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E8F3CC74-CB5B-4720-B245-7815C0F728DF}" xr6:coauthVersionLast="47" xr6:coauthVersionMax="47" xr10:uidLastSave="{00000000-0000-0000-0000-000000000000}"/>
  <bookViews>
    <workbookView xWindow="3120" yWindow="3120" windowWidth="21600" windowHeight="11265" xr2:uid="{00000000-000D-0000-FFFF-FFFF00000000}"/>
  </bookViews>
  <sheets>
    <sheet name="Rekapitulace stavby" sheetId="1" r:id="rId1"/>
    <sheet name="22-01 - Údržba, opravy a ..." sheetId="2" r:id="rId2"/>
  </sheets>
  <definedNames>
    <definedName name="_xlnm._FilterDatabase" localSheetId="1" hidden="1">'22-01 - Údržba, opravy a ...'!$C$142:$I$1083</definedName>
    <definedName name="_xlnm.Print_Titles" localSheetId="1">'22-01 - Údržba, opravy a ...'!$142:$142</definedName>
    <definedName name="_xlnm.Print_Titles" localSheetId="0">'Rekapitulace stavby'!$87:$87</definedName>
    <definedName name="_xlnm.Print_Area" localSheetId="1">'22-01 - Údržba, opravy a ...'!$C$4:$H$74,'22-01 - Údržba, opravy a ...'!$C$80:$H$124,'22-01 - Údržba, opravy a ...'!$C$130:$I$1083</definedName>
    <definedName name="_xlnm.Print_Area" localSheetId="0">'Rekapitulace stavby'!$D$4:$AO$71,'Rekapitulace stavby'!$C$77:$AQ$91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90" i="1" l="1"/>
  <c r="AX90" i="1"/>
  <c r="BG1082" i="2"/>
  <c r="BF1082" i="2"/>
  <c r="BE1082" i="2"/>
  <c r="BD1082" i="2"/>
  <c r="R1082" i="2"/>
  <c r="P1082" i="2"/>
  <c r="N1082" i="2"/>
  <c r="BG1079" i="2"/>
  <c r="BF1079" i="2"/>
  <c r="BE1079" i="2"/>
  <c r="BD1079" i="2"/>
  <c r="R1079" i="2"/>
  <c r="P1079" i="2"/>
  <c r="N1079" i="2"/>
  <c r="BG1076" i="2"/>
  <c r="BF1076" i="2"/>
  <c r="BE1076" i="2"/>
  <c r="BD1076" i="2"/>
  <c r="R1076" i="2"/>
  <c r="P1076" i="2"/>
  <c r="N1076" i="2"/>
  <c r="BG1073" i="2"/>
  <c r="BF1073" i="2"/>
  <c r="BE1073" i="2"/>
  <c r="BD1073" i="2"/>
  <c r="R1073" i="2"/>
  <c r="P1073" i="2"/>
  <c r="N1073" i="2"/>
  <c r="BG1070" i="2"/>
  <c r="BF1070" i="2"/>
  <c r="BE1070" i="2"/>
  <c r="BD1070" i="2"/>
  <c r="R1070" i="2"/>
  <c r="P1070" i="2"/>
  <c r="N1070" i="2"/>
  <c r="BG1068" i="2"/>
  <c r="BF1068" i="2"/>
  <c r="BE1068" i="2"/>
  <c r="BD1068" i="2"/>
  <c r="R1068" i="2"/>
  <c r="P1068" i="2"/>
  <c r="N1068" i="2"/>
  <c r="BG1066" i="2"/>
  <c r="BF1066" i="2"/>
  <c r="BE1066" i="2"/>
  <c r="BD1066" i="2"/>
  <c r="R1066" i="2"/>
  <c r="P1066" i="2"/>
  <c r="N1066" i="2"/>
  <c r="BG1064" i="2"/>
  <c r="BF1064" i="2"/>
  <c r="BE1064" i="2"/>
  <c r="BD1064" i="2"/>
  <c r="R1064" i="2"/>
  <c r="P1064" i="2"/>
  <c r="N1064" i="2"/>
  <c r="BG1062" i="2"/>
  <c r="BF1062" i="2"/>
  <c r="BE1062" i="2"/>
  <c r="BD1062" i="2"/>
  <c r="R1062" i="2"/>
  <c r="P1062" i="2"/>
  <c r="N1062" i="2"/>
  <c r="BG1060" i="2"/>
  <c r="BF1060" i="2"/>
  <c r="BE1060" i="2"/>
  <c r="BD1060" i="2"/>
  <c r="R1060" i="2"/>
  <c r="P1060" i="2"/>
  <c r="N1060" i="2"/>
  <c r="BG1058" i="2"/>
  <c r="BF1058" i="2"/>
  <c r="BE1058" i="2"/>
  <c r="BD1058" i="2"/>
  <c r="R1058" i="2"/>
  <c r="P1058" i="2"/>
  <c r="N1058" i="2"/>
  <c r="BG1055" i="2"/>
  <c r="BF1055" i="2"/>
  <c r="BE1055" i="2"/>
  <c r="BD1055" i="2"/>
  <c r="R1055" i="2"/>
  <c r="P1055" i="2"/>
  <c r="N1055" i="2"/>
  <c r="BG1053" i="2"/>
  <c r="BF1053" i="2"/>
  <c r="BE1053" i="2"/>
  <c r="BD1053" i="2"/>
  <c r="R1053" i="2"/>
  <c r="P1053" i="2"/>
  <c r="N1053" i="2"/>
  <c r="BG1051" i="2"/>
  <c r="BF1051" i="2"/>
  <c r="BE1051" i="2"/>
  <c r="BD1051" i="2"/>
  <c r="R1051" i="2"/>
  <c r="P1051" i="2"/>
  <c r="N1051" i="2"/>
  <c r="BG1049" i="2"/>
  <c r="BF1049" i="2"/>
  <c r="BE1049" i="2"/>
  <c r="BD1049" i="2"/>
  <c r="R1049" i="2"/>
  <c r="P1049" i="2"/>
  <c r="N1049" i="2"/>
  <c r="BG1047" i="2"/>
  <c r="BF1047" i="2"/>
  <c r="BE1047" i="2"/>
  <c r="BD1047" i="2"/>
  <c r="R1047" i="2"/>
  <c r="P1047" i="2"/>
  <c r="N1047" i="2"/>
  <c r="BG1045" i="2"/>
  <c r="BF1045" i="2"/>
  <c r="BE1045" i="2"/>
  <c r="BD1045" i="2"/>
  <c r="R1045" i="2"/>
  <c r="P1045" i="2"/>
  <c r="N1045" i="2"/>
  <c r="BG1043" i="2"/>
  <c r="BF1043" i="2"/>
  <c r="BE1043" i="2"/>
  <c r="BD1043" i="2"/>
  <c r="R1043" i="2"/>
  <c r="P1043" i="2"/>
  <c r="N1043" i="2"/>
  <c r="BG1040" i="2"/>
  <c r="BF1040" i="2"/>
  <c r="BE1040" i="2"/>
  <c r="BD1040" i="2"/>
  <c r="R1040" i="2"/>
  <c r="P1040" i="2"/>
  <c r="N1040" i="2"/>
  <c r="BG1038" i="2"/>
  <c r="BF1038" i="2"/>
  <c r="BE1038" i="2"/>
  <c r="BD1038" i="2"/>
  <c r="R1038" i="2"/>
  <c r="P1038" i="2"/>
  <c r="N1038" i="2"/>
  <c r="BG1036" i="2"/>
  <c r="BF1036" i="2"/>
  <c r="BE1036" i="2"/>
  <c r="BD1036" i="2"/>
  <c r="R1036" i="2"/>
  <c r="P1036" i="2"/>
  <c r="N1036" i="2"/>
  <c r="BG1034" i="2"/>
  <c r="BF1034" i="2"/>
  <c r="BE1034" i="2"/>
  <c r="BD1034" i="2"/>
  <c r="R1034" i="2"/>
  <c r="P1034" i="2"/>
  <c r="N1034" i="2"/>
  <c r="BG1032" i="2"/>
  <c r="BF1032" i="2"/>
  <c r="BE1032" i="2"/>
  <c r="BD1032" i="2"/>
  <c r="R1032" i="2"/>
  <c r="P1032" i="2"/>
  <c r="N1032" i="2"/>
  <c r="BG1030" i="2"/>
  <c r="BF1030" i="2"/>
  <c r="BE1030" i="2"/>
  <c r="BD1030" i="2"/>
  <c r="R1030" i="2"/>
  <c r="P1030" i="2"/>
  <c r="N1030" i="2"/>
  <c r="BG1028" i="2"/>
  <c r="BF1028" i="2"/>
  <c r="BE1028" i="2"/>
  <c r="BD1028" i="2"/>
  <c r="R1028" i="2"/>
  <c r="P1028" i="2"/>
  <c r="N1028" i="2"/>
  <c r="BG1023" i="2"/>
  <c r="BF1023" i="2"/>
  <c r="BE1023" i="2"/>
  <c r="BD1023" i="2"/>
  <c r="R1023" i="2"/>
  <c r="P1023" i="2"/>
  <c r="N1023" i="2"/>
  <c r="BG1021" i="2"/>
  <c r="BF1021" i="2"/>
  <c r="BE1021" i="2"/>
  <c r="BD1021" i="2"/>
  <c r="R1021" i="2"/>
  <c r="P1021" i="2"/>
  <c r="N1021" i="2"/>
  <c r="BG1019" i="2"/>
  <c r="BF1019" i="2"/>
  <c r="BE1019" i="2"/>
  <c r="BD1019" i="2"/>
  <c r="R1019" i="2"/>
  <c r="P1019" i="2"/>
  <c r="N1019" i="2"/>
  <c r="BG1017" i="2"/>
  <c r="BF1017" i="2"/>
  <c r="BE1017" i="2"/>
  <c r="BD1017" i="2"/>
  <c r="R1017" i="2"/>
  <c r="P1017" i="2"/>
  <c r="N1017" i="2"/>
  <c r="BG1014" i="2"/>
  <c r="BF1014" i="2"/>
  <c r="BE1014" i="2"/>
  <c r="BD1014" i="2"/>
  <c r="R1014" i="2"/>
  <c r="P1014" i="2"/>
  <c r="N1014" i="2"/>
  <c r="BG1011" i="2"/>
  <c r="BF1011" i="2"/>
  <c r="BE1011" i="2"/>
  <c r="BD1011" i="2"/>
  <c r="R1011" i="2"/>
  <c r="P1011" i="2"/>
  <c r="N1011" i="2"/>
  <c r="BG1008" i="2"/>
  <c r="BF1008" i="2"/>
  <c r="BE1008" i="2"/>
  <c r="BD1008" i="2"/>
  <c r="R1008" i="2"/>
  <c r="P1008" i="2"/>
  <c r="N1008" i="2"/>
  <c r="BG1005" i="2"/>
  <c r="BF1005" i="2"/>
  <c r="BE1005" i="2"/>
  <c r="BD1005" i="2"/>
  <c r="R1005" i="2"/>
  <c r="P1005" i="2"/>
  <c r="N1005" i="2"/>
  <c r="BG1002" i="2"/>
  <c r="BF1002" i="2"/>
  <c r="BE1002" i="2"/>
  <c r="BD1002" i="2"/>
  <c r="R1002" i="2"/>
  <c r="P1002" i="2"/>
  <c r="N1002" i="2"/>
  <c r="BG1000" i="2"/>
  <c r="BF1000" i="2"/>
  <c r="BE1000" i="2"/>
  <c r="BD1000" i="2"/>
  <c r="R1000" i="2"/>
  <c r="P1000" i="2"/>
  <c r="N1000" i="2"/>
  <c r="BG998" i="2"/>
  <c r="BF998" i="2"/>
  <c r="BE998" i="2"/>
  <c r="BD998" i="2"/>
  <c r="R998" i="2"/>
  <c r="P998" i="2"/>
  <c r="N998" i="2"/>
  <c r="BG996" i="2"/>
  <c r="BF996" i="2"/>
  <c r="BE996" i="2"/>
  <c r="BD996" i="2"/>
  <c r="R996" i="2"/>
  <c r="P996" i="2"/>
  <c r="N996" i="2"/>
  <c r="BG994" i="2"/>
  <c r="BF994" i="2"/>
  <c r="BE994" i="2"/>
  <c r="BD994" i="2"/>
  <c r="R994" i="2"/>
  <c r="P994" i="2"/>
  <c r="N994" i="2"/>
  <c r="BG990" i="2"/>
  <c r="BF990" i="2"/>
  <c r="BE990" i="2"/>
  <c r="BD990" i="2"/>
  <c r="R990" i="2"/>
  <c r="R989" i="2" s="1"/>
  <c r="P990" i="2"/>
  <c r="P989" i="2" s="1"/>
  <c r="N990" i="2"/>
  <c r="N989" i="2" s="1"/>
  <c r="BG985" i="2"/>
  <c r="BF985" i="2"/>
  <c r="BE985" i="2"/>
  <c r="BD985" i="2"/>
  <c r="R985" i="2"/>
  <c r="P985" i="2"/>
  <c r="N985" i="2"/>
  <c r="BG982" i="2"/>
  <c r="BF982" i="2"/>
  <c r="BE982" i="2"/>
  <c r="BD982" i="2"/>
  <c r="R982" i="2"/>
  <c r="P982" i="2"/>
  <c r="N982" i="2"/>
  <c r="BG980" i="2"/>
  <c r="BF980" i="2"/>
  <c r="BE980" i="2"/>
  <c r="BD980" i="2"/>
  <c r="R980" i="2"/>
  <c r="P980" i="2"/>
  <c r="N980" i="2"/>
  <c r="BG978" i="2"/>
  <c r="BF978" i="2"/>
  <c r="BE978" i="2"/>
  <c r="BD978" i="2"/>
  <c r="R978" i="2"/>
  <c r="P978" i="2"/>
  <c r="N978" i="2"/>
  <c r="BG975" i="2"/>
  <c r="BF975" i="2"/>
  <c r="BE975" i="2"/>
  <c r="BD975" i="2"/>
  <c r="R975" i="2"/>
  <c r="P975" i="2"/>
  <c r="N975" i="2"/>
  <c r="BG973" i="2"/>
  <c r="BF973" i="2"/>
  <c r="BE973" i="2"/>
  <c r="BD973" i="2"/>
  <c r="R973" i="2"/>
  <c r="P973" i="2"/>
  <c r="N973" i="2"/>
  <c r="BG971" i="2"/>
  <c r="BF971" i="2"/>
  <c r="BE971" i="2"/>
  <c r="BD971" i="2"/>
  <c r="R971" i="2"/>
  <c r="P971" i="2"/>
  <c r="N971" i="2"/>
  <c r="BG968" i="2"/>
  <c r="BF968" i="2"/>
  <c r="BE968" i="2"/>
  <c r="BD968" i="2"/>
  <c r="R968" i="2"/>
  <c r="P968" i="2"/>
  <c r="N968" i="2"/>
  <c r="BG966" i="2"/>
  <c r="BF966" i="2"/>
  <c r="BE966" i="2"/>
  <c r="BD966" i="2"/>
  <c r="R966" i="2"/>
  <c r="P966" i="2"/>
  <c r="N966" i="2"/>
  <c r="BG961" i="2"/>
  <c r="BF961" i="2"/>
  <c r="BE961" i="2"/>
  <c r="BD961" i="2"/>
  <c r="R961" i="2"/>
  <c r="P961" i="2"/>
  <c r="N961" i="2"/>
  <c r="BG959" i="2"/>
  <c r="BF959" i="2"/>
  <c r="BE959" i="2"/>
  <c r="BD959" i="2"/>
  <c r="R959" i="2"/>
  <c r="P959" i="2"/>
  <c r="N959" i="2"/>
  <c r="BG957" i="2"/>
  <c r="BF957" i="2"/>
  <c r="BE957" i="2"/>
  <c r="BD957" i="2"/>
  <c r="R957" i="2"/>
  <c r="P957" i="2"/>
  <c r="N957" i="2"/>
  <c r="BG955" i="2"/>
  <c r="BF955" i="2"/>
  <c r="BE955" i="2"/>
  <c r="BD955" i="2"/>
  <c r="R955" i="2"/>
  <c r="P955" i="2"/>
  <c r="N955" i="2"/>
  <c r="BG953" i="2"/>
  <c r="BF953" i="2"/>
  <c r="BE953" i="2"/>
  <c r="BD953" i="2"/>
  <c r="R953" i="2"/>
  <c r="P953" i="2"/>
  <c r="N953" i="2"/>
  <c r="BG949" i="2"/>
  <c r="BF949" i="2"/>
  <c r="BE949" i="2"/>
  <c r="BD949" i="2"/>
  <c r="R949" i="2"/>
  <c r="P949" i="2"/>
  <c r="N949" i="2"/>
  <c r="BG946" i="2"/>
  <c r="BF946" i="2"/>
  <c r="BE946" i="2"/>
  <c r="BD946" i="2"/>
  <c r="R946" i="2"/>
  <c r="P946" i="2"/>
  <c r="N946" i="2"/>
  <c r="BG943" i="2"/>
  <c r="BF943" i="2"/>
  <c r="BE943" i="2"/>
  <c r="BD943" i="2"/>
  <c r="R943" i="2"/>
  <c r="P943" i="2"/>
  <c r="N943" i="2"/>
  <c r="BG941" i="2"/>
  <c r="BF941" i="2"/>
  <c r="BE941" i="2"/>
  <c r="BD941" i="2"/>
  <c r="R941" i="2"/>
  <c r="P941" i="2"/>
  <c r="N941" i="2"/>
  <c r="BG939" i="2"/>
  <c r="BF939" i="2"/>
  <c r="BE939" i="2"/>
  <c r="BD939" i="2"/>
  <c r="R939" i="2"/>
  <c r="P939" i="2"/>
  <c r="N939" i="2"/>
  <c r="BG937" i="2"/>
  <c r="BF937" i="2"/>
  <c r="BE937" i="2"/>
  <c r="BD937" i="2"/>
  <c r="R937" i="2"/>
  <c r="P937" i="2"/>
  <c r="N937" i="2"/>
  <c r="BG935" i="2"/>
  <c r="BF935" i="2"/>
  <c r="BE935" i="2"/>
  <c r="BD935" i="2"/>
  <c r="R935" i="2"/>
  <c r="P935" i="2"/>
  <c r="N935" i="2"/>
  <c r="BG933" i="2"/>
  <c r="BF933" i="2"/>
  <c r="BE933" i="2"/>
  <c r="BD933" i="2"/>
  <c r="R933" i="2"/>
  <c r="P933" i="2"/>
  <c r="N933" i="2"/>
  <c r="BG931" i="2"/>
  <c r="BF931" i="2"/>
  <c r="BE931" i="2"/>
  <c r="BD931" i="2"/>
  <c r="R931" i="2"/>
  <c r="P931" i="2"/>
  <c r="N931" i="2"/>
  <c r="BG928" i="2"/>
  <c r="BF928" i="2"/>
  <c r="BE928" i="2"/>
  <c r="BD928" i="2"/>
  <c r="R928" i="2"/>
  <c r="P928" i="2"/>
  <c r="N928" i="2"/>
  <c r="BG926" i="2"/>
  <c r="BF926" i="2"/>
  <c r="BE926" i="2"/>
  <c r="BD926" i="2"/>
  <c r="R926" i="2"/>
  <c r="P926" i="2"/>
  <c r="N926" i="2"/>
  <c r="BG924" i="2"/>
  <c r="BF924" i="2"/>
  <c r="BE924" i="2"/>
  <c r="BD924" i="2"/>
  <c r="R924" i="2"/>
  <c r="P924" i="2"/>
  <c r="N924" i="2"/>
  <c r="BG919" i="2"/>
  <c r="BF919" i="2"/>
  <c r="BE919" i="2"/>
  <c r="BD919" i="2"/>
  <c r="R919" i="2"/>
  <c r="P919" i="2"/>
  <c r="N919" i="2"/>
  <c r="BG917" i="2"/>
  <c r="BF917" i="2"/>
  <c r="BE917" i="2"/>
  <c r="BD917" i="2"/>
  <c r="R917" i="2"/>
  <c r="P917" i="2"/>
  <c r="N917" i="2"/>
  <c r="BG915" i="2"/>
  <c r="BF915" i="2"/>
  <c r="BE915" i="2"/>
  <c r="BD915" i="2"/>
  <c r="R915" i="2"/>
  <c r="P915" i="2"/>
  <c r="N915" i="2"/>
  <c r="BG911" i="2"/>
  <c r="BF911" i="2"/>
  <c r="BE911" i="2"/>
  <c r="BD911" i="2"/>
  <c r="R911" i="2"/>
  <c r="P911" i="2"/>
  <c r="N911" i="2"/>
  <c r="BG908" i="2"/>
  <c r="BF908" i="2"/>
  <c r="BE908" i="2"/>
  <c r="BD908" i="2"/>
  <c r="R908" i="2"/>
  <c r="P908" i="2"/>
  <c r="N908" i="2"/>
  <c r="BG905" i="2"/>
  <c r="BF905" i="2"/>
  <c r="BE905" i="2"/>
  <c r="BD905" i="2"/>
  <c r="R905" i="2"/>
  <c r="P905" i="2"/>
  <c r="N905" i="2"/>
  <c r="BG903" i="2"/>
  <c r="BF903" i="2"/>
  <c r="BE903" i="2"/>
  <c r="BD903" i="2"/>
  <c r="R903" i="2"/>
  <c r="P903" i="2"/>
  <c r="N903" i="2"/>
  <c r="BG901" i="2"/>
  <c r="BF901" i="2"/>
  <c r="BE901" i="2"/>
  <c r="BD901" i="2"/>
  <c r="R901" i="2"/>
  <c r="P901" i="2"/>
  <c r="N901" i="2"/>
  <c r="BG899" i="2"/>
  <c r="BF899" i="2"/>
  <c r="BE899" i="2"/>
  <c r="BD899" i="2"/>
  <c r="R899" i="2"/>
  <c r="P899" i="2"/>
  <c r="N899" i="2"/>
  <c r="BG897" i="2"/>
  <c r="BF897" i="2"/>
  <c r="BE897" i="2"/>
  <c r="BD897" i="2"/>
  <c r="R897" i="2"/>
  <c r="P897" i="2"/>
  <c r="N897" i="2"/>
  <c r="BG895" i="2"/>
  <c r="BF895" i="2"/>
  <c r="BE895" i="2"/>
  <c r="BD895" i="2"/>
  <c r="R895" i="2"/>
  <c r="P895" i="2"/>
  <c r="N895" i="2"/>
  <c r="BG893" i="2"/>
  <c r="BF893" i="2"/>
  <c r="BE893" i="2"/>
  <c r="BD893" i="2"/>
  <c r="R893" i="2"/>
  <c r="P893" i="2"/>
  <c r="N893" i="2"/>
  <c r="BG891" i="2"/>
  <c r="BF891" i="2"/>
  <c r="BE891" i="2"/>
  <c r="BD891" i="2"/>
  <c r="R891" i="2"/>
  <c r="P891" i="2"/>
  <c r="N891" i="2"/>
  <c r="BG889" i="2"/>
  <c r="BF889" i="2"/>
  <c r="BE889" i="2"/>
  <c r="BD889" i="2"/>
  <c r="R889" i="2"/>
  <c r="P889" i="2"/>
  <c r="N889" i="2"/>
  <c r="BG887" i="2"/>
  <c r="BF887" i="2"/>
  <c r="BE887" i="2"/>
  <c r="BD887" i="2"/>
  <c r="R887" i="2"/>
  <c r="P887" i="2"/>
  <c r="N887" i="2"/>
  <c r="BG884" i="2"/>
  <c r="BF884" i="2"/>
  <c r="BE884" i="2"/>
  <c r="BD884" i="2"/>
  <c r="R884" i="2"/>
  <c r="P884" i="2"/>
  <c r="N884" i="2"/>
  <c r="BG882" i="2"/>
  <c r="BF882" i="2"/>
  <c r="BE882" i="2"/>
  <c r="BD882" i="2"/>
  <c r="R882" i="2"/>
  <c r="P882" i="2"/>
  <c r="N882" i="2"/>
  <c r="BG880" i="2"/>
  <c r="BF880" i="2"/>
  <c r="BE880" i="2"/>
  <c r="BD880" i="2"/>
  <c r="R880" i="2"/>
  <c r="P880" i="2"/>
  <c r="N880" i="2"/>
  <c r="BG878" i="2"/>
  <c r="BF878" i="2"/>
  <c r="BE878" i="2"/>
  <c r="BD878" i="2"/>
  <c r="R878" i="2"/>
  <c r="P878" i="2"/>
  <c r="N878" i="2"/>
  <c r="BG876" i="2"/>
  <c r="BF876" i="2"/>
  <c r="BE876" i="2"/>
  <c r="BD876" i="2"/>
  <c r="R876" i="2"/>
  <c r="P876" i="2"/>
  <c r="N876" i="2"/>
  <c r="BG874" i="2"/>
  <c r="BF874" i="2"/>
  <c r="BE874" i="2"/>
  <c r="BD874" i="2"/>
  <c r="R874" i="2"/>
  <c r="P874" i="2"/>
  <c r="N874" i="2"/>
  <c r="BG872" i="2"/>
  <c r="BF872" i="2"/>
  <c r="BE872" i="2"/>
  <c r="BD872" i="2"/>
  <c r="R872" i="2"/>
  <c r="P872" i="2"/>
  <c r="N872" i="2"/>
  <c r="BG870" i="2"/>
  <c r="BF870" i="2"/>
  <c r="BE870" i="2"/>
  <c r="BD870" i="2"/>
  <c r="R870" i="2"/>
  <c r="P870" i="2"/>
  <c r="N870" i="2"/>
  <c r="BG868" i="2"/>
  <c r="BF868" i="2"/>
  <c r="BE868" i="2"/>
  <c r="BD868" i="2"/>
  <c r="R868" i="2"/>
  <c r="P868" i="2"/>
  <c r="N868" i="2"/>
  <c r="BG866" i="2"/>
  <c r="BF866" i="2"/>
  <c r="BE866" i="2"/>
  <c r="BD866" i="2"/>
  <c r="R866" i="2"/>
  <c r="P866" i="2"/>
  <c r="N866" i="2"/>
  <c r="BG864" i="2"/>
  <c r="BF864" i="2"/>
  <c r="BE864" i="2"/>
  <c r="BD864" i="2"/>
  <c r="R864" i="2"/>
  <c r="P864" i="2"/>
  <c r="N864" i="2"/>
  <c r="BG862" i="2"/>
  <c r="BF862" i="2"/>
  <c r="BE862" i="2"/>
  <c r="BD862" i="2"/>
  <c r="R862" i="2"/>
  <c r="P862" i="2"/>
  <c r="N862" i="2"/>
  <c r="BG860" i="2"/>
  <c r="BF860" i="2"/>
  <c r="BE860" i="2"/>
  <c r="BD860" i="2"/>
  <c r="R860" i="2"/>
  <c r="P860" i="2"/>
  <c r="N860" i="2"/>
  <c r="BG858" i="2"/>
  <c r="BF858" i="2"/>
  <c r="BE858" i="2"/>
  <c r="BD858" i="2"/>
  <c r="R858" i="2"/>
  <c r="P858" i="2"/>
  <c r="N858" i="2"/>
  <c r="BG855" i="2"/>
  <c r="BF855" i="2"/>
  <c r="BE855" i="2"/>
  <c r="BD855" i="2"/>
  <c r="R855" i="2"/>
  <c r="P855" i="2"/>
  <c r="N855" i="2"/>
  <c r="BG853" i="2"/>
  <c r="BF853" i="2"/>
  <c r="BE853" i="2"/>
  <c r="BD853" i="2"/>
  <c r="R853" i="2"/>
  <c r="P853" i="2"/>
  <c r="N853" i="2"/>
  <c r="BG851" i="2"/>
  <c r="BF851" i="2"/>
  <c r="BE851" i="2"/>
  <c r="BD851" i="2"/>
  <c r="R851" i="2"/>
  <c r="P851" i="2"/>
  <c r="N851" i="2"/>
  <c r="BG849" i="2"/>
  <c r="BF849" i="2"/>
  <c r="BE849" i="2"/>
  <c r="BD849" i="2"/>
  <c r="R849" i="2"/>
  <c r="P849" i="2"/>
  <c r="N849" i="2"/>
  <c r="BG845" i="2"/>
  <c r="BF845" i="2"/>
  <c r="BE845" i="2"/>
  <c r="BD845" i="2"/>
  <c r="R845" i="2"/>
  <c r="P845" i="2"/>
  <c r="N845" i="2"/>
  <c r="BG843" i="2"/>
  <c r="BF843" i="2"/>
  <c r="BE843" i="2"/>
  <c r="BD843" i="2"/>
  <c r="R843" i="2"/>
  <c r="P843" i="2"/>
  <c r="N843" i="2"/>
  <c r="BG840" i="2"/>
  <c r="BF840" i="2"/>
  <c r="BE840" i="2"/>
  <c r="BD840" i="2"/>
  <c r="R840" i="2"/>
  <c r="P840" i="2"/>
  <c r="N840" i="2"/>
  <c r="BG838" i="2"/>
  <c r="BF838" i="2"/>
  <c r="BE838" i="2"/>
  <c r="BD838" i="2"/>
  <c r="R838" i="2"/>
  <c r="P838" i="2"/>
  <c r="N838" i="2"/>
  <c r="BG836" i="2"/>
  <c r="BF836" i="2"/>
  <c r="BE836" i="2"/>
  <c r="BD836" i="2"/>
  <c r="R836" i="2"/>
  <c r="P836" i="2"/>
  <c r="N836" i="2"/>
  <c r="BG833" i="2"/>
  <c r="BF833" i="2"/>
  <c r="BE833" i="2"/>
  <c r="BD833" i="2"/>
  <c r="R833" i="2"/>
  <c r="P833" i="2"/>
  <c r="N833" i="2"/>
  <c r="BG831" i="2"/>
  <c r="BF831" i="2"/>
  <c r="BE831" i="2"/>
  <c r="BD831" i="2"/>
  <c r="R831" i="2"/>
  <c r="P831" i="2"/>
  <c r="N831" i="2"/>
  <c r="BG829" i="2"/>
  <c r="BF829" i="2"/>
  <c r="BE829" i="2"/>
  <c r="BD829" i="2"/>
  <c r="R829" i="2"/>
  <c r="P829" i="2"/>
  <c r="N829" i="2"/>
  <c r="BG824" i="2"/>
  <c r="BF824" i="2"/>
  <c r="BE824" i="2"/>
  <c r="BD824" i="2"/>
  <c r="R824" i="2"/>
  <c r="P824" i="2"/>
  <c r="N824" i="2"/>
  <c r="BG822" i="2"/>
  <c r="BF822" i="2"/>
  <c r="BE822" i="2"/>
  <c r="BD822" i="2"/>
  <c r="R822" i="2"/>
  <c r="P822" i="2"/>
  <c r="N822" i="2"/>
  <c r="BG820" i="2"/>
  <c r="BF820" i="2"/>
  <c r="BE820" i="2"/>
  <c r="BD820" i="2"/>
  <c r="R820" i="2"/>
  <c r="P820" i="2"/>
  <c r="N820" i="2"/>
  <c r="BG818" i="2"/>
  <c r="BF818" i="2"/>
  <c r="BE818" i="2"/>
  <c r="BD818" i="2"/>
  <c r="R818" i="2"/>
  <c r="P818" i="2"/>
  <c r="N818" i="2"/>
  <c r="BG816" i="2"/>
  <c r="BF816" i="2"/>
  <c r="BE816" i="2"/>
  <c r="BD816" i="2"/>
  <c r="R816" i="2"/>
  <c r="P816" i="2"/>
  <c r="N816" i="2"/>
  <c r="BG811" i="2"/>
  <c r="BF811" i="2"/>
  <c r="BE811" i="2"/>
  <c r="BD811" i="2"/>
  <c r="R811" i="2"/>
  <c r="P811" i="2"/>
  <c r="N811" i="2"/>
  <c r="BG809" i="2"/>
  <c r="BF809" i="2"/>
  <c r="BE809" i="2"/>
  <c r="BD809" i="2"/>
  <c r="R809" i="2"/>
  <c r="P809" i="2"/>
  <c r="N809" i="2"/>
  <c r="BG807" i="2"/>
  <c r="BF807" i="2"/>
  <c r="BE807" i="2"/>
  <c r="BD807" i="2"/>
  <c r="R807" i="2"/>
  <c r="P807" i="2"/>
  <c r="N807" i="2"/>
  <c r="BG805" i="2"/>
  <c r="BF805" i="2"/>
  <c r="BE805" i="2"/>
  <c r="BD805" i="2"/>
  <c r="R805" i="2"/>
  <c r="P805" i="2"/>
  <c r="N805" i="2"/>
  <c r="BG803" i="2"/>
  <c r="BF803" i="2"/>
  <c r="BE803" i="2"/>
  <c r="BD803" i="2"/>
  <c r="R803" i="2"/>
  <c r="P803" i="2"/>
  <c r="N803" i="2"/>
  <c r="BG798" i="2"/>
  <c r="BF798" i="2"/>
  <c r="BE798" i="2"/>
  <c r="BD798" i="2"/>
  <c r="R798" i="2"/>
  <c r="P798" i="2"/>
  <c r="N798" i="2"/>
  <c r="BG796" i="2"/>
  <c r="BF796" i="2"/>
  <c r="BE796" i="2"/>
  <c r="BD796" i="2"/>
  <c r="R796" i="2"/>
  <c r="P796" i="2"/>
  <c r="N796" i="2"/>
  <c r="BG791" i="2"/>
  <c r="BF791" i="2"/>
  <c r="BE791" i="2"/>
  <c r="BD791" i="2"/>
  <c r="R791" i="2"/>
  <c r="P791" i="2"/>
  <c r="N791" i="2"/>
  <c r="BG789" i="2"/>
  <c r="BF789" i="2"/>
  <c r="BE789" i="2"/>
  <c r="BD789" i="2"/>
  <c r="R789" i="2"/>
  <c r="P789" i="2"/>
  <c r="N789" i="2"/>
  <c r="BG785" i="2"/>
  <c r="BF785" i="2"/>
  <c r="BE785" i="2"/>
  <c r="BD785" i="2"/>
  <c r="R785" i="2"/>
  <c r="P785" i="2"/>
  <c r="N785" i="2"/>
  <c r="BG783" i="2"/>
  <c r="BF783" i="2"/>
  <c r="BE783" i="2"/>
  <c r="BD783" i="2"/>
  <c r="R783" i="2"/>
  <c r="P783" i="2"/>
  <c r="N783" i="2"/>
  <c r="BG780" i="2"/>
  <c r="BF780" i="2"/>
  <c r="BE780" i="2"/>
  <c r="BD780" i="2"/>
  <c r="R780" i="2"/>
  <c r="P780" i="2"/>
  <c r="N780" i="2"/>
  <c r="BG777" i="2"/>
  <c r="BF777" i="2"/>
  <c r="BE777" i="2"/>
  <c r="BD777" i="2"/>
  <c r="R777" i="2"/>
  <c r="P777" i="2"/>
  <c r="N777" i="2"/>
  <c r="BG774" i="2"/>
  <c r="BF774" i="2"/>
  <c r="BE774" i="2"/>
  <c r="BD774" i="2"/>
  <c r="R774" i="2"/>
  <c r="P774" i="2"/>
  <c r="N774" i="2"/>
  <c r="BG771" i="2"/>
  <c r="BF771" i="2"/>
  <c r="BE771" i="2"/>
  <c r="BD771" i="2"/>
  <c r="R771" i="2"/>
  <c r="P771" i="2"/>
  <c r="N771" i="2"/>
  <c r="BG768" i="2"/>
  <c r="BF768" i="2"/>
  <c r="BE768" i="2"/>
  <c r="BD768" i="2"/>
  <c r="R768" i="2"/>
  <c r="P768" i="2"/>
  <c r="N768" i="2"/>
  <c r="BG765" i="2"/>
  <c r="BF765" i="2"/>
  <c r="BE765" i="2"/>
  <c r="BD765" i="2"/>
  <c r="R765" i="2"/>
  <c r="P765" i="2"/>
  <c r="N765" i="2"/>
  <c r="BG762" i="2"/>
  <c r="BF762" i="2"/>
  <c r="BE762" i="2"/>
  <c r="BD762" i="2"/>
  <c r="R762" i="2"/>
  <c r="P762" i="2"/>
  <c r="N762" i="2"/>
  <c r="BG759" i="2"/>
  <c r="BF759" i="2"/>
  <c r="BE759" i="2"/>
  <c r="BD759" i="2"/>
  <c r="R759" i="2"/>
  <c r="P759" i="2"/>
  <c r="N759" i="2"/>
  <c r="BG757" i="2"/>
  <c r="BF757" i="2"/>
  <c r="BE757" i="2"/>
  <c r="BD757" i="2"/>
  <c r="R757" i="2"/>
  <c r="P757" i="2"/>
  <c r="N757" i="2"/>
  <c r="BG755" i="2"/>
  <c r="BF755" i="2"/>
  <c r="BE755" i="2"/>
  <c r="BD755" i="2"/>
  <c r="R755" i="2"/>
  <c r="P755" i="2"/>
  <c r="N755" i="2"/>
  <c r="BG753" i="2"/>
  <c r="BF753" i="2"/>
  <c r="BE753" i="2"/>
  <c r="BD753" i="2"/>
  <c r="R753" i="2"/>
  <c r="P753" i="2"/>
  <c r="N753" i="2"/>
  <c r="BG751" i="2"/>
  <c r="BF751" i="2"/>
  <c r="BE751" i="2"/>
  <c r="BD751" i="2"/>
  <c r="R751" i="2"/>
  <c r="P751" i="2"/>
  <c r="N751" i="2"/>
  <c r="BG749" i="2"/>
  <c r="BF749" i="2"/>
  <c r="BE749" i="2"/>
  <c r="BD749" i="2"/>
  <c r="R749" i="2"/>
  <c r="P749" i="2"/>
  <c r="N749" i="2"/>
  <c r="BG747" i="2"/>
  <c r="BF747" i="2"/>
  <c r="BE747" i="2"/>
  <c r="BD747" i="2"/>
  <c r="R747" i="2"/>
  <c r="P747" i="2"/>
  <c r="N747" i="2"/>
  <c r="BG745" i="2"/>
  <c r="BF745" i="2"/>
  <c r="BE745" i="2"/>
  <c r="BD745" i="2"/>
  <c r="R745" i="2"/>
  <c r="P745" i="2"/>
  <c r="N745" i="2"/>
  <c r="BG743" i="2"/>
  <c r="BF743" i="2"/>
  <c r="BE743" i="2"/>
  <c r="BD743" i="2"/>
  <c r="R743" i="2"/>
  <c r="P743" i="2"/>
  <c r="N743" i="2"/>
  <c r="BG740" i="2"/>
  <c r="BF740" i="2"/>
  <c r="BE740" i="2"/>
  <c r="BD740" i="2"/>
  <c r="R740" i="2"/>
  <c r="P740" i="2"/>
  <c r="N740" i="2"/>
  <c r="BG737" i="2"/>
  <c r="BF737" i="2"/>
  <c r="BE737" i="2"/>
  <c r="BD737" i="2"/>
  <c r="R737" i="2"/>
  <c r="P737" i="2"/>
  <c r="N737" i="2"/>
  <c r="BG734" i="2"/>
  <c r="BF734" i="2"/>
  <c r="BE734" i="2"/>
  <c r="BD734" i="2"/>
  <c r="R734" i="2"/>
  <c r="P734" i="2"/>
  <c r="N734" i="2"/>
  <c r="BG732" i="2"/>
  <c r="BF732" i="2"/>
  <c r="BE732" i="2"/>
  <c r="BD732" i="2"/>
  <c r="R732" i="2"/>
  <c r="P732" i="2"/>
  <c r="N732" i="2"/>
  <c r="BG730" i="2"/>
  <c r="BF730" i="2"/>
  <c r="BE730" i="2"/>
  <c r="BD730" i="2"/>
  <c r="R730" i="2"/>
  <c r="P730" i="2"/>
  <c r="N730" i="2"/>
  <c r="BG728" i="2"/>
  <c r="BF728" i="2"/>
  <c r="BE728" i="2"/>
  <c r="BD728" i="2"/>
  <c r="R728" i="2"/>
  <c r="P728" i="2"/>
  <c r="N728" i="2"/>
  <c r="BG726" i="2"/>
  <c r="BF726" i="2"/>
  <c r="BE726" i="2"/>
  <c r="BD726" i="2"/>
  <c r="R726" i="2"/>
  <c r="P726" i="2"/>
  <c r="N726" i="2"/>
  <c r="BG724" i="2"/>
  <c r="BF724" i="2"/>
  <c r="BE724" i="2"/>
  <c r="BD724" i="2"/>
  <c r="R724" i="2"/>
  <c r="P724" i="2"/>
  <c r="N724" i="2"/>
  <c r="BG722" i="2"/>
  <c r="BF722" i="2"/>
  <c r="BE722" i="2"/>
  <c r="BD722" i="2"/>
  <c r="R722" i="2"/>
  <c r="P722" i="2"/>
  <c r="N722" i="2"/>
  <c r="BG720" i="2"/>
  <c r="BF720" i="2"/>
  <c r="BE720" i="2"/>
  <c r="BD720" i="2"/>
  <c r="R720" i="2"/>
  <c r="P720" i="2"/>
  <c r="N720" i="2"/>
  <c r="BG718" i="2"/>
  <c r="BF718" i="2"/>
  <c r="BE718" i="2"/>
  <c r="BD718" i="2"/>
  <c r="R718" i="2"/>
  <c r="P718" i="2"/>
  <c r="N718" i="2"/>
  <c r="BG716" i="2"/>
  <c r="BF716" i="2"/>
  <c r="BE716" i="2"/>
  <c r="BD716" i="2"/>
  <c r="R716" i="2"/>
  <c r="P716" i="2"/>
  <c r="N716" i="2"/>
  <c r="BG714" i="2"/>
  <c r="BF714" i="2"/>
  <c r="BE714" i="2"/>
  <c r="BD714" i="2"/>
  <c r="R714" i="2"/>
  <c r="P714" i="2"/>
  <c r="N714" i="2"/>
  <c r="BG712" i="2"/>
  <c r="BF712" i="2"/>
  <c r="BE712" i="2"/>
  <c r="BD712" i="2"/>
  <c r="R712" i="2"/>
  <c r="P712" i="2"/>
  <c r="N712" i="2"/>
  <c r="BG710" i="2"/>
  <c r="BF710" i="2"/>
  <c r="BE710" i="2"/>
  <c r="BD710" i="2"/>
  <c r="R710" i="2"/>
  <c r="P710" i="2"/>
  <c r="N710" i="2"/>
  <c r="BG708" i="2"/>
  <c r="BF708" i="2"/>
  <c r="BE708" i="2"/>
  <c r="BD708" i="2"/>
  <c r="R708" i="2"/>
  <c r="P708" i="2"/>
  <c r="N708" i="2"/>
  <c r="BG706" i="2"/>
  <c r="BF706" i="2"/>
  <c r="BE706" i="2"/>
  <c r="BD706" i="2"/>
  <c r="R706" i="2"/>
  <c r="P706" i="2"/>
  <c r="N706" i="2"/>
  <c r="BG704" i="2"/>
  <c r="BF704" i="2"/>
  <c r="BE704" i="2"/>
  <c r="BD704" i="2"/>
  <c r="R704" i="2"/>
  <c r="P704" i="2"/>
  <c r="N704" i="2"/>
  <c r="BG702" i="2"/>
  <c r="BF702" i="2"/>
  <c r="BE702" i="2"/>
  <c r="BD702" i="2"/>
  <c r="R702" i="2"/>
  <c r="P702" i="2"/>
  <c r="N702" i="2"/>
  <c r="BG700" i="2"/>
  <c r="BF700" i="2"/>
  <c r="BE700" i="2"/>
  <c r="BD700" i="2"/>
  <c r="R700" i="2"/>
  <c r="P700" i="2"/>
  <c r="N700" i="2"/>
  <c r="BG698" i="2"/>
  <c r="BF698" i="2"/>
  <c r="BE698" i="2"/>
  <c r="BD698" i="2"/>
  <c r="R698" i="2"/>
  <c r="P698" i="2"/>
  <c r="N698" i="2"/>
  <c r="BG696" i="2"/>
  <c r="BF696" i="2"/>
  <c r="BE696" i="2"/>
  <c r="BD696" i="2"/>
  <c r="R696" i="2"/>
  <c r="P696" i="2"/>
  <c r="N696" i="2"/>
  <c r="BG694" i="2"/>
  <c r="BF694" i="2"/>
  <c r="BE694" i="2"/>
  <c r="BD694" i="2"/>
  <c r="R694" i="2"/>
  <c r="P694" i="2"/>
  <c r="N694" i="2"/>
  <c r="BG692" i="2"/>
  <c r="BF692" i="2"/>
  <c r="BE692" i="2"/>
  <c r="BD692" i="2"/>
  <c r="R692" i="2"/>
  <c r="P692" i="2"/>
  <c r="N692" i="2"/>
  <c r="BG690" i="2"/>
  <c r="BF690" i="2"/>
  <c r="BE690" i="2"/>
  <c r="BD690" i="2"/>
  <c r="R690" i="2"/>
  <c r="P690" i="2"/>
  <c r="N690" i="2"/>
  <c r="BG688" i="2"/>
  <c r="BF688" i="2"/>
  <c r="BE688" i="2"/>
  <c r="BD688" i="2"/>
  <c r="R688" i="2"/>
  <c r="P688" i="2"/>
  <c r="N688" i="2"/>
  <c r="BG686" i="2"/>
  <c r="BF686" i="2"/>
  <c r="BE686" i="2"/>
  <c r="BD686" i="2"/>
  <c r="R686" i="2"/>
  <c r="P686" i="2"/>
  <c r="N686" i="2"/>
  <c r="BG684" i="2"/>
  <c r="BF684" i="2"/>
  <c r="BE684" i="2"/>
  <c r="BD684" i="2"/>
  <c r="R684" i="2"/>
  <c r="P684" i="2"/>
  <c r="N684" i="2"/>
  <c r="BG682" i="2"/>
  <c r="BF682" i="2"/>
  <c r="BE682" i="2"/>
  <c r="BD682" i="2"/>
  <c r="R682" i="2"/>
  <c r="P682" i="2"/>
  <c r="N682" i="2"/>
  <c r="BG680" i="2"/>
  <c r="BF680" i="2"/>
  <c r="BE680" i="2"/>
  <c r="BD680" i="2"/>
  <c r="R680" i="2"/>
  <c r="P680" i="2"/>
  <c r="N680" i="2"/>
  <c r="BG678" i="2"/>
  <c r="BF678" i="2"/>
  <c r="BE678" i="2"/>
  <c r="BD678" i="2"/>
  <c r="R678" i="2"/>
  <c r="P678" i="2"/>
  <c r="N678" i="2"/>
  <c r="BG676" i="2"/>
  <c r="BF676" i="2"/>
  <c r="BE676" i="2"/>
  <c r="BD676" i="2"/>
  <c r="R676" i="2"/>
  <c r="P676" i="2"/>
  <c r="N676" i="2"/>
  <c r="BG674" i="2"/>
  <c r="BF674" i="2"/>
  <c r="BE674" i="2"/>
  <c r="BD674" i="2"/>
  <c r="R674" i="2"/>
  <c r="P674" i="2"/>
  <c r="N674" i="2"/>
  <c r="BG672" i="2"/>
  <c r="BF672" i="2"/>
  <c r="BE672" i="2"/>
  <c r="BD672" i="2"/>
  <c r="R672" i="2"/>
  <c r="P672" i="2"/>
  <c r="N672" i="2"/>
  <c r="BG670" i="2"/>
  <c r="BF670" i="2"/>
  <c r="BE670" i="2"/>
  <c r="BD670" i="2"/>
  <c r="R670" i="2"/>
  <c r="P670" i="2"/>
  <c r="N670" i="2"/>
  <c r="BG668" i="2"/>
  <c r="BF668" i="2"/>
  <c r="BE668" i="2"/>
  <c r="BD668" i="2"/>
  <c r="R668" i="2"/>
  <c r="P668" i="2"/>
  <c r="N668" i="2"/>
  <c r="BG666" i="2"/>
  <c r="BF666" i="2"/>
  <c r="BE666" i="2"/>
  <c r="BD666" i="2"/>
  <c r="R666" i="2"/>
  <c r="P666" i="2"/>
  <c r="N666" i="2"/>
  <c r="BG664" i="2"/>
  <c r="BF664" i="2"/>
  <c r="BE664" i="2"/>
  <c r="BD664" i="2"/>
  <c r="R664" i="2"/>
  <c r="P664" i="2"/>
  <c r="N664" i="2"/>
  <c r="BG662" i="2"/>
  <c r="BF662" i="2"/>
  <c r="BE662" i="2"/>
  <c r="BD662" i="2"/>
  <c r="R662" i="2"/>
  <c r="P662" i="2"/>
  <c r="N662" i="2"/>
  <c r="BG660" i="2"/>
  <c r="BF660" i="2"/>
  <c r="BE660" i="2"/>
  <c r="BD660" i="2"/>
  <c r="R660" i="2"/>
  <c r="P660" i="2"/>
  <c r="N660" i="2"/>
  <c r="BG658" i="2"/>
  <c r="BF658" i="2"/>
  <c r="BE658" i="2"/>
  <c r="BD658" i="2"/>
  <c r="R658" i="2"/>
  <c r="P658" i="2"/>
  <c r="N658" i="2"/>
  <c r="BG656" i="2"/>
  <c r="BF656" i="2"/>
  <c r="BE656" i="2"/>
  <c r="BD656" i="2"/>
  <c r="R656" i="2"/>
  <c r="P656" i="2"/>
  <c r="N656" i="2"/>
  <c r="BG654" i="2"/>
  <c r="BF654" i="2"/>
  <c r="BE654" i="2"/>
  <c r="BD654" i="2"/>
  <c r="R654" i="2"/>
  <c r="P654" i="2"/>
  <c r="N654" i="2"/>
  <c r="BG652" i="2"/>
  <c r="BF652" i="2"/>
  <c r="BE652" i="2"/>
  <c r="BD652" i="2"/>
  <c r="R652" i="2"/>
  <c r="P652" i="2"/>
  <c r="N652" i="2"/>
  <c r="BG650" i="2"/>
  <c r="BF650" i="2"/>
  <c r="BE650" i="2"/>
  <c r="BD650" i="2"/>
  <c r="R650" i="2"/>
  <c r="P650" i="2"/>
  <c r="N650" i="2"/>
  <c r="BG648" i="2"/>
  <c r="BF648" i="2"/>
  <c r="BE648" i="2"/>
  <c r="BD648" i="2"/>
  <c r="R648" i="2"/>
  <c r="P648" i="2"/>
  <c r="N648" i="2"/>
  <c r="BG646" i="2"/>
  <c r="BF646" i="2"/>
  <c r="BE646" i="2"/>
  <c r="BD646" i="2"/>
  <c r="R646" i="2"/>
  <c r="P646" i="2"/>
  <c r="N646" i="2"/>
  <c r="BG644" i="2"/>
  <c r="BF644" i="2"/>
  <c r="BE644" i="2"/>
  <c r="BD644" i="2"/>
  <c r="R644" i="2"/>
  <c r="P644" i="2"/>
  <c r="N644" i="2"/>
  <c r="BG642" i="2"/>
  <c r="BF642" i="2"/>
  <c r="BE642" i="2"/>
  <c r="BD642" i="2"/>
  <c r="R642" i="2"/>
  <c r="P642" i="2"/>
  <c r="N642" i="2"/>
  <c r="BG640" i="2"/>
  <c r="BF640" i="2"/>
  <c r="BE640" i="2"/>
  <c r="BD640" i="2"/>
  <c r="R640" i="2"/>
  <c r="P640" i="2"/>
  <c r="N640" i="2"/>
  <c r="BG638" i="2"/>
  <c r="BF638" i="2"/>
  <c r="BE638" i="2"/>
  <c r="BD638" i="2"/>
  <c r="R638" i="2"/>
  <c r="P638" i="2"/>
  <c r="N638" i="2"/>
  <c r="BG636" i="2"/>
  <c r="BF636" i="2"/>
  <c r="BE636" i="2"/>
  <c r="BD636" i="2"/>
  <c r="R636" i="2"/>
  <c r="P636" i="2"/>
  <c r="N636" i="2"/>
  <c r="BG634" i="2"/>
  <c r="BF634" i="2"/>
  <c r="BE634" i="2"/>
  <c r="BD634" i="2"/>
  <c r="R634" i="2"/>
  <c r="P634" i="2"/>
  <c r="N634" i="2"/>
  <c r="BG632" i="2"/>
  <c r="BF632" i="2"/>
  <c r="BE632" i="2"/>
  <c r="BD632" i="2"/>
  <c r="R632" i="2"/>
  <c r="P632" i="2"/>
  <c r="N632" i="2"/>
  <c r="BG630" i="2"/>
  <c r="BF630" i="2"/>
  <c r="BE630" i="2"/>
  <c r="BD630" i="2"/>
  <c r="R630" i="2"/>
  <c r="P630" i="2"/>
  <c r="N630" i="2"/>
  <c r="BG628" i="2"/>
  <c r="BF628" i="2"/>
  <c r="BE628" i="2"/>
  <c r="BD628" i="2"/>
  <c r="R628" i="2"/>
  <c r="P628" i="2"/>
  <c r="N628" i="2"/>
  <c r="BG626" i="2"/>
  <c r="BF626" i="2"/>
  <c r="BE626" i="2"/>
  <c r="BD626" i="2"/>
  <c r="R626" i="2"/>
  <c r="P626" i="2"/>
  <c r="N626" i="2"/>
  <c r="BG624" i="2"/>
  <c r="BF624" i="2"/>
  <c r="BE624" i="2"/>
  <c r="BD624" i="2"/>
  <c r="R624" i="2"/>
  <c r="P624" i="2"/>
  <c r="N624" i="2"/>
  <c r="BG621" i="2"/>
  <c r="BF621" i="2"/>
  <c r="BE621" i="2"/>
  <c r="BD621" i="2"/>
  <c r="R621" i="2"/>
  <c r="P621" i="2"/>
  <c r="N621" i="2"/>
  <c r="BG619" i="2"/>
  <c r="BF619" i="2"/>
  <c r="BE619" i="2"/>
  <c r="BD619" i="2"/>
  <c r="R619" i="2"/>
  <c r="P619" i="2"/>
  <c r="N619" i="2"/>
  <c r="BG617" i="2"/>
  <c r="BF617" i="2"/>
  <c r="BE617" i="2"/>
  <c r="BD617" i="2"/>
  <c r="R617" i="2"/>
  <c r="P617" i="2"/>
  <c r="N617" i="2"/>
  <c r="BG615" i="2"/>
  <c r="BF615" i="2"/>
  <c r="BE615" i="2"/>
  <c r="BD615" i="2"/>
  <c r="R615" i="2"/>
  <c r="P615" i="2"/>
  <c r="N615" i="2"/>
  <c r="BG613" i="2"/>
  <c r="BF613" i="2"/>
  <c r="BE613" i="2"/>
  <c r="BD613" i="2"/>
  <c r="R613" i="2"/>
  <c r="P613" i="2"/>
  <c r="N613" i="2"/>
  <c r="BG611" i="2"/>
  <c r="BF611" i="2"/>
  <c r="BE611" i="2"/>
  <c r="BD611" i="2"/>
  <c r="R611" i="2"/>
  <c r="P611" i="2"/>
  <c r="N611" i="2"/>
  <c r="BG609" i="2"/>
  <c r="BF609" i="2"/>
  <c r="BE609" i="2"/>
  <c r="BD609" i="2"/>
  <c r="R609" i="2"/>
  <c r="P609" i="2"/>
  <c r="N609" i="2"/>
  <c r="BG607" i="2"/>
  <c r="BF607" i="2"/>
  <c r="BE607" i="2"/>
  <c r="BD607" i="2"/>
  <c r="R607" i="2"/>
  <c r="P607" i="2"/>
  <c r="N607" i="2"/>
  <c r="BG605" i="2"/>
  <c r="BF605" i="2"/>
  <c r="BE605" i="2"/>
  <c r="BD605" i="2"/>
  <c r="R605" i="2"/>
  <c r="P605" i="2"/>
  <c r="N605" i="2"/>
  <c r="BG602" i="2"/>
  <c r="BF602" i="2"/>
  <c r="BE602" i="2"/>
  <c r="BD602" i="2"/>
  <c r="R602" i="2"/>
  <c r="P602" i="2"/>
  <c r="N602" i="2"/>
  <c r="BG599" i="2"/>
  <c r="BF599" i="2"/>
  <c r="BE599" i="2"/>
  <c r="BD599" i="2"/>
  <c r="R599" i="2"/>
  <c r="P599" i="2"/>
  <c r="N599" i="2"/>
  <c r="BG597" i="2"/>
  <c r="BF597" i="2"/>
  <c r="BE597" i="2"/>
  <c r="BD597" i="2"/>
  <c r="R597" i="2"/>
  <c r="P597" i="2"/>
  <c r="N597" i="2"/>
  <c r="BG595" i="2"/>
  <c r="BF595" i="2"/>
  <c r="BE595" i="2"/>
  <c r="BD595" i="2"/>
  <c r="R595" i="2"/>
  <c r="P595" i="2"/>
  <c r="N595" i="2"/>
  <c r="BG593" i="2"/>
  <c r="BF593" i="2"/>
  <c r="BE593" i="2"/>
  <c r="BD593" i="2"/>
  <c r="R593" i="2"/>
  <c r="P593" i="2"/>
  <c r="N593" i="2"/>
  <c r="BG591" i="2"/>
  <c r="BF591" i="2"/>
  <c r="BE591" i="2"/>
  <c r="BD591" i="2"/>
  <c r="R591" i="2"/>
  <c r="P591" i="2"/>
  <c r="N591" i="2"/>
  <c r="BG589" i="2"/>
  <c r="BF589" i="2"/>
  <c r="BE589" i="2"/>
  <c r="BD589" i="2"/>
  <c r="R589" i="2"/>
  <c r="P589" i="2"/>
  <c r="N589" i="2"/>
  <c r="BG586" i="2"/>
  <c r="BF586" i="2"/>
  <c r="BE586" i="2"/>
  <c r="BD586" i="2"/>
  <c r="R586" i="2"/>
  <c r="P586" i="2"/>
  <c r="N586" i="2"/>
  <c r="BG584" i="2"/>
  <c r="BF584" i="2"/>
  <c r="BE584" i="2"/>
  <c r="BD584" i="2"/>
  <c r="R584" i="2"/>
  <c r="P584" i="2"/>
  <c r="N584" i="2"/>
  <c r="BG582" i="2"/>
  <c r="BF582" i="2"/>
  <c r="BE582" i="2"/>
  <c r="BD582" i="2"/>
  <c r="R582" i="2"/>
  <c r="P582" i="2"/>
  <c r="N582" i="2"/>
  <c r="BG580" i="2"/>
  <c r="BF580" i="2"/>
  <c r="BE580" i="2"/>
  <c r="BD580" i="2"/>
  <c r="R580" i="2"/>
  <c r="P580" i="2"/>
  <c r="N580" i="2"/>
  <c r="BG578" i="2"/>
  <c r="BF578" i="2"/>
  <c r="BE578" i="2"/>
  <c r="BD578" i="2"/>
  <c r="R578" i="2"/>
  <c r="P578" i="2"/>
  <c r="N578" i="2"/>
  <c r="BG576" i="2"/>
  <c r="BF576" i="2"/>
  <c r="BE576" i="2"/>
  <c r="BD576" i="2"/>
  <c r="R576" i="2"/>
  <c r="P576" i="2"/>
  <c r="N576" i="2"/>
  <c r="BG574" i="2"/>
  <c r="BF574" i="2"/>
  <c r="BE574" i="2"/>
  <c r="BD574" i="2"/>
  <c r="R574" i="2"/>
  <c r="P574" i="2"/>
  <c r="N574" i="2"/>
  <c r="BG572" i="2"/>
  <c r="BF572" i="2"/>
  <c r="BE572" i="2"/>
  <c r="BD572" i="2"/>
  <c r="R572" i="2"/>
  <c r="P572" i="2"/>
  <c r="N572" i="2"/>
  <c r="BG570" i="2"/>
  <c r="BF570" i="2"/>
  <c r="BE570" i="2"/>
  <c r="BD570" i="2"/>
  <c r="R570" i="2"/>
  <c r="P570" i="2"/>
  <c r="N570" i="2"/>
  <c r="BG568" i="2"/>
  <c r="BF568" i="2"/>
  <c r="BE568" i="2"/>
  <c r="BD568" i="2"/>
  <c r="R568" i="2"/>
  <c r="P568" i="2"/>
  <c r="N568" i="2"/>
  <c r="BG566" i="2"/>
  <c r="BF566" i="2"/>
  <c r="BE566" i="2"/>
  <c r="BD566" i="2"/>
  <c r="R566" i="2"/>
  <c r="P566" i="2"/>
  <c r="N566" i="2"/>
  <c r="BG564" i="2"/>
  <c r="BF564" i="2"/>
  <c r="BE564" i="2"/>
  <c r="BD564" i="2"/>
  <c r="R564" i="2"/>
  <c r="P564" i="2"/>
  <c r="N564" i="2"/>
  <c r="BG562" i="2"/>
  <c r="BF562" i="2"/>
  <c r="BE562" i="2"/>
  <c r="BD562" i="2"/>
  <c r="R562" i="2"/>
  <c r="P562" i="2"/>
  <c r="N562" i="2"/>
  <c r="BG560" i="2"/>
  <c r="BF560" i="2"/>
  <c r="BE560" i="2"/>
  <c r="BD560" i="2"/>
  <c r="R560" i="2"/>
  <c r="P560" i="2"/>
  <c r="N560" i="2"/>
  <c r="BG558" i="2"/>
  <c r="BF558" i="2"/>
  <c r="BE558" i="2"/>
  <c r="BD558" i="2"/>
  <c r="R558" i="2"/>
  <c r="P558" i="2"/>
  <c r="N558" i="2"/>
  <c r="BG556" i="2"/>
  <c r="BF556" i="2"/>
  <c r="BE556" i="2"/>
  <c r="BD556" i="2"/>
  <c r="R556" i="2"/>
  <c r="P556" i="2"/>
  <c r="N556" i="2"/>
  <c r="BG554" i="2"/>
  <c r="BF554" i="2"/>
  <c r="BE554" i="2"/>
  <c r="BD554" i="2"/>
  <c r="R554" i="2"/>
  <c r="P554" i="2"/>
  <c r="N554" i="2"/>
  <c r="BG552" i="2"/>
  <c r="BF552" i="2"/>
  <c r="BE552" i="2"/>
  <c r="BD552" i="2"/>
  <c r="R552" i="2"/>
  <c r="P552" i="2"/>
  <c r="N552" i="2"/>
  <c r="BG550" i="2"/>
  <c r="BF550" i="2"/>
  <c r="BE550" i="2"/>
  <c r="BD550" i="2"/>
  <c r="R550" i="2"/>
  <c r="P550" i="2"/>
  <c r="N550" i="2"/>
  <c r="BG548" i="2"/>
  <c r="BF548" i="2"/>
  <c r="BE548" i="2"/>
  <c r="BD548" i="2"/>
  <c r="R548" i="2"/>
  <c r="P548" i="2"/>
  <c r="N548" i="2"/>
  <c r="BG546" i="2"/>
  <c r="BF546" i="2"/>
  <c r="BE546" i="2"/>
  <c r="BD546" i="2"/>
  <c r="R546" i="2"/>
  <c r="P546" i="2"/>
  <c r="N546" i="2"/>
  <c r="BG544" i="2"/>
  <c r="BF544" i="2"/>
  <c r="BE544" i="2"/>
  <c r="BD544" i="2"/>
  <c r="R544" i="2"/>
  <c r="P544" i="2"/>
  <c r="N544" i="2"/>
  <c r="BG542" i="2"/>
  <c r="BF542" i="2"/>
  <c r="BE542" i="2"/>
  <c r="BD542" i="2"/>
  <c r="R542" i="2"/>
  <c r="P542" i="2"/>
  <c r="N542" i="2"/>
  <c r="BG540" i="2"/>
  <c r="BF540" i="2"/>
  <c r="BE540" i="2"/>
  <c r="BD540" i="2"/>
  <c r="R540" i="2"/>
  <c r="P540" i="2"/>
  <c r="N540" i="2"/>
  <c r="BG538" i="2"/>
  <c r="BF538" i="2"/>
  <c r="BE538" i="2"/>
  <c r="BD538" i="2"/>
  <c r="R538" i="2"/>
  <c r="P538" i="2"/>
  <c r="N538" i="2"/>
  <c r="BG536" i="2"/>
  <c r="BF536" i="2"/>
  <c r="BE536" i="2"/>
  <c r="BD536" i="2"/>
  <c r="R536" i="2"/>
  <c r="P536" i="2"/>
  <c r="N536" i="2"/>
  <c r="BG534" i="2"/>
  <c r="BF534" i="2"/>
  <c r="BE534" i="2"/>
  <c r="BD534" i="2"/>
  <c r="R534" i="2"/>
  <c r="P534" i="2"/>
  <c r="N534" i="2"/>
  <c r="BG532" i="2"/>
  <c r="BF532" i="2"/>
  <c r="BE532" i="2"/>
  <c r="BD532" i="2"/>
  <c r="R532" i="2"/>
  <c r="P532" i="2"/>
  <c r="N532" i="2"/>
  <c r="BG530" i="2"/>
  <c r="BF530" i="2"/>
  <c r="BE530" i="2"/>
  <c r="BD530" i="2"/>
  <c r="R530" i="2"/>
  <c r="P530" i="2"/>
  <c r="N530" i="2"/>
  <c r="BG528" i="2"/>
  <c r="BF528" i="2"/>
  <c r="BE528" i="2"/>
  <c r="BD528" i="2"/>
  <c r="R528" i="2"/>
  <c r="P528" i="2"/>
  <c r="N528" i="2"/>
  <c r="BG526" i="2"/>
  <c r="BF526" i="2"/>
  <c r="BE526" i="2"/>
  <c r="BD526" i="2"/>
  <c r="R526" i="2"/>
  <c r="P526" i="2"/>
  <c r="N526" i="2"/>
  <c r="BG524" i="2"/>
  <c r="BF524" i="2"/>
  <c r="BE524" i="2"/>
  <c r="BD524" i="2"/>
  <c r="R524" i="2"/>
  <c r="P524" i="2"/>
  <c r="N524" i="2"/>
  <c r="BG522" i="2"/>
  <c r="BF522" i="2"/>
  <c r="BE522" i="2"/>
  <c r="BD522" i="2"/>
  <c r="R522" i="2"/>
  <c r="P522" i="2"/>
  <c r="N522" i="2"/>
  <c r="BG520" i="2"/>
  <c r="BF520" i="2"/>
  <c r="BE520" i="2"/>
  <c r="BD520" i="2"/>
  <c r="R520" i="2"/>
  <c r="P520" i="2"/>
  <c r="N520" i="2"/>
  <c r="BG518" i="2"/>
  <c r="BF518" i="2"/>
  <c r="BE518" i="2"/>
  <c r="BD518" i="2"/>
  <c r="R518" i="2"/>
  <c r="P518" i="2"/>
  <c r="N518" i="2"/>
  <c r="BG516" i="2"/>
  <c r="BF516" i="2"/>
  <c r="BE516" i="2"/>
  <c r="BD516" i="2"/>
  <c r="R516" i="2"/>
  <c r="P516" i="2"/>
  <c r="N516" i="2"/>
  <c r="BG514" i="2"/>
  <c r="BF514" i="2"/>
  <c r="BE514" i="2"/>
  <c r="BD514" i="2"/>
  <c r="R514" i="2"/>
  <c r="P514" i="2"/>
  <c r="N514" i="2"/>
  <c r="BG512" i="2"/>
  <c r="BF512" i="2"/>
  <c r="BE512" i="2"/>
  <c r="BD512" i="2"/>
  <c r="R512" i="2"/>
  <c r="P512" i="2"/>
  <c r="N512" i="2"/>
  <c r="BG509" i="2"/>
  <c r="BF509" i="2"/>
  <c r="BE509" i="2"/>
  <c r="BD509" i="2"/>
  <c r="R509" i="2"/>
  <c r="P509" i="2"/>
  <c r="N509" i="2"/>
  <c r="BG507" i="2"/>
  <c r="BF507" i="2"/>
  <c r="BE507" i="2"/>
  <c r="BD507" i="2"/>
  <c r="R507" i="2"/>
  <c r="P507" i="2"/>
  <c r="N507" i="2"/>
  <c r="BG504" i="2"/>
  <c r="BF504" i="2"/>
  <c r="BE504" i="2"/>
  <c r="BD504" i="2"/>
  <c r="R504" i="2"/>
  <c r="P504" i="2"/>
  <c r="N504" i="2"/>
  <c r="BG502" i="2"/>
  <c r="BF502" i="2"/>
  <c r="BE502" i="2"/>
  <c r="BD502" i="2"/>
  <c r="R502" i="2"/>
  <c r="P502" i="2"/>
  <c r="N502" i="2"/>
  <c r="BG500" i="2"/>
  <c r="BF500" i="2"/>
  <c r="BE500" i="2"/>
  <c r="BD500" i="2"/>
  <c r="R500" i="2"/>
  <c r="P500" i="2"/>
  <c r="N500" i="2"/>
  <c r="BG495" i="2"/>
  <c r="BF495" i="2"/>
  <c r="BE495" i="2"/>
  <c r="BD495" i="2"/>
  <c r="R495" i="2"/>
  <c r="P495" i="2"/>
  <c r="N495" i="2"/>
  <c r="BG493" i="2"/>
  <c r="BF493" i="2"/>
  <c r="BE493" i="2"/>
  <c r="BD493" i="2"/>
  <c r="R493" i="2"/>
  <c r="P493" i="2"/>
  <c r="N493" i="2"/>
  <c r="BG491" i="2"/>
  <c r="BF491" i="2"/>
  <c r="BE491" i="2"/>
  <c r="BD491" i="2"/>
  <c r="R491" i="2"/>
  <c r="P491" i="2"/>
  <c r="N491" i="2"/>
  <c r="BG489" i="2"/>
  <c r="BF489" i="2"/>
  <c r="BE489" i="2"/>
  <c r="BD489" i="2"/>
  <c r="R489" i="2"/>
  <c r="P489" i="2"/>
  <c r="N489" i="2"/>
  <c r="BG487" i="2"/>
  <c r="BF487" i="2"/>
  <c r="BE487" i="2"/>
  <c r="BD487" i="2"/>
  <c r="R487" i="2"/>
  <c r="P487" i="2"/>
  <c r="N487" i="2"/>
  <c r="BG485" i="2"/>
  <c r="BF485" i="2"/>
  <c r="BE485" i="2"/>
  <c r="BD485" i="2"/>
  <c r="R485" i="2"/>
  <c r="P485" i="2"/>
  <c r="N485" i="2"/>
  <c r="BG483" i="2"/>
  <c r="BF483" i="2"/>
  <c r="BE483" i="2"/>
  <c r="BD483" i="2"/>
  <c r="R483" i="2"/>
  <c r="P483" i="2"/>
  <c r="N483" i="2"/>
  <c r="BG481" i="2"/>
  <c r="BF481" i="2"/>
  <c r="BE481" i="2"/>
  <c r="BD481" i="2"/>
  <c r="R481" i="2"/>
  <c r="P481" i="2"/>
  <c r="N481" i="2"/>
  <c r="BG479" i="2"/>
  <c r="BF479" i="2"/>
  <c r="BE479" i="2"/>
  <c r="BD479" i="2"/>
  <c r="R479" i="2"/>
  <c r="P479" i="2"/>
  <c r="N479" i="2"/>
  <c r="BG477" i="2"/>
  <c r="BF477" i="2"/>
  <c r="BE477" i="2"/>
  <c r="BD477" i="2"/>
  <c r="R477" i="2"/>
  <c r="P477" i="2"/>
  <c r="N477" i="2"/>
  <c r="BG475" i="2"/>
  <c r="BF475" i="2"/>
  <c r="BE475" i="2"/>
  <c r="BD475" i="2"/>
  <c r="R475" i="2"/>
  <c r="P475" i="2"/>
  <c r="N475" i="2"/>
  <c r="BG473" i="2"/>
  <c r="BF473" i="2"/>
  <c r="BE473" i="2"/>
  <c r="BD473" i="2"/>
  <c r="R473" i="2"/>
  <c r="P473" i="2"/>
  <c r="N473" i="2"/>
  <c r="BG470" i="2"/>
  <c r="BF470" i="2"/>
  <c r="BE470" i="2"/>
  <c r="BD470" i="2"/>
  <c r="R470" i="2"/>
  <c r="P470" i="2"/>
  <c r="N470" i="2"/>
  <c r="BG468" i="2"/>
  <c r="BF468" i="2"/>
  <c r="BE468" i="2"/>
  <c r="BD468" i="2"/>
  <c r="R468" i="2"/>
  <c r="P468" i="2"/>
  <c r="N468" i="2"/>
  <c r="BG466" i="2"/>
  <c r="BF466" i="2"/>
  <c r="BE466" i="2"/>
  <c r="BD466" i="2"/>
  <c r="R466" i="2"/>
  <c r="P466" i="2"/>
  <c r="N466" i="2"/>
  <c r="BG464" i="2"/>
  <c r="BF464" i="2"/>
  <c r="BE464" i="2"/>
  <c r="BD464" i="2"/>
  <c r="R464" i="2"/>
  <c r="P464" i="2"/>
  <c r="N464" i="2"/>
  <c r="BG462" i="2"/>
  <c r="BF462" i="2"/>
  <c r="BE462" i="2"/>
  <c r="BD462" i="2"/>
  <c r="R462" i="2"/>
  <c r="P462" i="2"/>
  <c r="N462" i="2"/>
  <c r="BG460" i="2"/>
  <c r="BF460" i="2"/>
  <c r="BE460" i="2"/>
  <c r="BD460" i="2"/>
  <c r="R460" i="2"/>
  <c r="P460" i="2"/>
  <c r="N460" i="2"/>
  <c r="BG458" i="2"/>
  <c r="BF458" i="2"/>
  <c r="BE458" i="2"/>
  <c r="BD458" i="2"/>
  <c r="R458" i="2"/>
  <c r="P458" i="2"/>
  <c r="N458" i="2"/>
  <c r="BG456" i="2"/>
  <c r="BF456" i="2"/>
  <c r="BE456" i="2"/>
  <c r="BD456" i="2"/>
  <c r="R456" i="2"/>
  <c r="P456" i="2"/>
  <c r="N456" i="2"/>
  <c r="BG454" i="2"/>
  <c r="BF454" i="2"/>
  <c r="BE454" i="2"/>
  <c r="BD454" i="2"/>
  <c r="R454" i="2"/>
  <c r="P454" i="2"/>
  <c r="N454" i="2"/>
  <c r="BG452" i="2"/>
  <c r="BF452" i="2"/>
  <c r="BE452" i="2"/>
  <c r="BD452" i="2"/>
  <c r="R452" i="2"/>
  <c r="P452" i="2"/>
  <c r="N452" i="2"/>
  <c r="BG450" i="2"/>
  <c r="BF450" i="2"/>
  <c r="BE450" i="2"/>
  <c r="BD450" i="2"/>
  <c r="R450" i="2"/>
  <c r="P450" i="2"/>
  <c r="N450" i="2"/>
  <c r="BG448" i="2"/>
  <c r="BF448" i="2"/>
  <c r="BE448" i="2"/>
  <c r="BD448" i="2"/>
  <c r="R448" i="2"/>
  <c r="P448" i="2"/>
  <c r="N448" i="2"/>
  <c r="BG446" i="2"/>
  <c r="BF446" i="2"/>
  <c r="BE446" i="2"/>
  <c r="BD446" i="2"/>
  <c r="R446" i="2"/>
  <c r="P446" i="2"/>
  <c r="N446" i="2"/>
  <c r="BG444" i="2"/>
  <c r="BF444" i="2"/>
  <c r="BE444" i="2"/>
  <c r="BD444" i="2"/>
  <c r="R444" i="2"/>
  <c r="P444" i="2"/>
  <c r="N444" i="2"/>
  <c r="BG442" i="2"/>
  <c r="BF442" i="2"/>
  <c r="BE442" i="2"/>
  <c r="BD442" i="2"/>
  <c r="R442" i="2"/>
  <c r="P442" i="2"/>
  <c r="N442" i="2"/>
  <c r="BG440" i="2"/>
  <c r="BF440" i="2"/>
  <c r="BE440" i="2"/>
  <c r="BD440" i="2"/>
  <c r="R440" i="2"/>
  <c r="P440" i="2"/>
  <c r="N440" i="2"/>
  <c r="BG438" i="2"/>
  <c r="BF438" i="2"/>
  <c r="BE438" i="2"/>
  <c r="BD438" i="2"/>
  <c r="R438" i="2"/>
  <c r="P438" i="2"/>
  <c r="N438" i="2"/>
  <c r="BG436" i="2"/>
  <c r="BF436" i="2"/>
  <c r="BE436" i="2"/>
  <c r="BD436" i="2"/>
  <c r="R436" i="2"/>
  <c r="P436" i="2"/>
  <c r="N436" i="2"/>
  <c r="BG434" i="2"/>
  <c r="BF434" i="2"/>
  <c r="BE434" i="2"/>
  <c r="BD434" i="2"/>
  <c r="R434" i="2"/>
  <c r="P434" i="2"/>
  <c r="N434" i="2"/>
  <c r="BG432" i="2"/>
  <c r="BF432" i="2"/>
  <c r="BE432" i="2"/>
  <c r="BD432" i="2"/>
  <c r="R432" i="2"/>
  <c r="P432" i="2"/>
  <c r="N432" i="2"/>
  <c r="BG430" i="2"/>
  <c r="BF430" i="2"/>
  <c r="BE430" i="2"/>
  <c r="BD430" i="2"/>
  <c r="R430" i="2"/>
  <c r="P430" i="2"/>
  <c r="N430" i="2"/>
  <c r="BG428" i="2"/>
  <c r="BF428" i="2"/>
  <c r="BE428" i="2"/>
  <c r="BD428" i="2"/>
  <c r="R428" i="2"/>
  <c r="P428" i="2"/>
  <c r="N428" i="2"/>
  <c r="BG426" i="2"/>
  <c r="BF426" i="2"/>
  <c r="BE426" i="2"/>
  <c r="BD426" i="2"/>
  <c r="R426" i="2"/>
  <c r="P426" i="2"/>
  <c r="N426" i="2"/>
  <c r="BG424" i="2"/>
  <c r="BF424" i="2"/>
  <c r="BE424" i="2"/>
  <c r="BD424" i="2"/>
  <c r="R424" i="2"/>
  <c r="P424" i="2"/>
  <c r="N424" i="2"/>
  <c r="BG422" i="2"/>
  <c r="BF422" i="2"/>
  <c r="BE422" i="2"/>
  <c r="BD422" i="2"/>
  <c r="R422" i="2"/>
  <c r="P422" i="2"/>
  <c r="N422" i="2"/>
  <c r="BG420" i="2"/>
  <c r="BF420" i="2"/>
  <c r="BE420" i="2"/>
  <c r="BD420" i="2"/>
  <c r="R420" i="2"/>
  <c r="P420" i="2"/>
  <c r="N420" i="2"/>
  <c r="BG418" i="2"/>
  <c r="BF418" i="2"/>
  <c r="BE418" i="2"/>
  <c r="BD418" i="2"/>
  <c r="R418" i="2"/>
  <c r="P418" i="2"/>
  <c r="N418" i="2"/>
  <c r="BG414" i="2"/>
  <c r="BF414" i="2"/>
  <c r="BE414" i="2"/>
  <c r="BD414" i="2"/>
  <c r="R414" i="2"/>
  <c r="P414" i="2"/>
  <c r="N414" i="2"/>
  <c r="BG412" i="2"/>
  <c r="BF412" i="2"/>
  <c r="BE412" i="2"/>
  <c r="BD412" i="2"/>
  <c r="R412" i="2"/>
  <c r="P412" i="2"/>
  <c r="N412" i="2"/>
  <c r="BG409" i="2"/>
  <c r="BF409" i="2"/>
  <c r="BE409" i="2"/>
  <c r="BD409" i="2"/>
  <c r="R409" i="2"/>
  <c r="P409" i="2"/>
  <c r="N409" i="2"/>
  <c r="BG407" i="2"/>
  <c r="BF407" i="2"/>
  <c r="BE407" i="2"/>
  <c r="BD407" i="2"/>
  <c r="R407" i="2"/>
  <c r="P407" i="2"/>
  <c r="N407" i="2"/>
  <c r="BG403" i="2"/>
  <c r="BF403" i="2"/>
  <c r="BE403" i="2"/>
  <c r="BD403" i="2"/>
  <c r="R403" i="2"/>
  <c r="P403" i="2"/>
  <c r="N403" i="2"/>
  <c r="BG401" i="2"/>
  <c r="BF401" i="2"/>
  <c r="BE401" i="2"/>
  <c r="BD401" i="2"/>
  <c r="R401" i="2"/>
  <c r="P401" i="2"/>
  <c r="N401" i="2"/>
  <c r="BG399" i="2"/>
  <c r="BF399" i="2"/>
  <c r="BE399" i="2"/>
  <c r="BD399" i="2"/>
  <c r="R399" i="2"/>
  <c r="P399" i="2"/>
  <c r="N399" i="2"/>
  <c r="BG397" i="2"/>
  <c r="BF397" i="2"/>
  <c r="BE397" i="2"/>
  <c r="BD397" i="2"/>
  <c r="R397" i="2"/>
  <c r="P397" i="2"/>
  <c r="N397" i="2"/>
  <c r="BG395" i="2"/>
  <c r="BF395" i="2"/>
  <c r="BE395" i="2"/>
  <c r="BD395" i="2"/>
  <c r="R395" i="2"/>
  <c r="P395" i="2"/>
  <c r="N395" i="2"/>
  <c r="BG393" i="2"/>
  <c r="BF393" i="2"/>
  <c r="BE393" i="2"/>
  <c r="BD393" i="2"/>
  <c r="R393" i="2"/>
  <c r="P393" i="2"/>
  <c r="N393" i="2"/>
  <c r="BG391" i="2"/>
  <c r="BF391" i="2"/>
  <c r="BE391" i="2"/>
  <c r="BD391" i="2"/>
  <c r="R391" i="2"/>
  <c r="P391" i="2"/>
  <c r="N391" i="2"/>
  <c r="BG389" i="2"/>
  <c r="BF389" i="2"/>
  <c r="BE389" i="2"/>
  <c r="BD389" i="2"/>
  <c r="R389" i="2"/>
  <c r="P389" i="2"/>
  <c r="N389" i="2"/>
  <c r="BG387" i="2"/>
  <c r="BF387" i="2"/>
  <c r="BE387" i="2"/>
  <c r="BD387" i="2"/>
  <c r="R387" i="2"/>
  <c r="P387" i="2"/>
  <c r="N387" i="2"/>
  <c r="BG385" i="2"/>
  <c r="BF385" i="2"/>
  <c r="BE385" i="2"/>
  <c r="BD385" i="2"/>
  <c r="R385" i="2"/>
  <c r="P385" i="2"/>
  <c r="N385" i="2"/>
  <c r="BG383" i="2"/>
  <c r="BF383" i="2"/>
  <c r="BE383" i="2"/>
  <c r="BD383" i="2"/>
  <c r="R383" i="2"/>
  <c r="P383" i="2"/>
  <c r="N383" i="2"/>
  <c r="BG381" i="2"/>
  <c r="BF381" i="2"/>
  <c r="BE381" i="2"/>
  <c r="BD381" i="2"/>
  <c r="R381" i="2"/>
  <c r="P381" i="2"/>
  <c r="N381" i="2"/>
  <c r="BG379" i="2"/>
  <c r="BF379" i="2"/>
  <c r="BE379" i="2"/>
  <c r="BD379" i="2"/>
  <c r="R379" i="2"/>
  <c r="P379" i="2"/>
  <c r="N379" i="2"/>
  <c r="BG377" i="2"/>
  <c r="BF377" i="2"/>
  <c r="BE377" i="2"/>
  <c r="BD377" i="2"/>
  <c r="R377" i="2"/>
  <c r="P377" i="2"/>
  <c r="N377" i="2"/>
  <c r="BG375" i="2"/>
  <c r="BF375" i="2"/>
  <c r="BE375" i="2"/>
  <c r="BD375" i="2"/>
  <c r="R375" i="2"/>
  <c r="P375" i="2"/>
  <c r="N375" i="2"/>
  <c r="BG373" i="2"/>
  <c r="BF373" i="2"/>
  <c r="BE373" i="2"/>
  <c r="BD373" i="2"/>
  <c r="R373" i="2"/>
  <c r="P373" i="2"/>
  <c r="N373" i="2"/>
  <c r="BG371" i="2"/>
  <c r="BF371" i="2"/>
  <c r="BE371" i="2"/>
  <c r="BD371" i="2"/>
  <c r="R371" i="2"/>
  <c r="P371" i="2"/>
  <c r="N371" i="2"/>
  <c r="BG369" i="2"/>
  <c r="BF369" i="2"/>
  <c r="BE369" i="2"/>
  <c r="BD369" i="2"/>
  <c r="R369" i="2"/>
  <c r="P369" i="2"/>
  <c r="N369" i="2"/>
  <c r="BG367" i="2"/>
  <c r="BF367" i="2"/>
  <c r="BE367" i="2"/>
  <c r="BD367" i="2"/>
  <c r="R367" i="2"/>
  <c r="P367" i="2"/>
  <c r="N367" i="2"/>
  <c r="BG364" i="2"/>
  <c r="BF364" i="2"/>
  <c r="BE364" i="2"/>
  <c r="BD364" i="2"/>
  <c r="R364" i="2"/>
  <c r="P364" i="2"/>
  <c r="N364" i="2"/>
  <c r="BG362" i="2"/>
  <c r="BF362" i="2"/>
  <c r="BE362" i="2"/>
  <c r="BD362" i="2"/>
  <c r="R362" i="2"/>
  <c r="P362" i="2"/>
  <c r="N362" i="2"/>
  <c r="BG360" i="2"/>
  <c r="BF360" i="2"/>
  <c r="BE360" i="2"/>
  <c r="BD360" i="2"/>
  <c r="R360" i="2"/>
  <c r="P360" i="2"/>
  <c r="N360" i="2"/>
  <c r="BG358" i="2"/>
  <c r="BF358" i="2"/>
  <c r="BE358" i="2"/>
  <c r="BD358" i="2"/>
  <c r="R358" i="2"/>
  <c r="P358" i="2"/>
  <c r="N358" i="2"/>
  <c r="BG356" i="2"/>
  <c r="BF356" i="2"/>
  <c r="BE356" i="2"/>
  <c r="BD356" i="2"/>
  <c r="R356" i="2"/>
  <c r="P356" i="2"/>
  <c r="N356" i="2"/>
  <c r="BG354" i="2"/>
  <c r="BF354" i="2"/>
  <c r="BE354" i="2"/>
  <c r="BD354" i="2"/>
  <c r="R354" i="2"/>
  <c r="P354" i="2"/>
  <c r="N354" i="2"/>
  <c r="BG352" i="2"/>
  <c r="BF352" i="2"/>
  <c r="BE352" i="2"/>
  <c r="BD352" i="2"/>
  <c r="R352" i="2"/>
  <c r="P352" i="2"/>
  <c r="N352" i="2"/>
  <c r="BG350" i="2"/>
  <c r="BF350" i="2"/>
  <c r="BE350" i="2"/>
  <c r="BD350" i="2"/>
  <c r="R350" i="2"/>
  <c r="P350" i="2"/>
  <c r="N350" i="2"/>
  <c r="BG348" i="2"/>
  <c r="BF348" i="2"/>
  <c r="BE348" i="2"/>
  <c r="BD348" i="2"/>
  <c r="R348" i="2"/>
  <c r="P348" i="2"/>
  <c r="N348" i="2"/>
  <c r="BG346" i="2"/>
  <c r="BF346" i="2"/>
  <c r="BE346" i="2"/>
  <c r="BD346" i="2"/>
  <c r="R346" i="2"/>
  <c r="P346" i="2"/>
  <c r="N346" i="2"/>
  <c r="BG344" i="2"/>
  <c r="BF344" i="2"/>
  <c r="BE344" i="2"/>
  <c r="BD344" i="2"/>
  <c r="R344" i="2"/>
  <c r="P344" i="2"/>
  <c r="N344" i="2"/>
  <c r="BG342" i="2"/>
  <c r="BF342" i="2"/>
  <c r="BE342" i="2"/>
  <c r="BD342" i="2"/>
  <c r="R342" i="2"/>
  <c r="P342" i="2"/>
  <c r="N342" i="2"/>
  <c r="BG340" i="2"/>
  <c r="BF340" i="2"/>
  <c r="BE340" i="2"/>
  <c r="BD340" i="2"/>
  <c r="R340" i="2"/>
  <c r="P340" i="2"/>
  <c r="N340" i="2"/>
  <c r="BG337" i="2"/>
  <c r="BF337" i="2"/>
  <c r="BE337" i="2"/>
  <c r="BD337" i="2"/>
  <c r="R337" i="2"/>
  <c r="P337" i="2"/>
  <c r="N337" i="2"/>
  <c r="BG335" i="2"/>
  <c r="BF335" i="2"/>
  <c r="BE335" i="2"/>
  <c r="BD335" i="2"/>
  <c r="R335" i="2"/>
  <c r="P335" i="2"/>
  <c r="N335" i="2"/>
  <c r="BG332" i="2"/>
  <c r="BF332" i="2"/>
  <c r="BE332" i="2"/>
  <c r="BD332" i="2"/>
  <c r="R332" i="2"/>
  <c r="P332" i="2"/>
  <c r="N332" i="2"/>
  <c r="BG330" i="2"/>
  <c r="BF330" i="2"/>
  <c r="BE330" i="2"/>
  <c r="BD330" i="2"/>
  <c r="R330" i="2"/>
  <c r="P330" i="2"/>
  <c r="N330" i="2"/>
  <c r="BG328" i="2"/>
  <c r="BF328" i="2"/>
  <c r="BE328" i="2"/>
  <c r="BD328" i="2"/>
  <c r="R328" i="2"/>
  <c r="P328" i="2"/>
  <c r="N328" i="2"/>
  <c r="BG326" i="2"/>
  <c r="BF326" i="2"/>
  <c r="BE326" i="2"/>
  <c r="BD326" i="2"/>
  <c r="R326" i="2"/>
  <c r="P326" i="2"/>
  <c r="N326" i="2"/>
  <c r="BG324" i="2"/>
  <c r="BF324" i="2"/>
  <c r="BE324" i="2"/>
  <c r="BD324" i="2"/>
  <c r="R324" i="2"/>
  <c r="P324" i="2"/>
  <c r="N324" i="2"/>
  <c r="BG322" i="2"/>
  <c r="BF322" i="2"/>
  <c r="BE322" i="2"/>
  <c r="BD322" i="2"/>
  <c r="R322" i="2"/>
  <c r="P322" i="2"/>
  <c r="N322" i="2"/>
  <c r="BG319" i="2"/>
  <c r="BF319" i="2"/>
  <c r="BE319" i="2"/>
  <c r="BD319" i="2"/>
  <c r="R319" i="2"/>
  <c r="P319" i="2"/>
  <c r="N319" i="2"/>
  <c r="BG317" i="2"/>
  <c r="BF317" i="2"/>
  <c r="BE317" i="2"/>
  <c r="BD317" i="2"/>
  <c r="R317" i="2"/>
  <c r="P317" i="2"/>
  <c r="N317" i="2"/>
  <c r="BG315" i="2"/>
  <c r="BF315" i="2"/>
  <c r="BE315" i="2"/>
  <c r="BD315" i="2"/>
  <c r="R315" i="2"/>
  <c r="P315" i="2"/>
  <c r="N315" i="2"/>
  <c r="BG313" i="2"/>
  <c r="BF313" i="2"/>
  <c r="BE313" i="2"/>
  <c r="BD313" i="2"/>
  <c r="R313" i="2"/>
  <c r="P313" i="2"/>
  <c r="N313" i="2"/>
  <c r="BG311" i="2"/>
  <c r="BF311" i="2"/>
  <c r="BE311" i="2"/>
  <c r="BD311" i="2"/>
  <c r="R311" i="2"/>
  <c r="P311" i="2"/>
  <c r="N311" i="2"/>
  <c r="BG309" i="2"/>
  <c r="BF309" i="2"/>
  <c r="BE309" i="2"/>
  <c r="BD309" i="2"/>
  <c r="R309" i="2"/>
  <c r="P309" i="2"/>
  <c r="N309" i="2"/>
  <c r="BG306" i="2"/>
  <c r="BF306" i="2"/>
  <c r="BE306" i="2"/>
  <c r="BD306" i="2"/>
  <c r="R306" i="2"/>
  <c r="P306" i="2"/>
  <c r="N306" i="2"/>
  <c r="BG304" i="2"/>
  <c r="BF304" i="2"/>
  <c r="BE304" i="2"/>
  <c r="BD304" i="2"/>
  <c r="R304" i="2"/>
  <c r="P304" i="2"/>
  <c r="N304" i="2"/>
  <c r="BG302" i="2"/>
  <c r="BF302" i="2"/>
  <c r="BE302" i="2"/>
  <c r="BD302" i="2"/>
  <c r="R302" i="2"/>
  <c r="P302" i="2"/>
  <c r="N302" i="2"/>
  <c r="BG299" i="2"/>
  <c r="BF299" i="2"/>
  <c r="BE299" i="2"/>
  <c r="BD299" i="2"/>
  <c r="R299" i="2"/>
  <c r="P299" i="2"/>
  <c r="N299" i="2"/>
  <c r="BG297" i="2"/>
  <c r="BF297" i="2"/>
  <c r="BE297" i="2"/>
  <c r="BD297" i="2"/>
  <c r="R297" i="2"/>
  <c r="P297" i="2"/>
  <c r="N297" i="2"/>
  <c r="BG295" i="2"/>
  <c r="BF295" i="2"/>
  <c r="BE295" i="2"/>
  <c r="BD295" i="2"/>
  <c r="R295" i="2"/>
  <c r="P295" i="2"/>
  <c r="N295" i="2"/>
  <c r="BG293" i="2"/>
  <c r="BF293" i="2"/>
  <c r="BE293" i="2"/>
  <c r="BD293" i="2"/>
  <c r="R293" i="2"/>
  <c r="P293" i="2"/>
  <c r="N293" i="2"/>
  <c r="BG291" i="2"/>
  <c r="BF291" i="2"/>
  <c r="BE291" i="2"/>
  <c r="BD291" i="2"/>
  <c r="R291" i="2"/>
  <c r="P291" i="2"/>
  <c r="N291" i="2"/>
  <c r="BG288" i="2"/>
  <c r="BF288" i="2"/>
  <c r="BE288" i="2"/>
  <c r="BD288" i="2"/>
  <c r="R288" i="2"/>
  <c r="P288" i="2"/>
  <c r="N288" i="2"/>
  <c r="BG286" i="2"/>
  <c r="BF286" i="2"/>
  <c r="BE286" i="2"/>
  <c r="BD286" i="2"/>
  <c r="R286" i="2"/>
  <c r="P286" i="2"/>
  <c r="N286" i="2"/>
  <c r="BG284" i="2"/>
  <c r="BF284" i="2"/>
  <c r="BE284" i="2"/>
  <c r="BD284" i="2"/>
  <c r="R284" i="2"/>
  <c r="P284" i="2"/>
  <c r="N284" i="2"/>
  <c r="BG280" i="2"/>
  <c r="BF280" i="2"/>
  <c r="BE280" i="2"/>
  <c r="BD280" i="2"/>
  <c r="R280" i="2"/>
  <c r="P280" i="2"/>
  <c r="N280" i="2"/>
  <c r="BG278" i="2"/>
  <c r="BF278" i="2"/>
  <c r="BE278" i="2"/>
  <c r="BD278" i="2"/>
  <c r="R278" i="2"/>
  <c r="P278" i="2"/>
  <c r="N278" i="2"/>
  <c r="BG275" i="2"/>
  <c r="BF275" i="2"/>
  <c r="BE275" i="2"/>
  <c r="BD275" i="2"/>
  <c r="R275" i="2"/>
  <c r="P275" i="2"/>
  <c r="N275" i="2"/>
  <c r="BG273" i="2"/>
  <c r="BF273" i="2"/>
  <c r="BE273" i="2"/>
  <c r="BD273" i="2"/>
  <c r="R273" i="2"/>
  <c r="P273" i="2"/>
  <c r="N273" i="2"/>
  <c r="BG271" i="2"/>
  <c r="BF271" i="2"/>
  <c r="BE271" i="2"/>
  <c r="BD271" i="2"/>
  <c r="R271" i="2"/>
  <c r="P271" i="2"/>
  <c r="N271" i="2"/>
  <c r="BG269" i="2"/>
  <c r="BF269" i="2"/>
  <c r="BE269" i="2"/>
  <c r="BD269" i="2"/>
  <c r="R269" i="2"/>
  <c r="P269" i="2"/>
  <c r="N269" i="2"/>
  <c r="BG267" i="2"/>
  <c r="BF267" i="2"/>
  <c r="BE267" i="2"/>
  <c r="BD267" i="2"/>
  <c r="R267" i="2"/>
  <c r="P267" i="2"/>
  <c r="N267" i="2"/>
  <c r="BG265" i="2"/>
  <c r="BF265" i="2"/>
  <c r="BE265" i="2"/>
  <c r="BD265" i="2"/>
  <c r="R265" i="2"/>
  <c r="P265" i="2"/>
  <c r="N265" i="2"/>
  <c r="BG263" i="2"/>
  <c r="BF263" i="2"/>
  <c r="BE263" i="2"/>
  <c r="BD263" i="2"/>
  <c r="R263" i="2"/>
  <c r="P263" i="2"/>
  <c r="N263" i="2"/>
  <c r="BG261" i="2"/>
  <c r="BF261" i="2"/>
  <c r="BE261" i="2"/>
  <c r="BD261" i="2"/>
  <c r="R261" i="2"/>
  <c r="P261" i="2"/>
  <c r="N261" i="2"/>
  <c r="BG259" i="2"/>
  <c r="BF259" i="2"/>
  <c r="BE259" i="2"/>
  <c r="BD259" i="2"/>
  <c r="R259" i="2"/>
  <c r="P259" i="2"/>
  <c r="N259" i="2"/>
  <c r="BG257" i="2"/>
  <c r="BF257" i="2"/>
  <c r="BE257" i="2"/>
  <c r="BD257" i="2"/>
  <c r="R257" i="2"/>
  <c r="P257" i="2"/>
  <c r="N257" i="2"/>
  <c r="BG255" i="2"/>
  <c r="BF255" i="2"/>
  <c r="BE255" i="2"/>
  <c r="BD255" i="2"/>
  <c r="R255" i="2"/>
  <c r="P255" i="2"/>
  <c r="N255" i="2"/>
  <c r="BG253" i="2"/>
  <c r="BF253" i="2"/>
  <c r="BE253" i="2"/>
  <c r="BD253" i="2"/>
  <c r="R253" i="2"/>
  <c r="P253" i="2"/>
  <c r="N253" i="2"/>
  <c r="BG251" i="2"/>
  <c r="BF251" i="2"/>
  <c r="BE251" i="2"/>
  <c r="BD251" i="2"/>
  <c r="R251" i="2"/>
  <c r="P251" i="2"/>
  <c r="N251" i="2"/>
  <c r="BG249" i="2"/>
  <c r="BF249" i="2"/>
  <c r="BE249" i="2"/>
  <c r="BD249" i="2"/>
  <c r="R249" i="2"/>
  <c r="P249" i="2"/>
  <c r="N249" i="2"/>
  <c r="BG247" i="2"/>
  <c r="BF247" i="2"/>
  <c r="BE247" i="2"/>
  <c r="BD247" i="2"/>
  <c r="R247" i="2"/>
  <c r="P247" i="2"/>
  <c r="N247" i="2"/>
  <c r="BG245" i="2"/>
  <c r="BF245" i="2"/>
  <c r="BE245" i="2"/>
  <c r="BD245" i="2"/>
  <c r="R245" i="2"/>
  <c r="P245" i="2"/>
  <c r="N245" i="2"/>
  <c r="BG243" i="2"/>
  <c r="BF243" i="2"/>
  <c r="BE243" i="2"/>
  <c r="BD243" i="2"/>
  <c r="R243" i="2"/>
  <c r="P243" i="2"/>
  <c r="N243" i="2"/>
  <c r="BG241" i="2"/>
  <c r="BF241" i="2"/>
  <c r="BE241" i="2"/>
  <c r="BD241" i="2"/>
  <c r="R241" i="2"/>
  <c r="P241" i="2"/>
  <c r="N241" i="2"/>
  <c r="BG239" i="2"/>
  <c r="BF239" i="2"/>
  <c r="BE239" i="2"/>
  <c r="BD239" i="2"/>
  <c r="R239" i="2"/>
  <c r="P239" i="2"/>
  <c r="N239" i="2"/>
  <c r="BG237" i="2"/>
  <c r="BF237" i="2"/>
  <c r="BE237" i="2"/>
  <c r="BD237" i="2"/>
  <c r="R237" i="2"/>
  <c r="P237" i="2"/>
  <c r="N237" i="2"/>
  <c r="BG235" i="2"/>
  <c r="BF235" i="2"/>
  <c r="BE235" i="2"/>
  <c r="BD235" i="2"/>
  <c r="R235" i="2"/>
  <c r="P235" i="2"/>
  <c r="N235" i="2"/>
  <c r="BG233" i="2"/>
  <c r="BF233" i="2"/>
  <c r="BE233" i="2"/>
  <c r="BD233" i="2"/>
  <c r="R233" i="2"/>
  <c r="P233" i="2"/>
  <c r="N233" i="2"/>
  <c r="BG231" i="2"/>
  <c r="BF231" i="2"/>
  <c r="BE231" i="2"/>
  <c r="BD231" i="2"/>
  <c r="R231" i="2"/>
  <c r="P231" i="2"/>
  <c r="N231" i="2"/>
  <c r="BG228" i="2"/>
  <c r="BF228" i="2"/>
  <c r="BE228" i="2"/>
  <c r="BD228" i="2"/>
  <c r="R228" i="2"/>
  <c r="P228" i="2"/>
  <c r="N228" i="2"/>
  <c r="BG226" i="2"/>
  <c r="BF226" i="2"/>
  <c r="BE226" i="2"/>
  <c r="BD226" i="2"/>
  <c r="R226" i="2"/>
  <c r="P226" i="2"/>
  <c r="N226" i="2"/>
  <c r="BG224" i="2"/>
  <c r="BF224" i="2"/>
  <c r="BE224" i="2"/>
  <c r="BD224" i="2"/>
  <c r="R224" i="2"/>
  <c r="P224" i="2"/>
  <c r="N224" i="2"/>
  <c r="BG222" i="2"/>
  <c r="BF222" i="2"/>
  <c r="BE222" i="2"/>
  <c r="BD222" i="2"/>
  <c r="R222" i="2"/>
  <c r="P222" i="2"/>
  <c r="N222" i="2"/>
  <c r="BG220" i="2"/>
  <c r="BF220" i="2"/>
  <c r="BE220" i="2"/>
  <c r="BD220" i="2"/>
  <c r="R220" i="2"/>
  <c r="P220" i="2"/>
  <c r="N220" i="2"/>
  <c r="BG218" i="2"/>
  <c r="BF218" i="2"/>
  <c r="BE218" i="2"/>
  <c r="BD218" i="2"/>
  <c r="R218" i="2"/>
  <c r="P218" i="2"/>
  <c r="N218" i="2"/>
  <c r="BG216" i="2"/>
  <c r="BF216" i="2"/>
  <c r="BE216" i="2"/>
  <c r="BD216" i="2"/>
  <c r="R216" i="2"/>
  <c r="P216" i="2"/>
  <c r="N216" i="2"/>
  <c r="BG214" i="2"/>
  <c r="BF214" i="2"/>
  <c r="BE214" i="2"/>
  <c r="BD214" i="2"/>
  <c r="R214" i="2"/>
  <c r="P214" i="2"/>
  <c r="N214" i="2"/>
  <c r="BG212" i="2"/>
  <c r="BF212" i="2"/>
  <c r="BE212" i="2"/>
  <c r="BD212" i="2"/>
  <c r="R212" i="2"/>
  <c r="P212" i="2"/>
  <c r="N212" i="2"/>
  <c r="BG210" i="2"/>
  <c r="BF210" i="2"/>
  <c r="BE210" i="2"/>
  <c r="BD210" i="2"/>
  <c r="R210" i="2"/>
  <c r="P210" i="2"/>
  <c r="N210" i="2"/>
  <c r="BG208" i="2"/>
  <c r="BF208" i="2"/>
  <c r="BE208" i="2"/>
  <c r="BD208" i="2"/>
  <c r="R208" i="2"/>
  <c r="P208" i="2"/>
  <c r="N208" i="2"/>
  <c r="BG206" i="2"/>
  <c r="BF206" i="2"/>
  <c r="BE206" i="2"/>
  <c r="BD206" i="2"/>
  <c r="R206" i="2"/>
  <c r="P206" i="2"/>
  <c r="N206" i="2"/>
  <c r="BG204" i="2"/>
  <c r="BF204" i="2"/>
  <c r="BE204" i="2"/>
  <c r="BD204" i="2"/>
  <c r="R204" i="2"/>
  <c r="P204" i="2"/>
  <c r="N204" i="2"/>
  <c r="BG202" i="2"/>
  <c r="BF202" i="2"/>
  <c r="BE202" i="2"/>
  <c r="BD202" i="2"/>
  <c r="R202" i="2"/>
  <c r="P202" i="2"/>
  <c r="N202" i="2"/>
  <c r="BG200" i="2"/>
  <c r="BF200" i="2"/>
  <c r="BE200" i="2"/>
  <c r="BD200" i="2"/>
  <c r="R200" i="2"/>
  <c r="P200" i="2"/>
  <c r="N200" i="2"/>
  <c r="BG198" i="2"/>
  <c r="BF198" i="2"/>
  <c r="BE198" i="2"/>
  <c r="BD198" i="2"/>
  <c r="R198" i="2"/>
  <c r="P198" i="2"/>
  <c r="N198" i="2"/>
  <c r="BG196" i="2"/>
  <c r="BF196" i="2"/>
  <c r="BE196" i="2"/>
  <c r="BD196" i="2"/>
  <c r="R196" i="2"/>
  <c r="P196" i="2"/>
  <c r="N196" i="2"/>
  <c r="BG194" i="2"/>
  <c r="BF194" i="2"/>
  <c r="BE194" i="2"/>
  <c r="BD194" i="2"/>
  <c r="R194" i="2"/>
  <c r="P194" i="2"/>
  <c r="N194" i="2"/>
  <c r="BG192" i="2"/>
  <c r="BF192" i="2"/>
  <c r="BE192" i="2"/>
  <c r="BD192" i="2"/>
  <c r="R192" i="2"/>
  <c r="P192" i="2"/>
  <c r="N192" i="2"/>
  <c r="BG190" i="2"/>
  <c r="BF190" i="2"/>
  <c r="BE190" i="2"/>
  <c r="BD190" i="2"/>
  <c r="R190" i="2"/>
  <c r="P190" i="2"/>
  <c r="N190" i="2"/>
  <c r="BG188" i="2"/>
  <c r="BF188" i="2"/>
  <c r="BE188" i="2"/>
  <c r="BD188" i="2"/>
  <c r="R188" i="2"/>
  <c r="P188" i="2"/>
  <c r="N188" i="2"/>
  <c r="BG186" i="2"/>
  <c r="BF186" i="2"/>
  <c r="BE186" i="2"/>
  <c r="BD186" i="2"/>
  <c r="R186" i="2"/>
  <c r="P186" i="2"/>
  <c r="N186" i="2"/>
  <c r="BG184" i="2"/>
  <c r="BF184" i="2"/>
  <c r="BE184" i="2"/>
  <c r="BD184" i="2"/>
  <c r="R184" i="2"/>
  <c r="P184" i="2"/>
  <c r="N184" i="2"/>
  <c r="BG182" i="2"/>
  <c r="BF182" i="2"/>
  <c r="BE182" i="2"/>
  <c r="BD182" i="2"/>
  <c r="R182" i="2"/>
  <c r="P182" i="2"/>
  <c r="N182" i="2"/>
  <c r="BG180" i="2"/>
  <c r="BF180" i="2"/>
  <c r="BE180" i="2"/>
  <c r="BD180" i="2"/>
  <c r="R180" i="2"/>
  <c r="P180" i="2"/>
  <c r="N180" i="2"/>
  <c r="BG178" i="2"/>
  <c r="BF178" i="2"/>
  <c r="BE178" i="2"/>
  <c r="BD178" i="2"/>
  <c r="R178" i="2"/>
  <c r="P178" i="2"/>
  <c r="N178" i="2"/>
  <c r="BG176" i="2"/>
  <c r="BF176" i="2"/>
  <c r="BE176" i="2"/>
  <c r="BD176" i="2"/>
  <c r="R176" i="2"/>
  <c r="P176" i="2"/>
  <c r="N176" i="2"/>
  <c r="BG174" i="2"/>
  <c r="BF174" i="2"/>
  <c r="BE174" i="2"/>
  <c r="BD174" i="2"/>
  <c r="R174" i="2"/>
  <c r="P174" i="2"/>
  <c r="N174" i="2"/>
  <c r="BG172" i="2"/>
  <c r="BF172" i="2"/>
  <c r="BE172" i="2"/>
  <c r="BD172" i="2"/>
  <c r="R172" i="2"/>
  <c r="P172" i="2"/>
  <c r="N172" i="2"/>
  <c r="BG170" i="2"/>
  <c r="BF170" i="2"/>
  <c r="BE170" i="2"/>
  <c r="BD170" i="2"/>
  <c r="R170" i="2"/>
  <c r="P170" i="2"/>
  <c r="N170" i="2"/>
  <c r="BG168" i="2"/>
  <c r="BF168" i="2"/>
  <c r="BE168" i="2"/>
  <c r="BD168" i="2"/>
  <c r="R168" i="2"/>
  <c r="P168" i="2"/>
  <c r="N168" i="2"/>
  <c r="BG166" i="2"/>
  <c r="BF166" i="2"/>
  <c r="BE166" i="2"/>
  <c r="BD166" i="2"/>
  <c r="R166" i="2"/>
  <c r="P166" i="2"/>
  <c r="N166" i="2"/>
  <c r="BG164" i="2"/>
  <c r="BF164" i="2"/>
  <c r="BE164" i="2"/>
  <c r="BD164" i="2"/>
  <c r="R164" i="2"/>
  <c r="P164" i="2"/>
  <c r="N164" i="2"/>
  <c r="BG162" i="2"/>
  <c r="BF162" i="2"/>
  <c r="BE162" i="2"/>
  <c r="BD162" i="2"/>
  <c r="R162" i="2"/>
  <c r="P162" i="2"/>
  <c r="N162" i="2"/>
  <c r="BG160" i="2"/>
  <c r="BF160" i="2"/>
  <c r="BE160" i="2"/>
  <c r="BD160" i="2"/>
  <c r="R160" i="2"/>
  <c r="P160" i="2"/>
  <c r="N160" i="2"/>
  <c r="BG158" i="2"/>
  <c r="BF158" i="2"/>
  <c r="BE158" i="2"/>
  <c r="BD158" i="2"/>
  <c r="R158" i="2"/>
  <c r="P158" i="2"/>
  <c r="N158" i="2"/>
  <c r="BG156" i="2"/>
  <c r="BF156" i="2"/>
  <c r="BE156" i="2"/>
  <c r="BD156" i="2"/>
  <c r="R156" i="2"/>
  <c r="P156" i="2"/>
  <c r="N156" i="2"/>
  <c r="BG154" i="2"/>
  <c r="BF154" i="2"/>
  <c r="BE154" i="2"/>
  <c r="BD154" i="2"/>
  <c r="R154" i="2"/>
  <c r="P154" i="2"/>
  <c r="N154" i="2"/>
  <c r="BG152" i="2"/>
  <c r="BF152" i="2"/>
  <c r="BE152" i="2"/>
  <c r="BD152" i="2"/>
  <c r="R152" i="2"/>
  <c r="P152" i="2"/>
  <c r="N152" i="2"/>
  <c r="BG150" i="2"/>
  <c r="BF150" i="2"/>
  <c r="BE150" i="2"/>
  <c r="BD150" i="2"/>
  <c r="R150" i="2"/>
  <c r="P150" i="2"/>
  <c r="N150" i="2"/>
  <c r="BG148" i="2"/>
  <c r="BF148" i="2"/>
  <c r="BE148" i="2"/>
  <c r="BD148" i="2"/>
  <c r="R148" i="2"/>
  <c r="P148" i="2"/>
  <c r="N148" i="2"/>
  <c r="BG146" i="2"/>
  <c r="BF146" i="2"/>
  <c r="BE146" i="2"/>
  <c r="BD146" i="2"/>
  <c r="R146" i="2"/>
  <c r="P146" i="2"/>
  <c r="N146" i="2"/>
  <c r="F137" i="2"/>
  <c r="E135" i="2"/>
  <c r="F87" i="2"/>
  <c r="E85" i="2"/>
  <c r="E24" i="2"/>
  <c r="E21" i="2"/>
  <c r="E18" i="2"/>
  <c r="F90" i="2" s="1"/>
  <c r="E15" i="2"/>
  <c r="F139" i="2" s="1"/>
  <c r="E7" i="2"/>
  <c r="E133" i="2" s="1"/>
  <c r="L85" i="1"/>
  <c r="AM85" i="1"/>
  <c r="AM84" i="1"/>
  <c r="L84" i="1"/>
  <c r="AM82" i="1"/>
  <c r="L82" i="1"/>
  <c r="L80" i="1"/>
  <c r="L79" i="1"/>
  <c r="BI688" i="2"/>
  <c r="BI542" i="2"/>
  <c r="BI350" i="2"/>
  <c r="BI985" i="2"/>
  <c r="BI889" i="2"/>
  <c r="BI475" i="2"/>
  <c r="BI265" i="2"/>
  <c r="BI1002" i="2"/>
  <c r="BI796" i="2"/>
  <c r="BI702" i="2"/>
  <c r="BI444" i="2"/>
  <c r="BI297" i="2"/>
  <c r="BI166" i="2"/>
  <c r="BI617" i="2"/>
  <c r="BI518" i="2"/>
  <c r="BI487" i="2"/>
  <c r="BI315" i="2"/>
  <c r="BI249" i="2"/>
  <c r="BI194" i="2"/>
  <c r="BI152" i="2"/>
  <c r="BI1060" i="2"/>
  <c r="BI1019" i="2"/>
  <c r="BI949" i="2"/>
  <c r="BI660" i="2"/>
  <c r="BI615" i="2"/>
  <c r="BI550" i="2"/>
  <c r="BI485" i="2"/>
  <c r="BI448" i="2"/>
  <c r="BI364" i="2"/>
  <c r="BI286" i="2"/>
  <c r="BI1040" i="2"/>
  <c r="BI908" i="2"/>
  <c r="BI870" i="2"/>
  <c r="BI672" i="2"/>
  <c r="BI309" i="2"/>
  <c r="BI251" i="2"/>
  <c r="BI955" i="2"/>
  <c r="BI785" i="2"/>
  <c r="BI619" i="2"/>
  <c r="BI582" i="2"/>
  <c r="BI514" i="2"/>
  <c r="BI306" i="2"/>
  <c r="BI239" i="2"/>
  <c r="BI178" i="2"/>
  <c r="BI690" i="2"/>
  <c r="BI605" i="2"/>
  <c r="BI446" i="2"/>
  <c r="BI216" i="2"/>
  <c r="BI168" i="2"/>
  <c r="BI905" i="2"/>
  <c r="BI895" i="2"/>
  <c r="BI765" i="2"/>
  <c r="BI426" i="2"/>
  <c r="BI330" i="2"/>
  <c r="BI226" i="2"/>
  <c r="BI666" i="2"/>
  <c r="BI462" i="2"/>
  <c r="BI247" i="2"/>
  <c r="BI632" i="2"/>
  <c r="BI393" i="2"/>
  <c r="BI816" i="2"/>
  <c r="BI670" i="2"/>
  <c r="BI602" i="2"/>
  <c r="BI552" i="2"/>
  <c r="BI337" i="2"/>
  <c r="BI154" i="2"/>
  <c r="BI928" i="2"/>
  <c r="BI712" i="2"/>
  <c r="BI495" i="2"/>
  <c r="BI255" i="2"/>
  <c r="BI798" i="2"/>
  <c r="BI564" i="2"/>
  <c r="BI162" i="2"/>
  <c r="BI811" i="2"/>
  <c r="BI572" i="2"/>
  <c r="BI502" i="2"/>
  <c r="BI442" i="2"/>
  <c r="BI373" i="2"/>
  <c r="BI280" i="2"/>
  <c r="BI1036" i="2"/>
  <c r="BI901" i="2"/>
  <c r="BI771" i="2"/>
  <c r="BI628" i="2"/>
  <c r="BI556" i="2"/>
  <c r="BI500" i="2"/>
  <c r="BI391" i="2"/>
  <c r="BI158" i="2"/>
  <c r="BI891" i="2"/>
  <c r="BI849" i="2"/>
  <c r="BI762" i="2"/>
  <c r="BI676" i="2"/>
  <c r="BI586" i="2"/>
  <c r="BI346" i="2"/>
  <c r="BI903" i="2"/>
  <c r="BI880" i="2"/>
  <c r="BI845" i="2"/>
  <c r="BI678" i="2"/>
  <c r="BI295" i="2"/>
  <c r="BI1055" i="2"/>
  <c r="BI1043" i="2"/>
  <c r="BI1014" i="2"/>
  <c r="BI971" i="2"/>
  <c r="BI838" i="2"/>
  <c r="BI466" i="2"/>
  <c r="BI375" i="2"/>
  <c r="BI326" i="2"/>
  <c r="BI261" i="2"/>
  <c r="BI222" i="2"/>
  <c r="BI1005" i="2"/>
  <c r="BI917" i="2"/>
  <c r="BI791" i="2"/>
  <c r="BI263" i="2"/>
  <c r="BI1066" i="2"/>
  <c r="BI851" i="2"/>
  <c r="BI864" i="2"/>
  <c r="BI743" i="2"/>
  <c r="BI607" i="2"/>
  <c r="BI454" i="2"/>
  <c r="BI259" i="2"/>
  <c r="BI184" i="2"/>
  <c r="BI893" i="2"/>
  <c r="BI597" i="2"/>
  <c r="BI544" i="2"/>
  <c r="BI1073" i="2"/>
  <c r="BI994" i="2"/>
  <c r="BI536" i="2"/>
  <c r="BI477" i="2"/>
  <c r="AS89" i="1"/>
  <c r="BI961" i="2"/>
  <c r="BI919" i="2"/>
  <c r="BI884" i="2"/>
  <c r="BI774" i="2"/>
  <c r="BI734" i="2"/>
  <c r="BI652" i="2"/>
  <c r="BI546" i="2"/>
  <c r="BI198" i="2"/>
  <c r="BI755" i="2"/>
  <c r="BI740" i="2"/>
  <c r="BI722" i="2"/>
  <c r="BI414" i="2"/>
  <c r="BI399" i="2"/>
  <c r="BI253" i="2"/>
  <c r="BI212" i="2"/>
  <c r="BI156" i="2"/>
  <c r="BI975" i="2"/>
  <c r="BI946" i="2"/>
  <c r="BI911" i="2"/>
  <c r="BI680" i="2"/>
  <c r="BI420" i="2"/>
  <c r="BI317" i="2"/>
  <c r="BI228" i="2"/>
  <c r="BI160" i="2"/>
  <c r="BI998" i="2"/>
  <c r="BI728" i="2"/>
  <c r="BI580" i="2"/>
  <c r="BI424" i="2"/>
  <c r="BI866" i="2"/>
  <c r="BI440" i="2"/>
  <c r="BI293" i="2"/>
  <c r="BI206" i="2"/>
  <c r="BI831" i="2"/>
  <c r="BI716" i="2"/>
  <c r="BI609" i="2"/>
  <c r="BI540" i="2"/>
  <c r="BI352" i="2"/>
  <c r="BI218" i="2"/>
  <c r="BI1045" i="2"/>
  <c r="BI990" i="2"/>
  <c r="BI887" i="2"/>
  <c r="BI658" i="2"/>
  <c r="BI589" i="2"/>
  <c r="BI530" i="2"/>
  <c r="BI489" i="2"/>
  <c r="BI371" i="2"/>
  <c r="BI324" i="2"/>
  <c r="BI257" i="2"/>
  <c r="BI941" i="2"/>
  <c r="BI624" i="2"/>
  <c r="BI460" i="2"/>
  <c r="BI855" i="2"/>
  <c r="BI783" i="2"/>
  <c r="BI737" i="2"/>
  <c r="BI642" i="2"/>
  <c r="BI412" i="2"/>
  <c r="BI322" i="2"/>
  <c r="BI190" i="2"/>
  <c r="BI714" i="2"/>
  <c r="BI664" i="2"/>
  <c r="BI512" i="2"/>
  <c r="BI428" i="2"/>
  <c r="BI233" i="2"/>
  <c r="BI724" i="2"/>
  <c r="BI706" i="2"/>
  <c r="BI654" i="2"/>
  <c r="BI528" i="2"/>
  <c r="BI452" i="2"/>
  <c r="BI780" i="2"/>
  <c r="BI576" i="2"/>
  <c r="BI174" i="2"/>
  <c r="BI935" i="2"/>
  <c r="BI809" i="2"/>
  <c r="BI686" i="2"/>
  <c r="BI613" i="2"/>
  <c r="BI560" i="2"/>
  <c r="BI524" i="2"/>
  <c r="BI340" i="2"/>
  <c r="BI1062" i="2"/>
  <c r="BI957" i="2"/>
  <c r="BI753" i="2"/>
  <c r="BI668" i="2"/>
  <c r="BI566" i="2"/>
  <c r="BI436" i="2"/>
  <c r="BI362" i="2"/>
  <c r="BI220" i="2"/>
  <c r="BI150" i="2"/>
  <c r="BI1047" i="2"/>
  <c r="BI915" i="2"/>
  <c r="BI768" i="2"/>
  <c r="BI726" i="2"/>
  <c r="BI491" i="2"/>
  <c r="BI432" i="2"/>
  <c r="BI369" i="2"/>
  <c r="BI291" i="2"/>
  <c r="BI180" i="2"/>
  <c r="BI959" i="2"/>
  <c r="BI807" i="2"/>
  <c r="BI646" i="2"/>
  <c r="BI593" i="2"/>
  <c r="BI379" i="2"/>
  <c r="BI186" i="2"/>
  <c r="BI1058" i="2"/>
  <c r="BI1034" i="2"/>
  <c r="BI980" i="2"/>
  <c r="BI720" i="2"/>
  <c r="BI684" i="2"/>
  <c r="BI570" i="2"/>
  <c r="BI271" i="2"/>
  <c r="BI829" i="2"/>
  <c r="BI188" i="2"/>
  <c r="BI694" i="2"/>
  <c r="BI409" i="2"/>
  <c r="BI328" i="2"/>
  <c r="BI833" i="2"/>
  <c r="BI636" i="2"/>
  <c r="BI520" i="2"/>
  <c r="BI422" i="2"/>
  <c r="BI284" i="2"/>
  <c r="BI164" i="2"/>
  <c r="BI1049" i="2"/>
  <c r="BI1030" i="2"/>
  <c r="BI1008" i="2"/>
  <c r="BI982" i="2"/>
  <c r="BI931" i="2"/>
  <c r="BI836" i="2"/>
  <c r="BI698" i="2"/>
  <c r="BI584" i="2"/>
  <c r="BI470" i="2"/>
  <c r="BI377" i="2"/>
  <c r="BI335" i="2"/>
  <c r="BI245" i="2"/>
  <c r="BI224" i="2"/>
  <c r="BI182" i="2"/>
  <c r="BI204" i="2"/>
  <c r="BI1000" i="2"/>
  <c r="BI939" i="2"/>
  <c r="BI862" i="2"/>
  <c r="BI757" i="2"/>
  <c r="BI751" i="2"/>
  <c r="BI700" i="2"/>
  <c r="BI638" i="2"/>
  <c r="BI464" i="2"/>
  <c r="BI1068" i="2"/>
  <c r="BI381" i="2"/>
  <c r="BI278" i="2"/>
  <c r="BI878" i="2"/>
  <c r="BI578" i="2"/>
  <c r="BI483" i="2"/>
  <c r="BI387" i="2"/>
  <c r="BI319" i="2"/>
  <c r="BI237" i="2"/>
  <c r="BI1021" i="2"/>
  <c r="BI708" i="2"/>
  <c r="BI504" i="2"/>
  <c r="BI395" i="2"/>
  <c r="BI313" i="2"/>
  <c r="BI1076" i="2"/>
  <c r="BI1032" i="2"/>
  <c r="BI874" i="2"/>
  <c r="BI674" i="2"/>
  <c r="BI591" i="2"/>
  <c r="BI526" i="2"/>
  <c r="BI170" i="2"/>
  <c r="BI1082" i="2"/>
  <c r="BI732" i="2"/>
  <c r="BI332" i="2"/>
  <c r="BI1028" i="2"/>
  <c r="BI777" i="2"/>
  <c r="BI599" i="2"/>
  <c r="BI434" i="2"/>
  <c r="BI208" i="2"/>
  <c r="BI933" i="2"/>
  <c r="BI574" i="2"/>
  <c r="BI996" i="2"/>
  <c r="BI789" i="2"/>
  <c r="BI311" i="2"/>
  <c r="BI210" i="2"/>
  <c r="BI718" i="2"/>
  <c r="BI634" i="2"/>
  <c r="BI558" i="2"/>
  <c r="BI176" i="2"/>
  <c r="BI868" i="2"/>
  <c r="BI710" i="2"/>
  <c r="BI621" i="2"/>
  <c r="BI554" i="2"/>
  <c r="BI479" i="2"/>
  <c r="BI418" i="2"/>
  <c r="BI360" i="2"/>
  <c r="BI273" i="2"/>
  <c r="BI196" i="2"/>
  <c r="BI1070" i="2"/>
  <c r="BI682" i="2"/>
  <c r="BI509" i="2"/>
  <c r="BI978" i="2"/>
  <c r="BI937" i="2"/>
  <c r="BI824" i="2"/>
  <c r="BI299" i="2"/>
  <c r="BI1051" i="2"/>
  <c r="BI1038" i="2"/>
  <c r="BI1017" i="2"/>
  <c r="BI968" i="2"/>
  <c r="BI532" i="2"/>
  <c r="BI468" i="2"/>
  <c r="BI385" i="2"/>
  <c r="BI275" i="2"/>
  <c r="BI192" i="2"/>
  <c r="BI595" i="2"/>
  <c r="BI430" i="2"/>
  <c r="BI401" i="2"/>
  <c r="BI200" i="2"/>
  <c r="BI858" i="2"/>
  <c r="BI662" i="2"/>
  <c r="BI456" i="2"/>
  <c r="BI304" i="2"/>
  <c r="BI148" i="2"/>
  <c r="BI943" i="2"/>
  <c r="BI656" i="2"/>
  <c r="BI548" i="2"/>
  <c r="BI1079" i="2"/>
  <c r="BI696" i="2"/>
  <c r="BI438" i="2"/>
  <c r="BI356" i="2"/>
  <c r="BI626" i="2"/>
  <c r="BI507" i="2"/>
  <c r="BI458" i="2"/>
  <c r="BI397" i="2"/>
  <c r="BI267" i="2"/>
  <c r="BI214" i="2"/>
  <c r="BI146" i="2"/>
  <c r="BI860" i="2"/>
  <c r="BI747" i="2"/>
  <c r="BI692" i="2"/>
  <c r="BI611" i="2"/>
  <c r="BI407" i="2"/>
  <c r="BI269" i="2"/>
  <c r="BI1023" i="2"/>
  <c r="BI876" i="2"/>
  <c r="BI730" i="2"/>
  <c r="BI644" i="2"/>
  <c r="BI383" i="2"/>
  <c r="BI843" i="2"/>
  <c r="BI342" i="2"/>
  <c r="BI241" i="2"/>
  <c r="BI1053" i="2"/>
  <c r="BI966" i="2"/>
  <c r="BI882" i="2"/>
  <c r="BI534" i="2"/>
  <c r="BI473" i="2"/>
  <c r="BI403" i="2"/>
  <c r="BI231" i="2"/>
  <c r="BI803" i="2"/>
  <c r="BI640" i="2"/>
  <c r="BI389" i="2"/>
  <c r="BI358" i="2"/>
  <c r="BI973" i="2"/>
  <c r="BI897" i="2"/>
  <c r="BI805" i="2"/>
  <c r="BI704" i="2"/>
  <c r="BI516" i="2"/>
  <c r="BI450" i="2"/>
  <c r="BI348" i="2"/>
  <c r="BI288" i="2"/>
  <c r="BI1011" i="2"/>
  <c r="BI953" i="2"/>
  <c r="BI818" i="2"/>
  <c r="BI630" i="2"/>
  <c r="BI568" i="2"/>
  <c r="BI481" i="2"/>
  <c r="BI853" i="2"/>
  <c r="BI202" i="2"/>
  <c r="BI926" i="2"/>
  <c r="BI759" i="2"/>
  <c r="BI538" i="2"/>
  <c r="BI302" i="2"/>
  <c r="BI235" i="2"/>
  <c r="BI1064" i="2"/>
  <c r="BI924" i="2"/>
  <c r="BI840" i="2"/>
  <c r="BI745" i="2"/>
  <c r="BI650" i="2"/>
  <c r="BI562" i="2"/>
  <c r="BI493" i="2"/>
  <c r="BI344" i="2"/>
  <c r="BI243" i="2"/>
  <c r="BI172" i="2"/>
  <c r="BI820" i="2"/>
  <c r="BI749" i="2"/>
  <c r="BI648" i="2"/>
  <c r="BI367" i="2"/>
  <c r="BI899" i="2"/>
  <c r="BI872" i="2"/>
  <c r="BI822" i="2"/>
  <c r="BI522" i="2"/>
  <c r="BI354" i="2"/>
  <c r="BB90" i="1" l="1"/>
  <c r="BB89" i="1" s="1"/>
  <c r="W27" i="1" s="1"/>
  <c r="N506" i="2"/>
  <c r="N145" i="2"/>
  <c r="BI283" i="2"/>
  <c r="R339" i="2"/>
  <c r="N742" i="2"/>
  <c r="R145" i="2"/>
  <c r="N283" i="2"/>
  <c r="R472" i="2"/>
  <c r="N788" i="2"/>
  <c r="P366" i="2"/>
  <c r="N842" i="2"/>
  <c r="N952" i="2"/>
  <c r="R506" i="2"/>
  <c r="R782" i="2"/>
  <c r="N835" i="2"/>
  <c r="R914" i="2"/>
  <c r="R366" i="2"/>
  <c r="P742" i="2"/>
  <c r="P782" i="2"/>
  <c r="R835" i="2"/>
  <c r="BI952" i="2"/>
  <c r="N977" i="2"/>
  <c r="R993" i="2"/>
  <c r="R988" i="2" s="1"/>
  <c r="BI230" i="2"/>
  <c r="P283" i="2"/>
  <c r="N339" i="2"/>
  <c r="BI742" i="2"/>
  <c r="BI782" i="2"/>
  <c r="N930" i="2"/>
  <c r="BI977" i="2"/>
  <c r="P1004" i="2"/>
  <c r="P506" i="2"/>
  <c r="N782" i="2"/>
  <c r="BI835" i="2"/>
  <c r="P914" i="2"/>
  <c r="P977" i="2"/>
  <c r="R1004" i="2"/>
  <c r="P1027" i="2"/>
  <c r="BI145" i="2"/>
  <c r="P230" i="2"/>
  <c r="P472" i="2"/>
  <c r="R788" i="2"/>
  <c r="N914" i="2"/>
  <c r="P970" i="2"/>
  <c r="P1016" i="2"/>
  <c r="P1042" i="2"/>
  <c r="R230" i="2"/>
  <c r="BI472" i="2"/>
  <c r="R742" i="2"/>
  <c r="P835" i="2"/>
  <c r="R930" i="2"/>
  <c r="N970" i="2"/>
  <c r="BI1004" i="2"/>
  <c r="BI1027" i="2"/>
  <c r="P1057" i="2"/>
  <c r="P145" i="2"/>
  <c r="R283" i="2"/>
  <c r="P339" i="2"/>
  <c r="R842" i="2"/>
  <c r="P952" i="2"/>
  <c r="BI993" i="2"/>
  <c r="BI1016" i="2"/>
  <c r="N1027" i="2"/>
  <c r="BI1072" i="2"/>
  <c r="N366" i="2"/>
  <c r="BI842" i="2"/>
  <c r="P930" i="2"/>
  <c r="R977" i="2"/>
  <c r="R1016" i="2"/>
  <c r="R1057" i="2"/>
  <c r="BI366" i="2"/>
  <c r="P842" i="2"/>
  <c r="R952" i="2"/>
  <c r="N1004" i="2"/>
  <c r="N1042" i="2"/>
  <c r="N1057" i="2"/>
  <c r="N1072" i="2"/>
  <c r="N230" i="2"/>
  <c r="BI339" i="2"/>
  <c r="N472" i="2"/>
  <c r="P788" i="2"/>
  <c r="BI914" i="2"/>
  <c r="R970" i="2"/>
  <c r="P993" i="2"/>
  <c r="P988" i="2" s="1"/>
  <c r="N1016" i="2"/>
  <c r="BI1042" i="2"/>
  <c r="R1042" i="2"/>
  <c r="P1072" i="2"/>
  <c r="BI506" i="2"/>
  <c r="BI788" i="2"/>
  <c r="BI930" i="2"/>
  <c r="BI970" i="2"/>
  <c r="N993" i="2"/>
  <c r="N988" i="2" s="1"/>
  <c r="R1027" i="2"/>
  <c r="BI1057" i="2"/>
  <c r="R1072" i="2"/>
  <c r="BI989" i="2"/>
  <c r="BC146" i="2"/>
  <c r="BC194" i="2"/>
  <c r="BC200" i="2"/>
  <c r="BC226" i="2"/>
  <c r="BC251" i="2"/>
  <c r="BC255" i="2"/>
  <c r="BC273" i="2"/>
  <c r="BC286" i="2"/>
  <c r="BC288" i="2"/>
  <c r="BC293" i="2"/>
  <c r="BC295" i="2"/>
  <c r="BC319" i="2"/>
  <c r="BC360" i="2"/>
  <c r="BC387" i="2"/>
  <c r="BC485" i="2"/>
  <c r="BC524" i="2"/>
  <c r="BC558" i="2"/>
  <c r="BC586" i="2"/>
  <c r="BC593" i="2"/>
  <c r="BC602" i="2"/>
  <c r="BC630" i="2"/>
  <c r="BC632" i="2"/>
  <c r="BC656" i="2"/>
  <c r="BC670" i="2"/>
  <c r="BC706" i="2"/>
  <c r="BC726" i="2"/>
  <c r="BC740" i="2"/>
  <c r="BC743" i="2"/>
  <c r="BC749" i="2"/>
  <c r="BC768" i="2"/>
  <c r="BC771" i="2"/>
  <c r="BC840" i="2"/>
  <c r="BC864" i="2"/>
  <c r="BC887" i="2"/>
  <c r="BC901" i="2"/>
  <c r="BC931" i="2"/>
  <c r="BC933" i="2"/>
  <c r="BC961" i="2"/>
  <c r="BC1036" i="2"/>
  <c r="BC1043" i="2"/>
  <c r="BC1047" i="2"/>
  <c r="BC1049" i="2"/>
  <c r="BC1051" i="2"/>
  <c r="BC1053" i="2"/>
  <c r="BC1055" i="2"/>
  <c r="BC1058" i="2"/>
  <c r="F89" i="2"/>
  <c r="BC168" i="2"/>
  <c r="BC170" i="2"/>
  <c r="BC214" i="2"/>
  <c r="BC269" i="2"/>
  <c r="BC313" i="2"/>
  <c r="BC315" i="2"/>
  <c r="BC364" i="2"/>
  <c r="BC371" i="2"/>
  <c r="BC375" i="2"/>
  <c r="BC377" i="2"/>
  <c r="BC381" i="2"/>
  <c r="BC393" i="2"/>
  <c r="BC395" i="2"/>
  <c r="BC399" i="2"/>
  <c r="BC403" i="2"/>
  <c r="BC414" i="2"/>
  <c r="BC468" i="2"/>
  <c r="BC479" i="2"/>
  <c r="BC481" i="2"/>
  <c r="BC495" i="2"/>
  <c r="BC530" i="2"/>
  <c r="BC538" i="2"/>
  <c r="BC568" i="2"/>
  <c r="BC578" i="2"/>
  <c r="BC599" i="2"/>
  <c r="BC642" i="2"/>
  <c r="BC644" i="2"/>
  <c r="BC730" i="2"/>
  <c r="BC751" i="2"/>
  <c r="BC757" i="2"/>
  <c r="BC759" i="2"/>
  <c r="BC762" i="2"/>
  <c r="BC765" i="2"/>
  <c r="BC796" i="2"/>
  <c r="BC798" i="2"/>
  <c r="BC803" i="2"/>
  <c r="BC818" i="2"/>
  <c r="BC862" i="2"/>
  <c r="BC876" i="2"/>
  <c r="BC953" i="2"/>
  <c r="BC957" i="2"/>
  <c r="BC1021" i="2"/>
  <c r="E83" i="2"/>
  <c r="F140" i="2"/>
  <c r="BC154" i="2"/>
  <c r="BC162" i="2"/>
  <c r="BC164" i="2"/>
  <c r="BC228" i="2"/>
  <c r="BC257" i="2"/>
  <c r="BC263" i="2"/>
  <c r="BC265" i="2"/>
  <c r="BC278" i="2"/>
  <c r="BC322" i="2"/>
  <c r="BC330" i="2"/>
  <c r="BC412" i="2"/>
  <c r="BC418" i="2"/>
  <c r="BC424" i="2"/>
  <c r="BC452" i="2"/>
  <c r="BC458" i="2"/>
  <c r="BC487" i="2"/>
  <c r="BC489" i="2"/>
  <c r="BC493" i="2"/>
  <c r="BC507" i="2"/>
  <c r="BC514" i="2"/>
  <c r="BC528" i="2"/>
  <c r="BC544" i="2"/>
  <c r="BC566" i="2"/>
  <c r="BC574" i="2"/>
  <c r="BC607" i="2"/>
  <c r="BC609" i="2"/>
  <c r="BC662" i="2"/>
  <c r="BC686" i="2"/>
  <c r="BC690" i="2"/>
  <c r="BC702" i="2"/>
  <c r="BC704" i="2"/>
  <c r="BC780" i="2"/>
  <c r="BC785" i="2"/>
  <c r="BC809" i="2"/>
  <c r="BC838" i="2"/>
  <c r="BC853" i="2"/>
  <c r="BC893" i="2"/>
  <c r="BC895" i="2"/>
  <c r="BC949" i="2"/>
  <c r="BC1005" i="2"/>
  <c r="BC1017" i="2"/>
  <c r="BC1023" i="2"/>
  <c r="BC1030" i="2"/>
  <c r="BC1038" i="2"/>
  <c r="BC1045" i="2"/>
  <c r="BC90" i="1"/>
  <c r="BC89" i="1" s="1"/>
  <c r="W28" i="1" s="1"/>
  <c r="BC166" i="2"/>
  <c r="BC178" i="2"/>
  <c r="BC198" i="2"/>
  <c r="BC204" i="2"/>
  <c r="BC233" i="2"/>
  <c r="BC245" i="2"/>
  <c r="BC247" i="2"/>
  <c r="BC311" i="2"/>
  <c r="BC340" i="2"/>
  <c r="BC348" i="2"/>
  <c r="BC383" i="2"/>
  <c r="BC389" i="2"/>
  <c r="BC444" i="2"/>
  <c r="BC450" i="2"/>
  <c r="BC464" i="2"/>
  <c r="BC470" i="2"/>
  <c r="BC491" i="2"/>
  <c r="BC502" i="2"/>
  <c r="BC512" i="2"/>
  <c r="BC516" i="2"/>
  <c r="BC520" i="2"/>
  <c r="BC542" i="2"/>
  <c r="BC552" i="2"/>
  <c r="BC560" i="2"/>
  <c r="BC564" i="2"/>
  <c r="BC605" i="2"/>
  <c r="BC619" i="2"/>
  <c r="BC676" i="2"/>
  <c r="BC678" i="2"/>
  <c r="BC680" i="2"/>
  <c r="BC720" i="2"/>
  <c r="BC724" i="2"/>
  <c r="BC734" i="2"/>
  <c r="BC755" i="2"/>
  <c r="BC774" i="2"/>
  <c r="BC816" i="2"/>
  <c r="BC829" i="2"/>
  <c r="BC831" i="2"/>
  <c r="BC843" i="2"/>
  <c r="BC874" i="2"/>
  <c r="BC897" i="2"/>
  <c r="BC899" i="2"/>
  <c r="BC935" i="2"/>
  <c r="BC939" i="2"/>
  <c r="BC946" i="2"/>
  <c r="BC968" i="2"/>
  <c r="BC971" i="2"/>
  <c r="BC973" i="2"/>
  <c r="BC975" i="2"/>
  <c r="BC996" i="2"/>
  <c r="BC998" i="2"/>
  <c r="BC1028" i="2"/>
  <c r="BC1032" i="2"/>
  <c r="BC1034" i="2"/>
  <c r="BC1040" i="2"/>
  <c r="BC1060" i="2"/>
  <c r="BC1066" i="2"/>
  <c r="AW90" i="1"/>
  <c r="BC156" i="2"/>
  <c r="BC216" i="2"/>
  <c r="BC231" i="2"/>
  <c r="BC297" i="2"/>
  <c r="BC299" i="2"/>
  <c r="BC362" i="2"/>
  <c r="BC379" i="2"/>
  <c r="BC430" i="2"/>
  <c r="BC440" i="2"/>
  <c r="BC500" i="2"/>
  <c r="BC518" i="2"/>
  <c r="BC522" i="2"/>
  <c r="BC526" i="2"/>
  <c r="BC532" i="2"/>
  <c r="BC546" i="2"/>
  <c r="BC570" i="2"/>
  <c r="BC576" i="2"/>
  <c r="BC584" i="2"/>
  <c r="BC597" i="2"/>
  <c r="BC638" i="2"/>
  <c r="BC640" i="2"/>
  <c r="BC664" i="2"/>
  <c r="BC688" i="2"/>
  <c r="BC694" i="2"/>
  <c r="BC698" i="2"/>
  <c r="BC732" i="2"/>
  <c r="BC745" i="2"/>
  <c r="BC753" i="2"/>
  <c r="BC783" i="2"/>
  <c r="BC789" i="2"/>
  <c r="BC791" i="2"/>
  <c r="BC820" i="2"/>
  <c r="BC833" i="2"/>
  <c r="BC855" i="2"/>
  <c r="BC866" i="2"/>
  <c r="BC905" i="2"/>
  <c r="BC911" i="2"/>
  <c r="BC917" i="2"/>
  <c r="BC943" i="2"/>
  <c r="BC148" i="2"/>
  <c r="BC150" i="2"/>
  <c r="BC158" i="2"/>
  <c r="BC160" i="2"/>
  <c r="BC184" i="2"/>
  <c r="BC196" i="2"/>
  <c r="BC208" i="2"/>
  <c r="BC218" i="2"/>
  <c r="BC220" i="2"/>
  <c r="BC224" i="2"/>
  <c r="BC259" i="2"/>
  <c r="BC261" i="2"/>
  <c r="BC304" i="2"/>
  <c r="BC306" i="2"/>
  <c r="BC309" i="2"/>
  <c r="BC317" i="2"/>
  <c r="BC324" i="2"/>
  <c r="BC328" i="2"/>
  <c r="BC332" i="2"/>
  <c r="BC335" i="2"/>
  <c r="BC342" i="2"/>
  <c r="BC352" i="2"/>
  <c r="BC409" i="2"/>
  <c r="BC428" i="2"/>
  <c r="BC436" i="2"/>
  <c r="BC448" i="2"/>
  <c r="BC462" i="2"/>
  <c r="BC556" i="2"/>
  <c r="BC562" i="2"/>
  <c r="BC580" i="2"/>
  <c r="BC624" i="2"/>
  <c r="BC652" i="2"/>
  <c r="BC692" i="2"/>
  <c r="BC714" i="2"/>
  <c r="BC822" i="2"/>
  <c r="BC824" i="2"/>
  <c r="BC845" i="2"/>
  <c r="BC858" i="2"/>
  <c r="BC860" i="2"/>
  <c r="BC872" i="2"/>
  <c r="BC878" i="2"/>
  <c r="BC882" i="2"/>
  <c r="BC990" i="2"/>
  <c r="BC994" i="2"/>
  <c r="BC1000" i="2"/>
  <c r="BC1062" i="2"/>
  <c r="BC1064" i="2"/>
  <c r="BC1068" i="2"/>
  <c r="BC1070" i="2"/>
  <c r="BC1073" i="2"/>
  <c r="BC1076" i="2"/>
  <c r="BC1079" i="2"/>
  <c r="BC1082" i="2"/>
  <c r="BC174" i="2"/>
  <c r="BC206" i="2"/>
  <c r="BC222" i="2"/>
  <c r="BC243" i="2"/>
  <c r="BC249" i="2"/>
  <c r="BC253" i="2"/>
  <c r="BC267" i="2"/>
  <c r="BC271" i="2"/>
  <c r="BC280" i="2"/>
  <c r="BC291" i="2"/>
  <c r="BC346" i="2"/>
  <c r="BC354" i="2"/>
  <c r="BC373" i="2"/>
  <c r="BC385" i="2"/>
  <c r="BC397" i="2"/>
  <c r="BC420" i="2"/>
  <c r="BC426" i="2"/>
  <c r="BC434" i="2"/>
  <c r="BC446" i="2"/>
  <c r="BC454" i="2"/>
  <c r="BC466" i="2"/>
  <c r="BC473" i="2"/>
  <c r="BC477" i="2"/>
  <c r="BC483" i="2"/>
  <c r="BC534" i="2"/>
  <c r="BC540" i="2"/>
  <c r="BC550" i="2"/>
  <c r="BC582" i="2"/>
  <c r="BC589" i="2"/>
  <c r="BC595" i="2"/>
  <c r="BC626" i="2"/>
  <c r="BC646" i="2"/>
  <c r="BC658" i="2"/>
  <c r="BC668" i="2"/>
  <c r="BC696" i="2"/>
  <c r="BC712" i="2"/>
  <c r="BC716" i="2"/>
  <c r="BC718" i="2"/>
  <c r="BC747" i="2"/>
  <c r="BC777" i="2"/>
  <c r="BC805" i="2"/>
  <c r="BC849" i="2"/>
  <c r="BC851" i="2"/>
  <c r="BC884" i="2"/>
  <c r="BC891" i="2"/>
  <c r="BC903" i="2"/>
  <c r="BC908" i="2"/>
  <c r="BC915" i="2"/>
  <c r="BC919" i="2"/>
  <c r="BC924" i="2"/>
  <c r="BC926" i="2"/>
  <c r="BC928" i="2"/>
  <c r="BC937" i="2"/>
  <c r="BC941" i="2"/>
  <c r="BC955" i="2"/>
  <c r="BC959" i="2"/>
  <c r="BC966" i="2"/>
  <c r="BC978" i="2"/>
  <c r="BC980" i="2"/>
  <c r="BC982" i="2"/>
  <c r="BC1008" i="2"/>
  <c r="BC1019" i="2"/>
  <c r="BC152" i="2"/>
  <c r="BC172" i="2"/>
  <c r="BC176" i="2"/>
  <c r="BC188" i="2"/>
  <c r="BC190" i="2"/>
  <c r="BC192" i="2"/>
  <c r="BC210" i="2"/>
  <c r="BC212" i="2"/>
  <c r="BC235" i="2"/>
  <c r="BC237" i="2"/>
  <c r="BC239" i="2"/>
  <c r="BC241" i="2"/>
  <c r="BC275" i="2"/>
  <c r="BC302" i="2"/>
  <c r="BC326" i="2"/>
  <c r="BC337" i="2"/>
  <c r="BC344" i="2"/>
  <c r="BC356" i="2"/>
  <c r="BC358" i="2"/>
  <c r="BC369" i="2"/>
  <c r="BC401" i="2"/>
  <c r="BC438" i="2"/>
  <c r="BC460" i="2"/>
  <c r="BC475" i="2"/>
  <c r="BC504" i="2"/>
  <c r="BC509" i="2"/>
  <c r="BC536" i="2"/>
  <c r="BC554" i="2"/>
  <c r="BC572" i="2"/>
  <c r="BC617" i="2"/>
  <c r="BC634" i="2"/>
  <c r="BC648" i="2"/>
  <c r="BC654" i="2"/>
  <c r="BC666" i="2"/>
  <c r="BC672" i="2"/>
  <c r="BC682" i="2"/>
  <c r="BC710" i="2"/>
  <c r="BC722" i="2"/>
  <c r="BC728" i="2"/>
  <c r="BC737" i="2"/>
  <c r="BC807" i="2"/>
  <c r="BC811" i="2"/>
  <c r="BC836" i="2"/>
  <c r="BC868" i="2"/>
  <c r="BC880" i="2"/>
  <c r="BC889" i="2"/>
  <c r="BC985" i="2"/>
  <c r="BC1002" i="2"/>
  <c r="BC1011" i="2"/>
  <c r="BC1014" i="2"/>
  <c r="BA90" i="1"/>
  <c r="BA89" i="1" s="1"/>
  <c r="BC180" i="2"/>
  <c r="BC182" i="2"/>
  <c r="BC186" i="2"/>
  <c r="BC202" i="2"/>
  <c r="BC284" i="2"/>
  <c r="BC350" i="2"/>
  <c r="BC367" i="2"/>
  <c r="BC391" i="2"/>
  <c r="BC407" i="2"/>
  <c r="BC422" i="2"/>
  <c r="BC432" i="2"/>
  <c r="BC442" i="2"/>
  <c r="BC456" i="2"/>
  <c r="BC548" i="2"/>
  <c r="BC591" i="2"/>
  <c r="BC611" i="2"/>
  <c r="BC613" i="2"/>
  <c r="BC615" i="2"/>
  <c r="BC621" i="2"/>
  <c r="BC628" i="2"/>
  <c r="BC636" i="2"/>
  <c r="BC650" i="2"/>
  <c r="BC660" i="2"/>
  <c r="BC674" i="2"/>
  <c r="BC684" i="2"/>
  <c r="BC700" i="2"/>
  <c r="BC708" i="2"/>
  <c r="BC870" i="2"/>
  <c r="BI988" i="2" l="1"/>
  <c r="R787" i="2"/>
  <c r="R1026" i="2"/>
  <c r="P144" i="2"/>
  <c r="P787" i="2"/>
  <c r="N1026" i="2"/>
  <c r="P1026" i="2"/>
  <c r="N787" i="2"/>
  <c r="R144" i="2"/>
  <c r="R143" i="2" s="1"/>
  <c r="N144" i="2"/>
  <c r="N143" i="2" s="1"/>
  <c r="AU90" i="1" s="1"/>
  <c r="AU89" i="1" s="1"/>
  <c r="BD90" i="1"/>
  <c r="BD89" i="1" s="1"/>
  <c r="W29" i="1" s="1"/>
  <c r="BI787" i="2"/>
  <c r="BI144" i="2"/>
  <c r="BI1026" i="2"/>
  <c r="AZ90" i="1"/>
  <c r="AZ89" i="1" s="1"/>
  <c r="AW89" i="1"/>
  <c r="AX89" i="1"/>
  <c r="AY89" i="1"/>
  <c r="AV90" i="1"/>
  <c r="AT90" i="1" s="1"/>
  <c r="P143" i="2" l="1"/>
  <c r="BI143" i="2"/>
  <c r="AV89" i="1"/>
  <c r="AT89" i="1" l="1"/>
</calcChain>
</file>

<file path=xl/sharedStrings.xml><?xml version="1.0" encoding="utf-8"?>
<sst xmlns="http://schemas.openxmlformats.org/spreadsheetml/2006/main" count="8809" uniqueCount="1694">
  <si>
    <t>Export Komplet</t>
  </si>
  <si>
    <t/>
  </si>
  <si>
    <t>2.0</t>
  </si>
  <si>
    <t>False</t>
  </si>
  <si>
    <t>{3a332947-9503-4570-84de-11f7292ca94c}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</si>
  <si>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</si>
  <si>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</si>
  <si>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</si>
  <si>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</si>
  <si>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</si>
  <si>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</si>
  <si>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</si>
  <si>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</si>
  <si>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HK_SMT_RD</t>
  </si>
  <si>
    <t>Stavba:</t>
  </si>
  <si>
    <t>Údržba, opravy a odstraňování závad u SMT 2024 - 2025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</si>
  <si>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</si>
  <si>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</si>
  <si>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</si>
  <si>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</si>
  <si>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</si>
  <si>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</si>
  <si>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</si>
  <si>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</si>
  <si>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</si>
  <si>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</si>
  <si>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</si>
  <si>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</si>
  <si>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</si>
  <si>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DPH</t>
  </si>
  <si>
    <t>základní</t>
  </si>
  <si>
    <t>zákl. přenesená</t>
  </si>
  <si>
    <t>sníž. přenesená</t>
  </si>
  <si>
    <t>nulová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</si>
  <si>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</si>
  <si>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</si>
  <si>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</si>
  <si>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</si>
  <si>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</si>
  <si>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</si>
  <si>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</si>
  <si>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</si>
  <si>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</si>
  <si>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</si>
  <si>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</si>
  <si>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</si>
  <si>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</si>
  <si>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</si>
  <si>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</si>
  <si>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</si>
  <si>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</si>
  <si>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</si>
  <si>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</si>
  <si>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</si>
  <si>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</si>
  <si>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</si>
  <si>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</si>
  <si>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</si>
  <si>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</si>
  <si>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</si>
  <si>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</si>
  <si>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</si>
  <si>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</si>
  <si>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</si>
  <si>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</si>
  <si>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</si>
  <si>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22-01</t>
  </si>
  <si>
    <t>STA</t>
  </si>
  <si>
    <t>1</t>
  </si>
  <si>
    <t>{81df6c5b-dcba-43d1-af42-f0d499ef3dbb}</t>
  </si>
  <si>
    <t>2</t>
  </si>
  <si>
    <t>KRYCÍ LIST SOUPISU PRACÍ</t>
  </si>
  <si>
    <t>Objekt:</t>
  </si>
  <si>
    <t>22-01 - Údržba, opravy a odstraňování závad u SMT 2024 - 2025</t>
  </si>
  <si>
    <t>REKAPITULACE ČLENĚNÍ SOUPISU PRACÍ</t>
  </si>
  <si>
    <t>Kód dílu - Popis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</si>
  <si>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</si>
  <si>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</si>
  <si>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</si>
  <si>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</si>
  <si>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</si>
  <si>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</si>
  <si>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</si>
  <si>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</si>
  <si>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</si>
  <si>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</si>
  <si>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</si>
  <si>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</si>
  <si>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</si>
  <si>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</si>
  <si>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</si>
  <si>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</si>
  <si>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</si>
  <si>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</si>
  <si>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</si>
  <si>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</si>
  <si>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 xml:space="preserve">    789 - Povrchové úpravy ocelových konstrukcí a technologických zařízení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</si>
  <si>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</si>
  <si>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</si>
  <si>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</si>
  <si>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</si>
  <si>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OST - Ostatní</t>
  </si>
  <si>
    <t xml:space="preserve">VRN - Vedlejší rozpočtové náklady </t>
  </si>
  <si>
    <t xml:space="preserve">    0 - Vedlejší rozpočtové náklady akce do 250 000 Kč bez DPH</t>
  </si>
  <si>
    <t xml:space="preserve">    VRN1 - Vedlejší rozpočtové náklady akce 250 000 - 1 500 000 Kč bez DPH</t>
  </si>
  <si>
    <t xml:space="preserve">    VRN2 - Vedlejší rozpočtové náklady akce nad 1 500 000 Kč bez DPH</t>
  </si>
  <si>
    <t xml:space="preserve">    VRN3 - Ostatní rozpočtové náklady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</si>
  <si>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</si>
  <si>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</si>
  <si>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</si>
  <si>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</si>
  <si>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</si>
  <si>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</si>
  <si>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</si>
  <si>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</si>
  <si>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</si>
  <si>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</si>
  <si>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</si>
  <si>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</si>
  <si>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</si>
  <si>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</si>
  <si>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</si>
  <si>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</si>
  <si>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</si>
  <si>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111111314</t>
  </si>
  <si>
    <t>Odstranění ruderálního porostu z plochy do 100 m2 na svahu přes 1:1</t>
  </si>
  <si>
    <t>m2</t>
  </si>
  <si>
    <t>CS ÚRS 2022 02</t>
  </si>
  <si>
    <t>4</t>
  </si>
  <si>
    <t>PP</t>
  </si>
  <si>
    <t>111111324</t>
  </si>
  <si>
    <t>Odstranění ruderálního porostu z plochy přes 100 do 500 m2 na svahu přes 1:1</t>
  </si>
  <si>
    <t>3</t>
  </si>
  <si>
    <t>111203201</t>
  </si>
  <si>
    <t>Odstranění křovin a stromů s ponecháním kořenů průměru kmene do 100 mm, při jakémkoliv sklonu terénu mimo LTM, při celkové ploše do 1 000 m2</t>
  </si>
  <si>
    <t>6</t>
  </si>
  <si>
    <t>111211201</t>
  </si>
  <si>
    <t>Odstranění křovin a stromů s odstraněním kořenů ručně průměru kmene do 100 mm jakékoliv plochy v rovině nebo ve svahu o sklonu přes 1:5</t>
  </si>
  <si>
    <t>8</t>
  </si>
  <si>
    <t>5</t>
  </si>
  <si>
    <t>111209111</t>
  </si>
  <si>
    <t>Spálení proutí, klestu z prořezávek a odstraněných křovin pro jakoukoliv dřevinu</t>
  </si>
  <si>
    <t>10</t>
  </si>
  <si>
    <t>112155311</t>
  </si>
  <si>
    <t>Štěpkování s naložením na dopravní prostředek a odvozem do 20 km keřového porostu středně hustého</t>
  </si>
  <si>
    <t>12</t>
  </si>
  <si>
    <t>7</t>
  </si>
  <si>
    <t>111211241</t>
  </si>
  <si>
    <t>Snesení větví stromů na hromady nebo naložení na dopravní prostředek listnatých v rovině nebo ve svahu přes 1:3, průměru kmene do 30 cm</t>
  </si>
  <si>
    <t>kus</t>
  </si>
  <si>
    <t>14</t>
  </si>
  <si>
    <t>111211242</t>
  </si>
  <si>
    <t>Snesení větví stromů na hromady nebo naložení na dopravní prostředek listnatých v rovině nebo ve svahu přes 1:3, průměru kmene přes 30 cm</t>
  </si>
  <si>
    <t>16</t>
  </si>
  <si>
    <t>9</t>
  </si>
  <si>
    <t>111212311</t>
  </si>
  <si>
    <t>Odstranění nevhodných dřevin průměru kmene do 100 mm výšky přes 1 m bez odstranění pařezu do 100 m2 v rovině nebo na svahu do 1:5</t>
  </si>
  <si>
    <t>18</t>
  </si>
  <si>
    <t>111212312</t>
  </si>
  <si>
    <t>Odstranění nevhodných dřevin průměru kmene do 100 mm výšky přes 1 m bez odstranění pařezu do 100 m2 na svahu přes 1:5 do 1:2</t>
  </si>
  <si>
    <t>20</t>
  </si>
  <si>
    <t>11</t>
  </si>
  <si>
    <t>111212313</t>
  </si>
  <si>
    <t>Odstranění nevhodných dřevin průměru kmene do 100 mm výšky přes 1 m bez odstranění pařezu do 100 m2 na svahu přes 1:2 do 1:1</t>
  </si>
  <si>
    <t>22</t>
  </si>
  <si>
    <t>111212315</t>
  </si>
  <si>
    <t>Odstranění nevhodných dřevin průměru kmene do 100 mm výšky přes 1 m bez odstranění pařezu přes 100 do 500 m2 v rovině nebo na svahu do 1:5</t>
  </si>
  <si>
    <t>24</t>
  </si>
  <si>
    <t>13</t>
  </si>
  <si>
    <t>111212316</t>
  </si>
  <si>
    <t>Odstranění nevhodných dřevin průměru kmene do 100 mm výšky přes 1 m bez odstranění pařezu přes 100 do 500 m2 na svahu přes 1:5 do 1:2</t>
  </si>
  <si>
    <t>26</t>
  </si>
  <si>
    <t>111212317</t>
  </si>
  <si>
    <t>Odstranění nevhodných dřevin průměru kmene do 100 mm výšky přes 1 m bez odstranění pařezu přes 100 do 500 m2 na svahu přes 1:2 do 1:1</t>
  </si>
  <si>
    <t>28</t>
  </si>
  <si>
    <t>112151011</t>
  </si>
  <si>
    <t>Pokácení stromu volné v celku s odřezáním kmene a s odvětvením průměru kmene přes 100 do 200 mm</t>
  </si>
  <si>
    <t>30</t>
  </si>
  <si>
    <t>112151012</t>
  </si>
  <si>
    <t>Pokácení stromu volné v celku s odřezáním kmene a s odvětvením průměru kmene přes 200 do 300 mm</t>
  </si>
  <si>
    <t>32</t>
  </si>
  <si>
    <t>17</t>
  </si>
  <si>
    <t>112151311</t>
  </si>
  <si>
    <t>Pokácení stromu postupné bez spouštění částí kmene a koruny o průměru na řezné ploše pařezu přes 100 do 200 mm</t>
  </si>
  <si>
    <t>34</t>
  </si>
  <si>
    <t>112151312</t>
  </si>
  <si>
    <t>Pokácení stromu postupné bez spouštění částí kmene a koruny o průměru na řezné ploše pařezu přes 200 do 300 mm</t>
  </si>
  <si>
    <t>36</t>
  </si>
  <si>
    <t>19</t>
  </si>
  <si>
    <t>115001104</t>
  </si>
  <si>
    <t>Převedení vody potrubím průměru DN přes 250 do 300</t>
  </si>
  <si>
    <t>m</t>
  </si>
  <si>
    <t>38</t>
  </si>
  <si>
    <t>115101201</t>
  </si>
  <si>
    <t>Čerpání vody na dopravní výšku do 10 m s uvažovaným průměrným přítokem do 500 l/min</t>
  </si>
  <si>
    <t>hod</t>
  </si>
  <si>
    <t>40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</si>
  <si>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</si>
  <si>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</t>
  </si>
  <si>
    <t>42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</si>
  <si>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</si>
  <si>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122212512</t>
  </si>
  <si>
    <t>Odkopávky a prokopávky pro spodní stavbu železnic ručně zapažených i nezapažených objemu do 10 m3 v hornině třídy těžitelnosti I skupiny 3 nesoudržných</t>
  </si>
  <si>
    <t>m3</t>
  </si>
  <si>
    <t>44</t>
  </si>
  <si>
    <t>23</t>
  </si>
  <si>
    <t>122252501</t>
  </si>
  <si>
    <t>Odkopávky a prokopávky nezapažené pro spodní stavbu železnic strojně v hornině třídy těžitelnosti I skupiny 3 do 100 m3</t>
  </si>
  <si>
    <t>46</t>
  </si>
  <si>
    <t>122252502</t>
  </si>
  <si>
    <t>Odkopávky a prokopávky nezapažené pro spodní stavbu železnic strojně v hornině třídy těžitelnosti I skupiny 3 přes 100 do 1 000 m3</t>
  </si>
  <si>
    <t>48</t>
  </si>
  <si>
    <t>25</t>
  </si>
  <si>
    <t>129001101</t>
  </si>
  <si>
    <t>Příplatek k cenám vykopávek za ztížení vykopávky v blízkosti podzemního vedení nebo výbušnin v horninách jakékoliv třídy</t>
  </si>
  <si>
    <t>50</t>
  </si>
  <si>
    <t>151103101</t>
  </si>
  <si>
    <t>Zřízení pažení a rozepření stěn výkopu kolejového lože plochy do 20 m2 pro jakoukoliv mezerovitost příložné, hloubky do 2 m</t>
  </si>
  <si>
    <t>52</t>
  </si>
  <si>
    <t>27</t>
  </si>
  <si>
    <t>151103111</t>
  </si>
  <si>
    <t>Odstranění pažení a rozepření stěn výkopu kolejového lože plochy do 20 m2 s uložením materiálu na vzdálenost do 3 m od kraje výkopu příložné, hloubky do 2 m</t>
  </si>
  <si>
    <t>54</t>
  </si>
  <si>
    <t>162211201</t>
  </si>
  <si>
    <t>Vodorovné přemístění výkopku nebo sypaniny nošením s vyprázdněním nádoby na hromady nebo do dopravního prostředku na vzdálenost do 10 m z horniny třídy těžitelnosti I, skupiny 1 až 3</t>
  </si>
  <si>
    <t>56</t>
  </si>
  <si>
    <t>29</t>
  </si>
  <si>
    <t>162211209</t>
  </si>
  <si>
    <t>Vodorovné přemístění výkopku nebo sypaniny nošením s vyprázdněním nádoby na hromady nebo do dopravního prostředku na vzdálenost do 10 m Příplatek za každých dalších 10 m k ceně -1201</t>
  </si>
  <si>
    <t>58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</si>
  <si>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</si>
  <si>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</si>
  <si>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60</t>
  </si>
  <si>
    <t>31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</si>
  <si>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</si>
  <si>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</si>
  <si>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62</t>
  </si>
  <si>
    <t>167151101</t>
  </si>
  <si>
    <t>Nakládání, skládání a překládání neulehlého výkopku nebo sypaniny strojně nakládání, množství do 100 m3, z horniny třídy těžitelnosti I, skupiny 1 až 3</t>
  </si>
  <si>
    <t>64</t>
  </si>
  <si>
    <t>33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</si>
  <si>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</si>
  <si>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</si>
  <si>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66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</si>
  <si>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</si>
  <si>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</si>
  <si>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68</t>
  </si>
  <si>
    <t>35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</si>
  <si>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</si>
  <si>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</si>
  <si>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70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</si>
  <si>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</si>
  <si>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171201231</t>
  </si>
  <si>
    <t>Poplatek za uložení stavebního odpadu na recyklační skládce (skládkovné) zeminy a kamení zatříděného do Katalogu odpadů pod kódem 17 05 04</t>
  </si>
  <si>
    <t>t</t>
  </si>
  <si>
    <t>72</t>
  </si>
  <si>
    <t>37</t>
  </si>
  <si>
    <t>171111111</t>
  </si>
  <si>
    <t>Hutnění zeminy pro spodní stavbu železnic tloušťky vrstvy do 20 cm</t>
  </si>
  <si>
    <t>74</t>
  </si>
  <si>
    <t>171112122</t>
  </si>
  <si>
    <t>Uložení sypaniny do násypů pro spodní stavbu železnic ručně s rozprostřením sypaniny ve vrstvách, s hrubým urovnáním a ručním hutněním objemu do 3 m3, z hornin nesoudržných kamenitých</t>
  </si>
  <si>
    <t>76</t>
  </si>
  <si>
    <t>39</t>
  </si>
  <si>
    <t>171112222</t>
  </si>
  <si>
    <t>Uložení sypaniny do násypů pro spodní stavbu železnic ručně s rozprostřením sypaniny ve vrstvách, s hrubým urovnáním a ručním hutněním objemu přes 3 m3, z hornin nesoudržných kamenitých</t>
  </si>
  <si>
    <t>78</t>
  </si>
  <si>
    <t>171251101</t>
  </si>
  <si>
    <t>Uložení sypanin do násypů strojně s rozprostřením sypaniny ve vrstvách a s hrubým urovnáním nezhutněných jakékoliv třídy těžitelnosti</t>
  </si>
  <si>
    <t>80</t>
  </si>
  <si>
    <t>41</t>
  </si>
  <si>
    <t>182201101</t>
  </si>
  <si>
    <t>Svahování trvalých svahů do projektovaných profilů strojně s potřebným přemístěním výkopku při svahování násypů v jakékoliv hornině</t>
  </si>
  <si>
    <t>82</t>
  </si>
  <si>
    <t>182211121</t>
  </si>
  <si>
    <t>Svahování trvalých svahů do projektovaných profilů ručně s potřebným přemístěním výkopku při svahování násypů v jakékoliv hornině</t>
  </si>
  <si>
    <t>84</t>
  </si>
  <si>
    <t>Zakládání</t>
  </si>
  <si>
    <t>43</t>
  </si>
  <si>
    <t>212795111</t>
  </si>
  <si>
    <t>Příčné odvodnění za opěrou z plastových trub</t>
  </si>
  <si>
    <t>86</t>
  </si>
  <si>
    <t>221213129</t>
  </si>
  <si>
    <t>Vrty pro injektování za rubem ostění a kotvy podzemní přenosnými kladivy Příplatek k cenám za vrty dovrchní hornina tř. IV</t>
  </si>
  <si>
    <t>90</t>
  </si>
  <si>
    <t>45</t>
  </si>
  <si>
    <t>221213131</t>
  </si>
  <si>
    <t>Vrty pro injektování za rubem ostění a kotvy podzemní přenosnými kladivy hornina tř. V</t>
  </si>
  <si>
    <t>92</t>
  </si>
  <si>
    <t>221213139</t>
  </si>
  <si>
    <t>Vrty pro injektování za rubem ostění a kotvy podzemní přenosnými kladivy Příplatek k cenám za vrty dovrchní hornina tř. V</t>
  </si>
  <si>
    <t>94</t>
  </si>
  <si>
    <t>47</t>
  </si>
  <si>
    <t>271572211</t>
  </si>
  <si>
    <t>Podsyp pod základové konstrukce se zhutněním a urovnáním povrchu ze štěrkopísku netříděného</t>
  </si>
  <si>
    <t>96</t>
  </si>
  <si>
    <t>273321117</t>
  </si>
  <si>
    <t>Základové konstrukce z betonu železového desky ve výkopu nebo na hlavách pilot C 25/30</t>
  </si>
  <si>
    <t>98</t>
  </si>
  <si>
    <t>49</t>
  </si>
  <si>
    <t>273321191</t>
  </si>
  <si>
    <t>Základové konstrukce z betonu železového Příplatek k cenám za betonáž malého rozsahu do 25 m3</t>
  </si>
  <si>
    <t>100</t>
  </si>
  <si>
    <t>273354111</t>
  </si>
  <si>
    <t>Bednění základových konstrukcí desek zřízení</t>
  </si>
  <si>
    <t>102</t>
  </si>
  <si>
    <t>51</t>
  </si>
  <si>
    <t>273354211</t>
  </si>
  <si>
    <t>Bednění základových konstrukcí desek odstranění bednění</t>
  </si>
  <si>
    <t>104</t>
  </si>
  <si>
    <t>273361116</t>
  </si>
  <si>
    <t>Výztuž základových konstrukcí desek z betonářské oceli 10 505 (R) nebo BSt 500</t>
  </si>
  <si>
    <t>106</t>
  </si>
  <si>
    <t>53</t>
  </si>
  <si>
    <t>273361412</t>
  </si>
  <si>
    <t>Výztuž základových konstrukcí desek ze svařovaných sítí, hmotnosti přes 3,5 do 6 kg/m2</t>
  </si>
  <si>
    <t>108</t>
  </si>
  <si>
    <t>274311128</t>
  </si>
  <si>
    <t>Základové konstrukce z betonu prostého pasy, prahy, věnce a ostruhy ve výkopu nebo na hlavách pilot C 30/37</t>
  </si>
  <si>
    <t>110</t>
  </si>
  <si>
    <t>55</t>
  </si>
  <si>
    <t>274311191</t>
  </si>
  <si>
    <t>Základové konstrukce z betonu prostého Příplatek k cenám za betonáž malého rozsahu do 25 m3</t>
  </si>
  <si>
    <t>112</t>
  </si>
  <si>
    <t>274354111</t>
  </si>
  <si>
    <t>Bednění základových konstrukcí pasů, prahů, věnců a ostruh zřízení</t>
  </si>
  <si>
    <t>114</t>
  </si>
  <si>
    <t>57</t>
  </si>
  <si>
    <t>274354211</t>
  </si>
  <si>
    <t>Bednění základových konstrukcí pasů, prahů, věnců a ostruh odstranění bednění</t>
  </si>
  <si>
    <t>116</t>
  </si>
  <si>
    <t>275321117</t>
  </si>
  <si>
    <t>Základové konstrukce z betonu železového patky a bloky ve výkopu nebo na hlavách pilot C 25/30</t>
  </si>
  <si>
    <t>118</t>
  </si>
  <si>
    <t>59</t>
  </si>
  <si>
    <t>275321191</t>
  </si>
  <si>
    <t>120</t>
  </si>
  <si>
    <t>275354111</t>
  </si>
  <si>
    <t>Bednění základových konstrukcí patek a bloků zřízení</t>
  </si>
  <si>
    <t>122</t>
  </si>
  <si>
    <t>61</t>
  </si>
  <si>
    <t>275354211</t>
  </si>
  <si>
    <t>Bednění základových konstrukcí patek a bloků odstranění bednění</t>
  </si>
  <si>
    <t>124</t>
  </si>
  <si>
    <t>275361116</t>
  </si>
  <si>
    <t>Výztuž základových konstrukcí patek a bloků z betonářské oceli 10 505 (R) nebo BSt 500</t>
  </si>
  <si>
    <t>126</t>
  </si>
  <si>
    <t>63</t>
  </si>
  <si>
    <t>275361411</t>
  </si>
  <si>
    <t>Výztuž základových konstrukcí patek a bloků ze svařovaných sítí, hmotnosti do 3,5 kg/m2</t>
  </si>
  <si>
    <t>128</t>
  </si>
  <si>
    <t>281604111</t>
  </si>
  <si>
    <t>Injektování aktivovanými směsmi vzestupné, tlakem do 0,60 MPa</t>
  </si>
  <si>
    <t>130</t>
  </si>
  <si>
    <t>65</t>
  </si>
  <si>
    <t>M</t>
  </si>
  <si>
    <t>58128450</t>
  </si>
  <si>
    <t>bentonit aktivovaný mletý pro vrty, injektáže a těsnění vodních staveb VL</t>
  </si>
  <si>
    <t>132</t>
  </si>
  <si>
    <t>P</t>
  </si>
  <si>
    <t>Poznámka k položce:_x000D_
Poznámka k položce: předpokládané množství</t>
  </si>
  <si>
    <t>281604121</t>
  </si>
  <si>
    <t>Injektování aktivovanými směsmi sestupné, tlakem do 0,60 MPa</t>
  </si>
  <si>
    <t>134</t>
  </si>
  <si>
    <t>67</t>
  </si>
  <si>
    <t>136</t>
  </si>
  <si>
    <t>Svislé a kompletní konstrukce</t>
  </si>
  <si>
    <t>311113134</t>
  </si>
  <si>
    <t>Nadzákladové zdi z tvárnic ztraceného bednění betonových hladkých, včetně výplně z betonu třídy C 16/20, tloušťky zdiva přes 250 do 300 mm</t>
  </si>
  <si>
    <t>138</t>
  </si>
  <si>
    <t>69</t>
  </si>
  <si>
    <t>311113135</t>
  </si>
  <si>
    <t>Nadzákladové zdi z tvárnic ztraceného bednění betonových hladkých, včetně výplně z betonu třídy C 16/20, tloušťky zdiva přes 300 do 400 mm</t>
  </si>
  <si>
    <t>140</t>
  </si>
  <si>
    <t>311361821</t>
  </si>
  <si>
    <t>Výztuž nadzákladových zdí nosných svislých nebo odkloněných od svislice, rovných nebo oblých z betonářské oceli 10 505 (R) nebo BSt 500</t>
  </si>
  <si>
    <t>142</t>
  </si>
  <si>
    <t>Poznámka k položce:_x000D_
Poznámka k položce: spotřeba cca 0,015 kg/m2</t>
  </si>
  <si>
    <t>71</t>
  </si>
  <si>
    <t>334323218</t>
  </si>
  <si>
    <t>Mostní křídla a závěrné zídky z betonu železového C 30/37</t>
  </si>
  <si>
    <t>144</t>
  </si>
  <si>
    <t>334323291</t>
  </si>
  <si>
    <t>Mostní křídla a závěrné zídky z betonu Příplatek k cenám za práce malého rozsahu do 25 m3</t>
  </si>
  <si>
    <t>146</t>
  </si>
  <si>
    <t>73</t>
  </si>
  <si>
    <t>334352111</t>
  </si>
  <si>
    <t>Bednění mostních křídel a závěrných zídek ze systémového bednění zřízení z překližek</t>
  </si>
  <si>
    <t>148</t>
  </si>
  <si>
    <t>334352211</t>
  </si>
  <si>
    <t>Bednění mostních křídel a závěrných zídek ze systémového bednění odstranění z překližek</t>
  </si>
  <si>
    <t>150</t>
  </si>
  <si>
    <t>75</t>
  </si>
  <si>
    <t>334361226</t>
  </si>
  <si>
    <t>Výztuž betonářská mostních konstrukcí opěr, úložných prahů, křídel, závěrných zídek, bloků ložisek, pilířů a sloupů z oceli 10 505 (R) nebo BSt 500 křídel, závěrných zdí</t>
  </si>
  <si>
    <t>152</t>
  </si>
  <si>
    <t>Poznámka k položce:_x000D_
Poznámka k položce: max. 0,13 t/m3</t>
  </si>
  <si>
    <t>334361412</t>
  </si>
  <si>
    <t>Výztuž betonářská mostních konstrukcí opěr, úložných prahů, křídel, závěrných zídek, bloků ložisek, pilířů a sloupů ze svařovaných sítí do 6 kg/m2</t>
  </si>
  <si>
    <t>154</t>
  </si>
  <si>
    <t>77</t>
  </si>
  <si>
    <t>966023211</t>
  </si>
  <si>
    <t>Snesení kamenných římsových desek na průčelním zdivu a křídlech</t>
  </si>
  <si>
    <t>156</t>
  </si>
  <si>
    <t>317221111</t>
  </si>
  <si>
    <t>Osazení kamenných římsových desek do maltového lože</t>
  </si>
  <si>
    <t>158</t>
  </si>
  <si>
    <t>Poznámka k položce:_x000D_
Poznámka k položce:</t>
  </si>
  <si>
    <t>79</t>
  </si>
  <si>
    <t>58381086</t>
  </si>
  <si>
    <t>kámen lomový upravený štípaný (80, 40, 20 cm) pískovec</t>
  </si>
  <si>
    <t>160</t>
  </si>
  <si>
    <t>317321118</t>
  </si>
  <si>
    <t>Římsy ze železového betonu C 30/37</t>
  </si>
  <si>
    <t>162</t>
  </si>
  <si>
    <t>81</t>
  </si>
  <si>
    <t>317321191</t>
  </si>
  <si>
    <t>Římsy ze železového betonu Příplatek k cenám za betonáž malého rozsahu do 25 m3</t>
  </si>
  <si>
    <t>164</t>
  </si>
  <si>
    <t>317353121</t>
  </si>
  <si>
    <t>Bednění mostní římsy zřízení všech tvarů</t>
  </si>
  <si>
    <t>166</t>
  </si>
  <si>
    <t>83</t>
  </si>
  <si>
    <t>317353221</t>
  </si>
  <si>
    <t>Bednění mostní římsy odstranění všech tvarů</t>
  </si>
  <si>
    <t>168</t>
  </si>
  <si>
    <t>317361116</t>
  </si>
  <si>
    <t>Výztuž mostních železobetonových říms z betonářské oceli 10 505 (R) nebo BSt 500</t>
  </si>
  <si>
    <t>170</t>
  </si>
  <si>
    <t>85</t>
  </si>
  <si>
    <t>317361411</t>
  </si>
  <si>
    <t>Výztuž mostních železobetonových říms ze svařovaných sítí do 6 kg/m2</t>
  </si>
  <si>
    <t>172</t>
  </si>
  <si>
    <t>317661141</t>
  </si>
  <si>
    <t>Výplň spár monolitické římsy tmelem polyuretanovým, spára šířky do 15 mm</t>
  </si>
  <si>
    <t>174</t>
  </si>
  <si>
    <t>87</t>
  </si>
  <si>
    <t>326214231</t>
  </si>
  <si>
    <t>Zdivo z lomového kamene na sucho do drátěných košů (gabionů) ze svařované ocelové sítě s povrchovou úpravou galfan</t>
  </si>
  <si>
    <t>176</t>
  </si>
  <si>
    <t>88</t>
  </si>
  <si>
    <t>334213111</t>
  </si>
  <si>
    <t>Zdivo pilířů, opěr a křídel mostů z lomového kamene štípaného nebo ručně vybíraného na maltu z nepravidelných kamenů objemu 1 kusu kamene do 0,02 m3</t>
  </si>
  <si>
    <t>178</t>
  </si>
  <si>
    <t>89</t>
  </si>
  <si>
    <t>334213211</t>
  </si>
  <si>
    <t>Zdivo pilířů, opěr a křídel mostů z lomového kamene štípaného nebo ručně vybíraného na maltu z pravidelných kamenů (na vazbu) objemu 1 kusu kamene do 0,02 m3</t>
  </si>
  <si>
    <t>180</t>
  </si>
  <si>
    <t>334213911</t>
  </si>
  <si>
    <t>Zdivo pilířů, opěr a křídel mostů z lomového kamene štípaného nebo ručně vybíraného na maltu Příplatek k cenám za lícování zdiva jednostranné</t>
  </si>
  <si>
    <t>182</t>
  </si>
  <si>
    <t>91</t>
  </si>
  <si>
    <t>334213921</t>
  </si>
  <si>
    <t>Zdivo pilířů, opěr a křídel mostů z lomového kamene štípaného nebo ručně vybíraného na maltu Příplatek k cenám za vytvoření hrany zdiva (rohu) vodorovné</t>
  </si>
  <si>
    <t>184</t>
  </si>
  <si>
    <t>334213922</t>
  </si>
  <si>
    <t>Zdivo pilířů, opěr a křídel mostů z lomového kamene štípaného nebo ručně vybíraného na maltu Příplatek k cenám za vytvoření hrany zdiva (rohu) svislé</t>
  </si>
  <si>
    <t>186</t>
  </si>
  <si>
    <t>Vodorovné konstrukce</t>
  </si>
  <si>
    <t>93</t>
  </si>
  <si>
    <t>421953211</t>
  </si>
  <si>
    <t>Dřevěné mostní podlahy z fošen a hranolů dočasné odstranění</t>
  </si>
  <si>
    <t>188</t>
  </si>
  <si>
    <t>421953311</t>
  </si>
  <si>
    <t>Dřevěné mostní podlahy z fošen a hranolů trvalé výroba</t>
  </si>
  <si>
    <t>190</t>
  </si>
  <si>
    <t>95</t>
  </si>
  <si>
    <t>421953321</t>
  </si>
  <si>
    <t>Dřevěné mostní podlahy z fošen a hranolů trvalé montáž</t>
  </si>
  <si>
    <t>192</t>
  </si>
  <si>
    <t>423951111</t>
  </si>
  <si>
    <t>Dočasné konstrukce trámové ze dřeva hraněného zřízení</t>
  </si>
  <si>
    <t>194</t>
  </si>
  <si>
    <t>97</t>
  </si>
  <si>
    <t>423952111</t>
  </si>
  <si>
    <t>Dočasné konstrukce trámové ze dřeva hraněného odstranění</t>
  </si>
  <si>
    <t>196</t>
  </si>
  <si>
    <t>451315116</t>
  </si>
  <si>
    <t>Podkladní a výplňové vrstvy z betonu prostého tloušťky do 100 mm, z betonu C 20/25</t>
  </si>
  <si>
    <t>198</t>
  </si>
  <si>
    <t>99</t>
  </si>
  <si>
    <t>451315126</t>
  </si>
  <si>
    <t>Podkladní a výplňové vrstvy z betonu prostého tloušťky do 150 mm, z betonu C 20/25</t>
  </si>
  <si>
    <t>200</t>
  </si>
  <si>
    <t>451476121</t>
  </si>
  <si>
    <t>Podkladní vrstva plastbetonová tixotropní, tloušťky do 10 mm první vrstva</t>
  </si>
  <si>
    <t>202</t>
  </si>
  <si>
    <t>101</t>
  </si>
  <si>
    <t>451476122</t>
  </si>
  <si>
    <t>Podkladní vrstva plastbetonová tixotropní, tloušťky do 10 mm každá další vrstva</t>
  </si>
  <si>
    <t>204</t>
  </si>
  <si>
    <t>452311151</t>
  </si>
  <si>
    <t>Podkladní a zajišťovací konstrukce z betonu prostého v otevřeném výkopu desky pod potrubí, stoky a drobné objekty z betonu tř. C 20/25</t>
  </si>
  <si>
    <t>206</t>
  </si>
  <si>
    <t>103</t>
  </si>
  <si>
    <t>458501111</t>
  </si>
  <si>
    <t>Výplňové klíny za opěrou z kameniva hutněného po vrstvách těženého</t>
  </si>
  <si>
    <t>208</t>
  </si>
  <si>
    <t>465513156</t>
  </si>
  <si>
    <t>Dlažba svahu u mostních opěr z upraveného lomového žulového kamene s vyspárováním maltou MC 25, šíře spáry 15 mm do betonového lože C 25/30 tloušťky 200 mm, plochy do 10 m2</t>
  </si>
  <si>
    <t>210</t>
  </si>
  <si>
    <t>105</t>
  </si>
  <si>
    <t>465513157</t>
  </si>
  <si>
    <t>Dlažba svahu u mostních opěr z upraveného lomového žulového kamene s vyspárováním maltou MC 25, šíře spáry 15 mm do betonového lože C 25/30 tloušťky 200 mm, plochy přes 10 m2</t>
  </si>
  <si>
    <t>212</t>
  </si>
  <si>
    <t>Komunikace pozemní</t>
  </si>
  <si>
    <t>512531111</t>
  </si>
  <si>
    <t>Odstranění kolejového lože s přehozením materiálu na vzdálenost do 3 m s naložením na dopravní prostředek z kameniva (drceného nebo štěrkopísku) po rozebrání koleje nebo kolejového rozvětvení</t>
  </si>
  <si>
    <t>214</t>
  </si>
  <si>
    <t>107</t>
  </si>
  <si>
    <t>512532993</t>
  </si>
  <si>
    <t>Odstranění kolejového lože s přehozením materiálu na vzdálenost do 3 m s naložením na dopravní prostředek z kameniva (drceného nebo štěrkopísku) Příplatek k ceně za ztížení práce při překážce po obou stranách</t>
  </si>
  <si>
    <t>216</t>
  </si>
  <si>
    <t>541391211</t>
  </si>
  <si>
    <t>Demontáž roštu koleje na pražcích dřevěných rozdělení c</t>
  </si>
  <si>
    <t>218</t>
  </si>
  <si>
    <t>109</t>
  </si>
  <si>
    <t>541391221</t>
  </si>
  <si>
    <t>Demontáž roštu koleje na pražcích betonových rozdělení c</t>
  </si>
  <si>
    <t>220</t>
  </si>
  <si>
    <t>511501112</t>
  </si>
  <si>
    <t>Podkladní konstrukční vrstvy pro kolej jakékoliv tloušťky a šířky pruhu s dodáním hmot ze štěrkopísku</t>
  </si>
  <si>
    <t>222</t>
  </si>
  <si>
    <t>111</t>
  </si>
  <si>
    <t>511501255</t>
  </si>
  <si>
    <t>Zřízení kolejového lože z hrubého drceného kameniva</t>
  </si>
  <si>
    <t>224</t>
  </si>
  <si>
    <t>58344005</t>
  </si>
  <si>
    <t>kamenivo drcené hrubé frakce 32/63 třída BI OTP ČD</t>
  </si>
  <si>
    <t>226</t>
  </si>
  <si>
    <t>113</t>
  </si>
  <si>
    <t>511501278</t>
  </si>
  <si>
    <t>Zřízení kolejového lože Příplatek k ceně za ztížení práce při překážce po obou stranách koleje</t>
  </si>
  <si>
    <t>228</t>
  </si>
  <si>
    <t>521271921</t>
  </si>
  <si>
    <t>Údržba mostnicových šroubů dotažení po dosednutí vlivem provozu</t>
  </si>
  <si>
    <t>230</t>
  </si>
  <si>
    <t>115</t>
  </si>
  <si>
    <t>521272215</t>
  </si>
  <si>
    <t>Demontáž mostnic s odsunem hmot mimo objekt mostu se zřízením pomocné montážní lávky</t>
  </si>
  <si>
    <t>232</t>
  </si>
  <si>
    <t>521273111</t>
  </si>
  <si>
    <t>Mostnice na železničních mostech z tvrdého dřeva s plošným uložením výroba bez převýšení v přímé, v oblouku nebo přechodnici</t>
  </si>
  <si>
    <t>234</t>
  </si>
  <si>
    <t>117</t>
  </si>
  <si>
    <t>521273121</t>
  </si>
  <si>
    <t>Mostnice na železničních mostech z tvrdého dřeva s plošným uložením výroba s převýšením bez klínu</t>
  </si>
  <si>
    <t>236</t>
  </si>
  <si>
    <t>521273122</t>
  </si>
  <si>
    <t>Mostnice na železničních mostech z tvrdého dřeva s plošným uložením výroba s převýšením do 75 mm s 1 klínem</t>
  </si>
  <si>
    <t>238</t>
  </si>
  <si>
    <t>119</t>
  </si>
  <si>
    <t>521273123</t>
  </si>
  <si>
    <t>Mostnice na železničních mostech z tvrdého dřeva s plošným uložením výroba s převýšením přes 75 mm se 2 klíny</t>
  </si>
  <si>
    <t>240</t>
  </si>
  <si>
    <t>521273211</t>
  </si>
  <si>
    <t>Mostnice na železničních mostech z tvrdého dřeva s plošným uložením montáž bez převýšení v přímé, v oblouku nebo přechodnici</t>
  </si>
  <si>
    <t>242</t>
  </si>
  <si>
    <t>121</t>
  </si>
  <si>
    <t>521273221</t>
  </si>
  <si>
    <t>Mostnice na železničních mostech z tvrdého dřeva s plošným uložením montáž s převýšením bez klínu</t>
  </si>
  <si>
    <t>244</t>
  </si>
  <si>
    <t>521273222</t>
  </si>
  <si>
    <t>Mostnice na železničních mostech z tvrdého dřeva s plošným uložením montáž s převýšením do 75 mm s 1 klínem</t>
  </si>
  <si>
    <t>246</t>
  </si>
  <si>
    <t>123</t>
  </si>
  <si>
    <t>521273223</t>
  </si>
  <si>
    <t>Mostnice na železničních mostech z tvrdého dřeva s plošným uložením montáž s převýšením přes 75 mm se 2 klíny</t>
  </si>
  <si>
    <t>248</t>
  </si>
  <si>
    <t>60815365</t>
  </si>
  <si>
    <t>mostnice dřevěná impregnovaná olejem DB 240x260mm dl 2,4m</t>
  </si>
  <si>
    <t>250</t>
  </si>
  <si>
    <t>VV</t>
  </si>
  <si>
    <t>(0,24*0,26*2,4)*490</t>
  </si>
  <si>
    <t>Součet</t>
  </si>
  <si>
    <t>125</t>
  </si>
  <si>
    <t>521283221</t>
  </si>
  <si>
    <t>Demontáž pozednic s odstraněním štěrku</t>
  </si>
  <si>
    <t>252</t>
  </si>
  <si>
    <t>521281111</t>
  </si>
  <si>
    <t>Pozednice na železničních mostech z tvrdého dřeva s plošným uložením výroba</t>
  </si>
  <si>
    <t>254</t>
  </si>
  <si>
    <t>127</t>
  </si>
  <si>
    <t>521281211</t>
  </si>
  <si>
    <t>Pozednice na železničních mostech z tvrdého dřeva s plošným uložením montáž</t>
  </si>
  <si>
    <t>256</t>
  </si>
  <si>
    <t>60815350</t>
  </si>
  <si>
    <t>mostnice dřevěná impregnovaná olejem DB 240x240mm dl 2,5m</t>
  </si>
  <si>
    <t>258</t>
  </si>
  <si>
    <t>(0,24*0,24*2,5)*50</t>
  </si>
  <si>
    <t>129</t>
  </si>
  <si>
    <t>521321118</t>
  </si>
  <si>
    <t>Montáž koleje stykované na pražcích dřevěných soustavy S49 rozdělení c</t>
  </si>
  <si>
    <t>260</t>
  </si>
  <si>
    <t>521121118</t>
  </si>
  <si>
    <t>Montáž koleje stykované na pražcích dřevěných soustavy R65 rozdělení c</t>
  </si>
  <si>
    <t>262</t>
  </si>
  <si>
    <t>131</t>
  </si>
  <si>
    <t>521351118</t>
  </si>
  <si>
    <t>Montáž koleje stykované na pražcích betonových soustavy S49 rozdělení c</t>
  </si>
  <si>
    <t>264</t>
  </si>
  <si>
    <t>521141118</t>
  </si>
  <si>
    <t>Montáž koleje stykované na pražcích betonových soustavy R65 rozdělení c</t>
  </si>
  <si>
    <t>266</t>
  </si>
  <si>
    <t>133</t>
  </si>
  <si>
    <t>31198049</t>
  </si>
  <si>
    <t>podložka pryžová pod patu kolejnice S49 183x126x6</t>
  </si>
  <si>
    <t>268</t>
  </si>
  <si>
    <t>31198050</t>
  </si>
  <si>
    <t>podložka pryžová pod patu kolejnice R65 183x151x6</t>
  </si>
  <si>
    <t>270</t>
  </si>
  <si>
    <t>135</t>
  </si>
  <si>
    <t>31198058</t>
  </si>
  <si>
    <t>podložka polyetylenová pod podkladnici 380/160/2 (S4, R4)</t>
  </si>
  <si>
    <t>272</t>
  </si>
  <si>
    <t>525971112</t>
  </si>
  <si>
    <t>Demontáž kolejnic na mostech s mostnicemi hmotnosti přes 50 kg/m</t>
  </si>
  <si>
    <t>274</t>
  </si>
  <si>
    <t>137</t>
  </si>
  <si>
    <t>525971111</t>
  </si>
  <si>
    <t>Demontáž kolejnic na mostech s mostnicemi hmotnosti do 50 kg/m</t>
  </si>
  <si>
    <t>276</t>
  </si>
  <si>
    <t>521371511</t>
  </si>
  <si>
    <t>Montáž kolejnic na mostech s mostnicemi soustavy S49</t>
  </si>
  <si>
    <t>278</t>
  </si>
  <si>
    <t>139</t>
  </si>
  <si>
    <t>521171511</t>
  </si>
  <si>
    <t>Montáž kolejnic na mostech s mostnicemi soustavy R65</t>
  </si>
  <si>
    <t>280</t>
  </si>
  <si>
    <t>31198039</t>
  </si>
  <si>
    <t>podkladnice stříhaná děrovaná se sraženými hranami tv. SM4</t>
  </si>
  <si>
    <t>282</t>
  </si>
  <si>
    <t>141</t>
  </si>
  <si>
    <t>31198040</t>
  </si>
  <si>
    <t>podkladnice stříhaná děrovaná se sraženými hranami tv. RM4</t>
  </si>
  <si>
    <t>284</t>
  </si>
  <si>
    <t>31198206</t>
  </si>
  <si>
    <t>vrtule R2(160)</t>
  </si>
  <si>
    <t>286</t>
  </si>
  <si>
    <t>143</t>
  </si>
  <si>
    <t>31121019</t>
  </si>
  <si>
    <t>podložka pružná dvojitá D 25mm</t>
  </si>
  <si>
    <t>100 kus</t>
  </si>
  <si>
    <t>288</t>
  </si>
  <si>
    <t>31198234</t>
  </si>
  <si>
    <t>komplet pro upevnění Skl24 (šroub RS0, matice M22, podložka Uls6)</t>
  </si>
  <si>
    <t>290</t>
  </si>
  <si>
    <t>145</t>
  </si>
  <si>
    <t>541411151</t>
  </si>
  <si>
    <t>Demontáž podkladnice všech soustav</t>
  </si>
  <si>
    <t>292</t>
  </si>
  <si>
    <t>542301111</t>
  </si>
  <si>
    <t>Posunutí pražců ve směru osy koleje pro jakýkoliv rozchod koleje</t>
  </si>
  <si>
    <t>294</t>
  </si>
  <si>
    <t>147</t>
  </si>
  <si>
    <t>548121632</t>
  </si>
  <si>
    <t>Svařování kolejnic aluminotermicky krátký předehřev - široká spára soustavy S49</t>
  </si>
  <si>
    <t>296</t>
  </si>
  <si>
    <t>54653002</t>
  </si>
  <si>
    <t>dávka svařovací kolejnice S49 jakost R260 základní spára</t>
  </si>
  <si>
    <t>298</t>
  </si>
  <si>
    <t>149</t>
  </si>
  <si>
    <t>548121633</t>
  </si>
  <si>
    <t>Svařování kolejnic aluminotermicky krátký předehřev - široká spára soustavy R65</t>
  </si>
  <si>
    <t>300</t>
  </si>
  <si>
    <t>54653001</t>
  </si>
  <si>
    <t>dávka svařovací kolejnice R65 jakost R260 základní spára</t>
  </si>
  <si>
    <t>302</t>
  </si>
  <si>
    <t>151</t>
  </si>
  <si>
    <t>548121951</t>
  </si>
  <si>
    <t>Svařování kolejnic aluminotermicky Příplatek k položkám za zřízení jednotlivých svarů do 4 kusů</t>
  </si>
  <si>
    <t>304</t>
  </si>
  <si>
    <t>543451111</t>
  </si>
  <si>
    <t>Umožnění volné dilatace kolejnice bez kluzných podložek s demontáží a montáží upevňovadel</t>
  </si>
  <si>
    <t>306</t>
  </si>
  <si>
    <t>153</t>
  </si>
  <si>
    <t>548191121</t>
  </si>
  <si>
    <t>Dosažení upínací teploty bezstykové koleje</t>
  </si>
  <si>
    <t>308</t>
  </si>
  <si>
    <t>544311111</t>
  </si>
  <si>
    <t>Ruční podbití pražce dřevěného příčného</t>
  </si>
  <si>
    <t>310</t>
  </si>
  <si>
    <t>155</t>
  </si>
  <si>
    <t>544331111</t>
  </si>
  <si>
    <t>Ruční podbití pražce betonového příčného</t>
  </si>
  <si>
    <t>312</t>
  </si>
  <si>
    <t>Úpravy povrchů, podlahy a osazování výplní</t>
  </si>
  <si>
    <t>611311131</t>
  </si>
  <si>
    <t>Potažení vnitřních ploch vápenným štukem tloušťky do 3 mm vodorovných konstrukcí stropů rovných</t>
  </si>
  <si>
    <t>314</t>
  </si>
  <si>
    <t>157</t>
  </si>
  <si>
    <t>612311131</t>
  </si>
  <si>
    <t>Potažení vnitřních ploch vápenným štukem tloušťky do 3 mm svislých konstrukcí stěn</t>
  </si>
  <si>
    <t>316</t>
  </si>
  <si>
    <t>621142001</t>
  </si>
  <si>
    <t>Potažení vnějších ploch pletivem v ploše nebo pruzích, na plném podkladu sklovláknitým vtlačením do tmelu podhledů</t>
  </si>
  <si>
    <t>318</t>
  </si>
  <si>
    <t>159</t>
  </si>
  <si>
    <t>628195001</t>
  </si>
  <si>
    <t>Očištění zdiva nebo betonu zdí a valů před započetím oprav ručně</t>
  </si>
  <si>
    <t>320</t>
  </si>
  <si>
    <t>628195011</t>
  </si>
  <si>
    <t>Očištění ocelových konstrukcí od usazenin, rzi a starého nátěru</t>
  </si>
  <si>
    <t>322</t>
  </si>
  <si>
    <t>161</t>
  </si>
  <si>
    <t>628611111</t>
  </si>
  <si>
    <t>Nátěr mostních betonových konstrukcí akrylátový na siloxanové a plasticko-elastické bázi 2x impregnační OS-A</t>
  </si>
  <si>
    <t>324</t>
  </si>
  <si>
    <t>628612201</t>
  </si>
  <si>
    <t>Nátěr mostního zábradlí polyuretanový 1x vrchní</t>
  </si>
  <si>
    <t>326</t>
  </si>
  <si>
    <t>163</t>
  </si>
  <si>
    <t>628613223</t>
  </si>
  <si>
    <t>Protikorozní ochrana ocelových mostních konstrukcí včetně otryskání povrchu základní a podkladní epoxidový a vrchní polyuretanový nátěr bez metalizace III. třídy</t>
  </si>
  <si>
    <t>328</t>
  </si>
  <si>
    <t>628613224</t>
  </si>
  <si>
    <t>Protikorozní ochrana ocelových mostních konstrukcí včetně otryskání povrchu základní a podkladní epoxidový a vrchní polyuretanový nátěr bez metalizace IV. třídy</t>
  </si>
  <si>
    <t>330</t>
  </si>
  <si>
    <t>165</t>
  </si>
  <si>
    <t>628613233</t>
  </si>
  <si>
    <t>Protikorozní ochrana ocelových mostních konstrukcí včetně otryskání povrchu základní a podkladní epoxidový a vrchní polyuretanový nátěr s metalizací III. třídy</t>
  </si>
  <si>
    <t>332</t>
  </si>
  <si>
    <t>628613234</t>
  </si>
  <si>
    <t>Protikorozní ochrana ocelových mostních konstrukcí včetně otryskání povrchu základní a podkladní epoxidový a vrchní polyuretanový nátěr s metalizací IV. třídy</t>
  </si>
  <si>
    <t>334</t>
  </si>
  <si>
    <t>167</t>
  </si>
  <si>
    <t>15625102</t>
  </si>
  <si>
    <t>drát metalizační ZnAl D 3mm</t>
  </si>
  <si>
    <t>kg</t>
  </si>
  <si>
    <t>336</t>
  </si>
  <si>
    <t>Poznámka k položce:_x000D_
Poznámka k položce: Orientační spotřeba ZnAl: a) tř. I - 2,200 kg/m2, b) tř. II - 1,872 kg/m2, c) tř. III - 1,517 kg/m2, d) tř. IV - 1,284 kg/m2.</t>
  </si>
  <si>
    <t>1000*1,4 "Přepočtené koeficientem množství</t>
  </si>
  <si>
    <t>628613511</t>
  </si>
  <si>
    <t>Ochranný nátěrový systém ocelových konstrukcí mostů základní a podkladní epoxidový, vrchní polyuretanový tl. min 280 µm</t>
  </si>
  <si>
    <t>338</t>
  </si>
  <si>
    <t>169</t>
  </si>
  <si>
    <t>629992111</t>
  </si>
  <si>
    <t>Zatmelení styčných spar mezi mostními prefabrikáty a konstrukcemi trvale pružným polyuretanovým tmelem včetně vyčištění spar, provedení penetračního nátěru a vyplnění spar pěnou pro spáry šířky do 10 mm</t>
  </si>
  <si>
    <t>340</t>
  </si>
  <si>
    <t>629992112</t>
  </si>
  <si>
    <t>Zatmelení styčných spar mezi mostními prefabrikáty a konstrukcemi trvale pružným polyuretanovým tmelem včetně vyčištění spar, provedení penetračního nátěru a vyplnění spar pěnou pro spáry šířky přes 10 do 20 mm</t>
  </si>
  <si>
    <t>342</t>
  </si>
  <si>
    <t>Ostatní konstrukce a práce, bourání</t>
  </si>
  <si>
    <t>171</t>
  </si>
  <si>
    <t>919521140</t>
  </si>
  <si>
    <t>Zřízení silničního propustku z trub betonových nebo železobetonových DN 600 mm</t>
  </si>
  <si>
    <t>344</t>
  </si>
  <si>
    <t>59222026</t>
  </si>
  <si>
    <t>trouba ŽB hrdlová propojovací DN 600</t>
  </si>
  <si>
    <t>346</t>
  </si>
  <si>
    <t>Poznámka k položce:_x000D_
Poznámka k položce: hmotnost: 0,5575 t</t>
  </si>
  <si>
    <t>173</t>
  </si>
  <si>
    <t>919521160</t>
  </si>
  <si>
    <t>Zřízení silničního propustku z trub betonových nebo železobetonových DN 800 mm</t>
  </si>
  <si>
    <t>348</t>
  </si>
  <si>
    <t>59222084</t>
  </si>
  <si>
    <t>trouba ŽB hrdlová propojovací DN 800</t>
  </si>
  <si>
    <t>350</t>
  </si>
  <si>
    <t>175</t>
  </si>
  <si>
    <t>919521180</t>
  </si>
  <si>
    <t>Zřízení silničního propustku z trub betonových nebo železobetonových DN 1000 mm</t>
  </si>
  <si>
    <t>352</t>
  </si>
  <si>
    <t>59222085</t>
  </si>
  <si>
    <t>trouba ŽB hrdlová propojovací DN 1000</t>
  </si>
  <si>
    <t>354</t>
  </si>
  <si>
    <t>177</t>
  </si>
  <si>
    <t>919535556</t>
  </si>
  <si>
    <t>Obetonování trubního propustku betonem prostým se zvýšenými nároky na prostředí tř. C 25/30</t>
  </si>
  <si>
    <t>356</t>
  </si>
  <si>
    <t>919726124</t>
  </si>
  <si>
    <t>Geotextilie netkaná pro ochranu, separaci nebo filtraci měrná hmotnost přes 500 do 800 g/m2</t>
  </si>
  <si>
    <t>358</t>
  </si>
  <si>
    <t>179</t>
  </si>
  <si>
    <t>931992121</t>
  </si>
  <si>
    <t>Výplň dilatačních spár z polystyrenu extrudovaného, tloušťky 20 mm</t>
  </si>
  <si>
    <t>360</t>
  </si>
  <si>
    <t>936942211</t>
  </si>
  <si>
    <t>Zhotovení tabulky s letopočtem opravy nebo větší údržby vložením šablony do bednění</t>
  </si>
  <si>
    <t>362</t>
  </si>
  <si>
    <t>181</t>
  </si>
  <si>
    <t>938111111</t>
  </si>
  <si>
    <t>Čištění zdiva opěr, pilířů, křídel od mechu a jiné vegetace</t>
  </si>
  <si>
    <t>364</t>
  </si>
  <si>
    <t>938121111</t>
  </si>
  <si>
    <t>Odstraňování náletových křovin, dřevin a travnatého porostu ve výškách v okolí mostních říms a křídel</t>
  </si>
  <si>
    <t>366</t>
  </si>
  <si>
    <t>183</t>
  </si>
  <si>
    <t>938122111</t>
  </si>
  <si>
    <t>Ošetření řezných ploch porostů na mostech herbicidy průměru do 10 cm</t>
  </si>
  <si>
    <t>368</t>
  </si>
  <si>
    <t>938122112</t>
  </si>
  <si>
    <t>Ošetření řezných ploch porostů na mostech herbicidy průměru přes 10 cm</t>
  </si>
  <si>
    <t>370</t>
  </si>
  <si>
    <t>185</t>
  </si>
  <si>
    <t>938122211</t>
  </si>
  <si>
    <t>Hubení porostů na mostech herbicidy postřikovačem</t>
  </si>
  <si>
    <t>372</t>
  </si>
  <si>
    <t>938131111</t>
  </si>
  <si>
    <t>Odstranění přebytečné zeminy (nánosů) u říms průčelního zdiva a křídel ručně</t>
  </si>
  <si>
    <t>374</t>
  </si>
  <si>
    <t>187</t>
  </si>
  <si>
    <t>938132111</t>
  </si>
  <si>
    <t>Údržba svahu a svahových kuželů odstraněním nánosů a náletových dřevin v okolí říms a křídel</t>
  </si>
  <si>
    <t>376</t>
  </si>
  <si>
    <t>938902113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</si>
  <si>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</t>
  </si>
  <si>
    <t>378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</si>
  <si>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</si>
  <si>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189</t>
  </si>
  <si>
    <t>938902203</t>
  </si>
  <si>
    <t>Čištění příkopů komunikací s odstraněním travnatého porostu nebo nánosu s naložením na dopravní prostředek nebo s přemístěním na hromady na vzdálenost do 20 m ručně při šířce dna do 400 mm a objemu nánosu přes 0,30 do 0,50 m3/m</t>
  </si>
  <si>
    <t>380</t>
  </si>
  <si>
    <t>938902206</t>
  </si>
  <si>
    <t>Čištění příkopů komunikací s odstraněním travnatého porostu nebo nánosu s naložením na dopravní prostředek nebo s přemístěním na hromady na vzdálenost do 20 m ručně při šířce dna přes 400 mm a objemu nánosu přes 0,30 do 0,50 m3/m</t>
  </si>
  <si>
    <t>382</t>
  </si>
  <si>
    <t>191</t>
  </si>
  <si>
    <t>938905107</t>
  </si>
  <si>
    <t>Údržba ocelových konstrukcí výměna nýtu za nýt, počtu do 10 kusů</t>
  </si>
  <si>
    <t>384</t>
  </si>
  <si>
    <t>938905311</t>
  </si>
  <si>
    <t>Údržba ocelových konstrukcí údržba ložisek očistění, nátěr, namazání</t>
  </si>
  <si>
    <t>386</t>
  </si>
  <si>
    <t>193</t>
  </si>
  <si>
    <t>938905312</t>
  </si>
  <si>
    <t>Údržba ocelových konstrukcí údržba ložisek vysekání obetonávky a zalití ložiskových desek</t>
  </si>
  <si>
    <t>388</t>
  </si>
  <si>
    <t>938906142</t>
  </si>
  <si>
    <t>Čištění usazenin pročištění drenážního potrubí DN 80 a 100</t>
  </si>
  <si>
    <t>390</t>
  </si>
  <si>
    <t>195</t>
  </si>
  <si>
    <t>939902111</t>
  </si>
  <si>
    <t>Práce pojízdnými prostředky motorový vozík MUV</t>
  </si>
  <si>
    <t>392</t>
  </si>
  <si>
    <t>939902132</t>
  </si>
  <si>
    <t>Práce pojízdnými prostředky vozík kolejový přívěsný plošinový</t>
  </si>
  <si>
    <t>394</t>
  </si>
  <si>
    <t>197</t>
  </si>
  <si>
    <t>941111131</t>
  </si>
  <si>
    <t>Montáž lešení řadového trubkového lehkého pracovního s podlahami s provozním zatížením tř. 3 do 200 kg/m2 šířky tř. W12 od 1,2 do 1,5 m, výšky do 10 m</t>
  </si>
  <si>
    <t>396</t>
  </si>
  <si>
    <t>941111231</t>
  </si>
  <si>
    <t>Montáž lešení řadového trubkového lehkého pracovního s podlahami s provozním zatížením tř. 3 do 200 kg/m2 Příplatek za první a každý další den použití lešení k ceně -1131</t>
  </si>
  <si>
    <t>398</t>
  </si>
  <si>
    <t>199</t>
  </si>
  <si>
    <t>941111831</t>
  </si>
  <si>
    <t>Demontáž lešení řadového trubkového lehkého pracovního s podlahami s provozním zatížením tř. 3 do 200 kg/m2 šířky tř. W12 od 1,2 do 1,5 m, výšky do 10 m</t>
  </si>
  <si>
    <t>400</t>
  </si>
  <si>
    <t>943111111</t>
  </si>
  <si>
    <t>Montáž lešení prostorového trubkového lehkého pracovního bez podlah s provozním zatížením tř. 3 do 200 kg/m2, výšky do 10 m</t>
  </si>
  <si>
    <t>402</t>
  </si>
  <si>
    <t>201</t>
  </si>
  <si>
    <t>943111211</t>
  </si>
  <si>
    <t>Montáž lešení prostorového trubkového lehkého pracovního bez podlah Příplatek za první a každý další den použití lešení k ceně -1111</t>
  </si>
  <si>
    <t>404</t>
  </si>
  <si>
    <t>943111811</t>
  </si>
  <si>
    <t>Demontáž lešení prostorového trubkového lehkého pracovního bez podlah s provozním zatížením tř. 3 do 200 kg/m2, výšky do 10 m</t>
  </si>
  <si>
    <t>406</t>
  </si>
  <si>
    <t>203</t>
  </si>
  <si>
    <t>949211111</t>
  </si>
  <si>
    <t>Montáž lešeňové podlahy pro trubková lešení z fošen, prken nebo dřevěných sbíjených lešeňových dílců s příčníky nebo podélníky, ve výšce do 10 m</t>
  </si>
  <si>
    <t>408</t>
  </si>
  <si>
    <t>949211211</t>
  </si>
  <si>
    <t>Montáž lešeňové podlahy pro trubková lešení Příplatek za první a každý další den použití lešení k ceně -1111 nebo -1112</t>
  </si>
  <si>
    <t>410</t>
  </si>
  <si>
    <t>205</t>
  </si>
  <si>
    <t>949211811</t>
  </si>
  <si>
    <t>Demontáž lešeňové podlahy pro trubková lešení z fošen, prken nebo dřevěných sbíjených lešeňových dílců s příčníky nebo podélníky, ve výšce do 10 m</t>
  </si>
  <si>
    <t>412</t>
  </si>
  <si>
    <t>945421110</t>
  </si>
  <si>
    <t>Hydraulická zvedací plošina včetně obsluhy instalovaná na automobilovém podvozku, výšky zdvihu do 18 m</t>
  </si>
  <si>
    <t>414</t>
  </si>
  <si>
    <t>207</t>
  </si>
  <si>
    <t>946111112</t>
  </si>
  <si>
    <t>Montáž pojízdných věží trubkových nebo dílcových s maximálním zatížením podlahy do 200 kg/m2 šířky od 0,6 do 0,9 m, délky do 3,2 m, výšky přes 1,5 m do 2,5 m</t>
  </si>
  <si>
    <t>416</t>
  </si>
  <si>
    <t>946111212</t>
  </si>
  <si>
    <t>Montáž pojízdných věží trubkových nebo dílcových s maximálním zatížením podlahy do 200 kg/m2 Příplatek za první a každý další den použití pojízdného lešení k ceně -1112</t>
  </si>
  <si>
    <t>418</t>
  </si>
  <si>
    <t>209</t>
  </si>
  <si>
    <t>946111812</t>
  </si>
  <si>
    <t>Demontáž pojízdných věží trubkových nebo dílcových s maximálním zatížením podlahy do 200 kg/m2 šířky od 0,6 do 0,9 m, délky do 3,2 m, výšky přes 1,5 m do 2,5 m</t>
  </si>
  <si>
    <t>420</t>
  </si>
  <si>
    <t>949101111</t>
  </si>
  <si>
    <t>Lešení pomocné pracovní pro objekty pozemních staveb pro zatížení do 150 kg/m2, o výšce lešeňové podlahy do 1,9 m</t>
  </si>
  <si>
    <t>422</t>
  </si>
  <si>
    <t>211</t>
  </si>
  <si>
    <t>949101112</t>
  </si>
  <si>
    <t>Lešení pomocné pracovní pro objekty pozemních staveb pro zatížení do 150 kg/m2, o výšce lešeňové podlahy přes 1,9 do 3,5 m</t>
  </si>
  <si>
    <t>424</t>
  </si>
  <si>
    <t>952904121</t>
  </si>
  <si>
    <t>Čištění mostních objektů odstranění nánosů z otvorů ručně, světlé výšky otvoru do 1,5 m</t>
  </si>
  <si>
    <t>426</t>
  </si>
  <si>
    <t>213</t>
  </si>
  <si>
    <t>952904122</t>
  </si>
  <si>
    <t>Čištění mostních objektů odstranění nánosů z otvorů ručně, světlé výšky otvoru přes 1,5 m</t>
  </si>
  <si>
    <t>428</t>
  </si>
  <si>
    <t>952904131</t>
  </si>
  <si>
    <t>Čištění mostních objektů propláchnutí odvodnění</t>
  </si>
  <si>
    <t>430</t>
  </si>
  <si>
    <t>215</t>
  </si>
  <si>
    <t>952904141</t>
  </si>
  <si>
    <t>Čištění mostních objektů pročištění odvodňovačů ve zdivu</t>
  </si>
  <si>
    <t>432</t>
  </si>
  <si>
    <t>952904151</t>
  </si>
  <si>
    <t>Čištění mostních objektů pročištění vtoků a výtoků strojně</t>
  </si>
  <si>
    <t>434</t>
  </si>
  <si>
    <t>Poznámka k položce:_x000D_
Poznámka k položce: Do vzdálenosti 5,0 m od průčelí</t>
  </si>
  <si>
    <t>217</t>
  </si>
  <si>
    <t>952904152</t>
  </si>
  <si>
    <t>Čištění mostních objektů pročištění vtoků a výtoků ručně</t>
  </si>
  <si>
    <t>436</t>
  </si>
  <si>
    <t>962021112</t>
  </si>
  <si>
    <t>Bourání mostních konstrukcí zdiva a pilířů z kamene nebo cihel</t>
  </si>
  <si>
    <t>438</t>
  </si>
  <si>
    <t>219</t>
  </si>
  <si>
    <t>962041211</t>
  </si>
  <si>
    <t>Bourání mostních konstrukcí zdiva a pilířů z prostého betonu</t>
  </si>
  <si>
    <t>440</t>
  </si>
  <si>
    <t>962051111</t>
  </si>
  <si>
    <t>Bourání mostních konstrukcí zdiva a pilířů ze železového betonu</t>
  </si>
  <si>
    <t>442</t>
  </si>
  <si>
    <t>221</t>
  </si>
  <si>
    <t>977131116</t>
  </si>
  <si>
    <t>Vrty příklepovými vrtáky do cihelného zdiva nebo prostého betonu průměru přes 16 do 20 mm</t>
  </si>
  <si>
    <t>444</t>
  </si>
  <si>
    <t>978021111</t>
  </si>
  <si>
    <t>Otlučení cementových vnitřních ploch stěn, v rozsahu do 5 %</t>
  </si>
  <si>
    <t>446</t>
  </si>
  <si>
    <t>223</t>
  </si>
  <si>
    <t>978021121</t>
  </si>
  <si>
    <t>Otlučení cementových vnitřních ploch stěn, v rozsahu do 10 %</t>
  </si>
  <si>
    <t>448</t>
  </si>
  <si>
    <t>978021211</t>
  </si>
  <si>
    <t>Otlučení cementových vnitřních ploch stropů, v rozsahu do 5 %</t>
  </si>
  <si>
    <t>450</t>
  </si>
  <si>
    <t>225</t>
  </si>
  <si>
    <t>978021221</t>
  </si>
  <si>
    <t>Otlučení cementových vnitřních ploch stropů, v rozsahu do 10 %</t>
  </si>
  <si>
    <t>452</t>
  </si>
  <si>
    <t>985112111</t>
  </si>
  <si>
    <t>Odsekání degradovaného betonu stěn, tloušťky do 10 mm</t>
  </si>
  <si>
    <t>454</t>
  </si>
  <si>
    <t>227</t>
  </si>
  <si>
    <t>985112112</t>
  </si>
  <si>
    <t>Odsekání degradovaného betonu stěn, tloušťky přes 10 do 30 mm</t>
  </si>
  <si>
    <t>456</t>
  </si>
  <si>
    <t>985112121</t>
  </si>
  <si>
    <t>Odsekání degradovaného betonu líce kleneb a podhledů, tloušťky do 10 mm</t>
  </si>
  <si>
    <t>458</t>
  </si>
  <si>
    <t>229</t>
  </si>
  <si>
    <t>985112122</t>
  </si>
  <si>
    <t>Odsekání degradovaného betonu líce kleneb a podhledů, tloušťky přes 10 do 30 mm</t>
  </si>
  <si>
    <t>460</t>
  </si>
  <si>
    <t>985112193</t>
  </si>
  <si>
    <t>Odsekání degradovaného betonu Příplatek k cenám za plochu do 10 m2 jednotlivě</t>
  </si>
  <si>
    <t>462</t>
  </si>
  <si>
    <t>231</t>
  </si>
  <si>
    <t>985131311</t>
  </si>
  <si>
    <t>Očištění ploch stěn, rubu kleneb a podlah ruční dočištění ocelovými kartáči</t>
  </si>
  <si>
    <t>464</t>
  </si>
  <si>
    <t>985139112</t>
  </si>
  <si>
    <t>Očištění ploch Příplatek k cenám za plochu do 10 m2 jednotlivě</t>
  </si>
  <si>
    <t>466</t>
  </si>
  <si>
    <t>233</t>
  </si>
  <si>
    <t>985131111</t>
  </si>
  <si>
    <t>Očištění ploch stěn, rubu kleneb a podlah tlakovou vodou</t>
  </si>
  <si>
    <t>468</t>
  </si>
  <si>
    <t>985132111</t>
  </si>
  <si>
    <t>Očištění ploch líce kleneb a podhledů tlakovou vodou</t>
  </si>
  <si>
    <t>470</t>
  </si>
  <si>
    <t>235</t>
  </si>
  <si>
    <t>985131221</t>
  </si>
  <si>
    <t>Očištění ploch stěn, rubu kleneb a podlah tryskání pískem nesušeným (torbo)</t>
  </si>
  <si>
    <t>472</t>
  </si>
  <si>
    <t>985132221</t>
  </si>
  <si>
    <t>Očištění ploch líce kleneb a podhledů tryskání pískem nesušeným (torbo)</t>
  </si>
  <si>
    <t>474</t>
  </si>
  <si>
    <t>237</t>
  </si>
  <si>
    <t>985142111</t>
  </si>
  <si>
    <t>Vysekání spojovací hmoty ze spár zdiva včetně vyčištění hloubky spáry do 40 mm délky spáry na 1 m2 upravované plochy do 6 m</t>
  </si>
  <si>
    <t>476</t>
  </si>
  <si>
    <t>985142112</t>
  </si>
  <si>
    <t>Vysekání spojovací hmoty ze spár zdiva včetně vyčištění hloubky spáry do 40 mm délky spáry na 1 m2 upravované plochy přes 6 do 12 m</t>
  </si>
  <si>
    <t>478</t>
  </si>
  <si>
    <t>239</t>
  </si>
  <si>
    <t>985142113</t>
  </si>
  <si>
    <t>Vysekání spojovací hmoty ze spár zdiva včetně vyčištění hloubky spáry do 40 mm délky spáry na 1 m2 upravované plochy přes 12 m</t>
  </si>
  <si>
    <t>480</t>
  </si>
  <si>
    <t>985142211</t>
  </si>
  <si>
    <t>Vysekání spojovací hmoty ze spár zdiva včetně vyčištění hloubky spáry přes 40 mm délky spáry na 1 m2 upravované plochy do 6 m</t>
  </si>
  <si>
    <t>482</t>
  </si>
  <si>
    <t>241</t>
  </si>
  <si>
    <t>985142212</t>
  </si>
  <si>
    <t>Vysekání spojovací hmoty ze spár zdiva včetně vyčištění hloubky spáry přes 40 mm délky spáry na 1 m2 upravované plochy přes 6 do 12 m</t>
  </si>
  <si>
    <t>484</t>
  </si>
  <si>
    <t>985142213</t>
  </si>
  <si>
    <t>Vysekání spojovací hmoty ze spár zdiva včetně vyčištění hloubky spáry přes 40 mm délky spáry na 1 m2 upravované plochy přes 12 m</t>
  </si>
  <si>
    <t>486</t>
  </si>
  <si>
    <t>243</t>
  </si>
  <si>
    <t>985142911</t>
  </si>
  <si>
    <t>Vysekání spojovací hmoty ze spár zdiva včetně vyčištění Příplatek k cenám za práce ve stísněném prostoru</t>
  </si>
  <si>
    <t>488</t>
  </si>
  <si>
    <t>985142912</t>
  </si>
  <si>
    <t>Vysekání spojovací hmoty ze spár zdiva včetně vyčištění Příplatek k cenám za plochu do 10 m2 jednotlivě</t>
  </si>
  <si>
    <t>490</t>
  </si>
  <si>
    <t>245</t>
  </si>
  <si>
    <t>985211111</t>
  </si>
  <si>
    <t>Vyklínování uvolněných kamenů zdiva úlomky kamene, popřípadě cihel délky spáry na 1 m2 upravované plochy do 6 m</t>
  </si>
  <si>
    <t>492</t>
  </si>
  <si>
    <t>985211112</t>
  </si>
  <si>
    <t>Vyklínování uvolněných kamenů zdiva úlomky kamene, popřípadě cihel délky spáry na 1 m2 upravované plochy přes 6 do 12 m</t>
  </si>
  <si>
    <t>494</t>
  </si>
  <si>
    <t>247</t>
  </si>
  <si>
    <t>985211113</t>
  </si>
  <si>
    <t>Vyklínování uvolněných kamenů zdiva úlomky kamene, popřípadě cihel délky spáry na 1 m2 upravované plochy přes 12 m</t>
  </si>
  <si>
    <t>496</t>
  </si>
  <si>
    <t>985222111</t>
  </si>
  <si>
    <t>Sbírání a třídění kamene nebo cihel ručně ze suti s očištěním kamene</t>
  </si>
  <si>
    <t>498</t>
  </si>
  <si>
    <t>249</t>
  </si>
  <si>
    <t>985223210</t>
  </si>
  <si>
    <t>Přezdívání zdiva do aktivované malty kamenného, objemu do 1 m3</t>
  </si>
  <si>
    <t>500</t>
  </si>
  <si>
    <t>985223211</t>
  </si>
  <si>
    <t>Přezdívání zdiva do aktivované malty kamenného, objemu přes 1 do 3 m3</t>
  </si>
  <si>
    <t>502</t>
  </si>
  <si>
    <t>251</t>
  </si>
  <si>
    <t>985223212</t>
  </si>
  <si>
    <t>Přezdívání zdiva do aktivované malty kamenného, objemu přes 3 m3</t>
  </si>
  <si>
    <t>504</t>
  </si>
  <si>
    <t>58381079</t>
  </si>
  <si>
    <t>hranoly lámané pro řádkové zdivo 20x20x40cm</t>
  </si>
  <si>
    <t>506</t>
  </si>
  <si>
    <t>253</t>
  </si>
  <si>
    <t>58380750</t>
  </si>
  <si>
    <t>kámen lomový regulační (10t=6,5 m3)</t>
  </si>
  <si>
    <t>508</t>
  </si>
  <si>
    <t>510</t>
  </si>
  <si>
    <t>255</t>
  </si>
  <si>
    <t>985231111</t>
  </si>
  <si>
    <t>Spárování zdiva hloubky do 40 mm aktivovanou maltou délky spáry na 1 m2 upravované plochy do 6 m</t>
  </si>
  <si>
    <t>512</t>
  </si>
  <si>
    <t>985231112</t>
  </si>
  <si>
    <t>Spárování zdiva hloubky do 40 mm aktivovanou maltou délky spáry na 1 m2 upravované plochy přes 6 do 12 m</t>
  </si>
  <si>
    <t>514</t>
  </si>
  <si>
    <t>257</t>
  </si>
  <si>
    <t>985231113</t>
  </si>
  <si>
    <t>Spárování zdiva hloubky do 40 mm aktivovanou maltou délky spáry na 1 m2 upravované plochy přes 12 m</t>
  </si>
  <si>
    <t>516</t>
  </si>
  <si>
    <t>985231191</t>
  </si>
  <si>
    <t>Spárování zdiva hloubky do 40 mm aktivovanou maltou Příplatek k cenám za práci ve stísněném prostoru</t>
  </si>
  <si>
    <t>518</t>
  </si>
  <si>
    <t>259</t>
  </si>
  <si>
    <t>985231192</t>
  </si>
  <si>
    <t>Spárování zdiva hloubky do 40 mm aktivovanou maltou Příplatek k cenám za plochu do 10 m2 jednotlivě</t>
  </si>
  <si>
    <t>520</t>
  </si>
  <si>
    <t>985232111</t>
  </si>
  <si>
    <t>Hloubkové spárování zdiva hloubky přes 40 do 80 mm aktivovanou maltou délky spáry na 1 m2 upravované plochy do 6 m</t>
  </si>
  <si>
    <t>522</t>
  </si>
  <si>
    <t>261</t>
  </si>
  <si>
    <t>985232112</t>
  </si>
  <si>
    <t>Hloubkové spárování zdiva hloubky přes 40 do 80 mm aktivovanou maltou délky spáry na 1 m2 upravované plochy přes 6 do 12 m</t>
  </si>
  <si>
    <t>524</t>
  </si>
  <si>
    <t>985232113</t>
  </si>
  <si>
    <t>Hloubkové spárování zdiva hloubky přes 40 do 80 mm aktivovanou maltou délky spáry na 1 m2 upravované plochy přes 12 m</t>
  </si>
  <si>
    <t>526</t>
  </si>
  <si>
    <t>263</t>
  </si>
  <si>
    <t>985232191</t>
  </si>
  <si>
    <t>Hloubkové spárování zdiva hloubky přes 40 do 80 mm aktivovanou maltou Příplatek k cenám za práci ve stísněném prostoru</t>
  </si>
  <si>
    <t>528</t>
  </si>
  <si>
    <t>985232192</t>
  </si>
  <si>
    <t>Hloubkové spárování zdiva hloubky přes 40 do 80 mm aktivovanou maltou Příplatek k cenám za plochu do 10 m2 jednotlivě</t>
  </si>
  <si>
    <t>530</t>
  </si>
  <si>
    <t>265</t>
  </si>
  <si>
    <t>985233112</t>
  </si>
  <si>
    <t>Úprava spár po spárování zdiva kamenného nebo cihelného délky spáry na 1 m2 upravované plochy do 6 m zdrsněním</t>
  </si>
  <si>
    <t>532</t>
  </si>
  <si>
    <t>985233122</t>
  </si>
  <si>
    <t>Úprava spár po spárování zdiva kamenného nebo cihelného délky spáry na 1 m2 upravované plochy přes 6 do 12 m zdrsněním</t>
  </si>
  <si>
    <t>534</t>
  </si>
  <si>
    <t>267</t>
  </si>
  <si>
    <t>985233132</t>
  </si>
  <si>
    <t>Úprava spár po spárování zdiva kamenného nebo cihelného délky spáry na 1 m2 upravované plochy přes 12 m zdrsněním</t>
  </si>
  <si>
    <t>536</t>
  </si>
  <si>
    <t>985233911</t>
  </si>
  <si>
    <t>Úprava spár po spárování zdiva kamenného nebo cihelného Příplatek k cenám za práci ve stísněném prostoru</t>
  </si>
  <si>
    <t>538</t>
  </si>
  <si>
    <t>269</t>
  </si>
  <si>
    <t>985233912</t>
  </si>
  <si>
    <t>Úprava spár po spárování zdiva kamenného nebo cihelného Příplatek k cenám za plochu do 10 m2 jednotlivě</t>
  </si>
  <si>
    <t>540</t>
  </si>
  <si>
    <t>985311111</t>
  </si>
  <si>
    <t>Reprofilace betonu sanačními maltami na cementové bázi ručně stěn, tloušťky do 10 mm</t>
  </si>
  <si>
    <t>542</t>
  </si>
  <si>
    <t>271</t>
  </si>
  <si>
    <t>985311112</t>
  </si>
  <si>
    <t>Reprofilace betonu sanačními maltami na cementové bázi ručně stěn, tloušťky přes 10 do 20 mm</t>
  </si>
  <si>
    <t>544</t>
  </si>
  <si>
    <t>985311211</t>
  </si>
  <si>
    <t>Reprofilace betonu sanačními maltami na cementové bázi ručně líce kleneb a podhledů, tloušťky do 10 mm</t>
  </si>
  <si>
    <t>546</t>
  </si>
  <si>
    <t>273</t>
  </si>
  <si>
    <t>985311212</t>
  </si>
  <si>
    <t>Reprofilace betonu sanačními maltami na cementové bázi ručně líce kleneb a podhledů, tloušťky přes 10 do 20 mm</t>
  </si>
  <si>
    <t>548</t>
  </si>
  <si>
    <t>985312111</t>
  </si>
  <si>
    <t>Stěrka k vyrovnání ploch reprofilovaného betonu stěn, tloušťky do 2 mm</t>
  </si>
  <si>
    <t>550</t>
  </si>
  <si>
    <t>275</t>
  </si>
  <si>
    <t>985312112</t>
  </si>
  <si>
    <t>Stěrka k vyrovnání ploch reprofilovaného betonu stěn, tloušťky přes 2 do 3 mm</t>
  </si>
  <si>
    <t>552</t>
  </si>
  <si>
    <t>985312114</t>
  </si>
  <si>
    <t>Stěrka k vyrovnání ploch reprofilovaného betonu stěn, tloušťky do 5 mm</t>
  </si>
  <si>
    <t>554</t>
  </si>
  <si>
    <t>277</t>
  </si>
  <si>
    <t>985321111</t>
  </si>
  <si>
    <t>Ochranný nátěr betonářské výztuže 1 vrstva tloušťky 1 mm na cementové bázi stěn, líce kleneb a podhledů</t>
  </si>
  <si>
    <t>556</t>
  </si>
  <si>
    <t>985323111</t>
  </si>
  <si>
    <t>Spojovací můstek reprofilovaného betonu na cementové bázi, tloušťky 1 mm</t>
  </si>
  <si>
    <t>558</t>
  </si>
  <si>
    <t>279</t>
  </si>
  <si>
    <t>985324111</t>
  </si>
  <si>
    <t>Ochranný nátěr betonu na bázi silanu impregnační dvojnásobný (OS-A)</t>
  </si>
  <si>
    <t>560</t>
  </si>
  <si>
    <t>985324912</t>
  </si>
  <si>
    <t>Ochranný nátěr betonu Příplatek k cenám za plochu do 10 m2 jednotlivě</t>
  </si>
  <si>
    <t>562</t>
  </si>
  <si>
    <t>281</t>
  </si>
  <si>
    <t>985331115</t>
  </si>
  <si>
    <t>Dodatečné vlepování betonářské výztuže včetně vyvrtání a vyčištění otvoru cementovou aktivovanou maltou průměr výztuže 16 mm</t>
  </si>
  <si>
    <t>564</t>
  </si>
  <si>
    <t>13021015</t>
  </si>
  <si>
    <t>tyč ocelová kruhová žebírková DIN 488 jakost B500B (10 505) výztuž do betonu D 16mm</t>
  </si>
  <si>
    <t>566</t>
  </si>
  <si>
    <t>Poznámka k položce:_x000D_
Poznámka k položce: Hmotnost: 1,58 kg/m</t>
  </si>
  <si>
    <t>283</t>
  </si>
  <si>
    <t>985441113</t>
  </si>
  <si>
    <t>Přídavná šroubovitá nerezová výztuž pro sanaci trhlin v drážce včetně vyfrézování a zalití kotevní maltou v cihelném nebo kamenném zdivu hloubky do 70 mm 1 táhlo průměru 8 mm</t>
  </si>
  <si>
    <t>568</t>
  </si>
  <si>
    <t>985442291</t>
  </si>
  <si>
    <t>Přídavná šroubovitá nerezová výztuž pro sanaci trhlin Příplatek k cenám za práci ve stísněném prostoru</t>
  </si>
  <si>
    <t>570</t>
  </si>
  <si>
    <t>997</t>
  </si>
  <si>
    <t>Přesun sutě</t>
  </si>
  <si>
    <t>285</t>
  </si>
  <si>
    <t>997211611</t>
  </si>
  <si>
    <t>Nakládání suti nebo vybouraných hmot na dopravní prostředky pro vodorovnou dopravu suti</t>
  </si>
  <si>
    <t>572</t>
  </si>
  <si>
    <t>997211612</t>
  </si>
  <si>
    <t>Nakládání suti nebo vybouraných hmot na dopravní prostředky pro vodorovnou dopravu vybouraných hmot</t>
  </si>
  <si>
    <t>574</t>
  </si>
  <si>
    <t>287</t>
  </si>
  <si>
    <t>997211511</t>
  </si>
  <si>
    <t>Vodorovná doprava suti nebo vybouraných hmot suti se složením a hrubým urovnáním, na vzdálenost do 1 km</t>
  </si>
  <si>
    <t>576</t>
  </si>
  <si>
    <t>997211519</t>
  </si>
  <si>
    <t>Vodorovná doprava suti nebo vybouraných hmot suti se složením a hrubým urovnáním, na vzdálenost Příplatek k ceně za každý další i započatý 1 km přes 1 km</t>
  </si>
  <si>
    <t>578</t>
  </si>
  <si>
    <t>289</t>
  </si>
  <si>
    <t>997211521</t>
  </si>
  <si>
    <t>Vodorovná doprava suti nebo vybouraných hmot vybouraných hmot se složením a hrubým urovnáním nebo s přeložením na jiný dopravní prostředek kromě lodi, na vzdálenost do 1 km</t>
  </si>
  <si>
    <t>580</t>
  </si>
  <si>
    <t>997211529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</si>
  <si>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</si>
  <si>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582</t>
  </si>
  <si>
    <t>291</t>
  </si>
  <si>
    <t>997221111</t>
  </si>
  <si>
    <t>Vodorovná doprava suti nošením s naložením a se složením ze sypkých materiálů, na vzdálenost do 50 m</t>
  </si>
  <si>
    <t>584</t>
  </si>
  <si>
    <t>997221119</t>
  </si>
  <si>
    <t>Vodorovná doprava suti nošením s naložením a se složením ze sypkých materiálů, na vzdálenost Příplatek k ceně za každých dalších i započatých 10 m přes 50 m</t>
  </si>
  <si>
    <t>586</t>
  </si>
  <si>
    <t>293</t>
  </si>
  <si>
    <t>997013635</t>
  </si>
  <si>
    <t>Poplatek za uložení stavebního odpadu na skládce (skládkovné) komunálního zatříděného do Katalogu odpadů pod kódem 20 03 01</t>
  </si>
  <si>
    <t>588</t>
  </si>
  <si>
    <t>Poznámka k položce:_x000D_
Poznámka k položce: cena za měrnou jednotku bude upravana dle místních podmínek</t>
  </si>
  <si>
    <t>997013811</t>
  </si>
  <si>
    <t>Poplatek za uložení stavebního odpadu na skládce (skládkovné) dřevěného zatříděného do Katalogu odpadů pod kódem 17 02 01</t>
  </si>
  <si>
    <t>590</t>
  </si>
  <si>
    <t>295</t>
  </si>
  <si>
    <t>997013841</t>
  </si>
  <si>
    <t>Poplatek za uložení stavebního odpadu na skládce (skládkovné) odpadního materiálu po otryskávání bez obsahu nebezpečných látek zatříděného do Katalogu odpadů pod kódem 12 01 17</t>
  </si>
  <si>
    <t>592</t>
  </si>
  <si>
    <t>997013843</t>
  </si>
  <si>
    <t>Poplatek za uložení stavebního odpadu na skládce (skládkovné) odpadního materiálu po otryskávání s obsahem nebezpečných látek zatříděného do katalogu odpadů pod kódem 12 01 16</t>
  </si>
  <si>
    <t>594</t>
  </si>
  <si>
    <t>297</t>
  </si>
  <si>
    <t>997013861</t>
  </si>
  <si>
    <t>Poplatek za uložení stavebního odpadu na recyklační skládce (skládkovné) z prostého betonu zatříděného do Katalogu odpadů pod kódem 17 01 01</t>
  </si>
  <si>
    <t>596</t>
  </si>
  <si>
    <t>997013862</t>
  </si>
  <si>
    <t>Poplatek za uložení stavebního odpadu na recyklační skládce (skládkovné) z armovaného betonu zatříděného do Katalogu odpadů pod kódem 17 01 01</t>
  </si>
  <si>
    <t>598</t>
  </si>
  <si>
    <t>299</t>
  </si>
  <si>
    <t>997013873</t>
  </si>
  <si>
    <t>600</t>
  </si>
  <si>
    <t>997211621</t>
  </si>
  <si>
    <t>Ekologická likvidace mostnic s drcením s odvozem drtě do 20 km</t>
  </si>
  <si>
    <t>602</t>
  </si>
  <si>
    <t>998</t>
  </si>
  <si>
    <t>Přesun hmot</t>
  </si>
  <si>
    <t>301</t>
  </si>
  <si>
    <t>998212111</t>
  </si>
  <si>
    <t>Přesun hmot pro mosty zděné, betonové monolitické, spřažené ocelobetonové nebo kovové vodorovná dopravní vzdálenost do 100 m výška mostu do 20 m</t>
  </si>
  <si>
    <t>604</t>
  </si>
  <si>
    <t>998212191</t>
  </si>
  <si>
    <t>Přesun hmot pro mosty zděné, betonové monolitické, spřažené ocelobetonové nebo kovové Příplatek k cenám za zvětšený přesun přes přes vymezenou největší dopravní vzdálenost do 1000 m</t>
  </si>
  <si>
    <t>606</t>
  </si>
  <si>
    <t>PSV</t>
  </si>
  <si>
    <t>Práce a dodávky PSV</t>
  </si>
  <si>
    <t>711</t>
  </si>
  <si>
    <t>Izolace proti vodě, vlhkosti a plynům</t>
  </si>
  <si>
    <t>303</t>
  </si>
  <si>
    <t>711112001</t>
  </si>
  <si>
    <t>Provedení izolace proti zemní vlhkosti natěradly a tmely za studena na ploše svislé S nátěrem penetračním</t>
  </si>
  <si>
    <t>608</t>
  </si>
  <si>
    <t>11163150</t>
  </si>
  <si>
    <t>lak penetrační asfaltový</t>
  </si>
  <si>
    <t>CS ÚRS 2020 01</t>
  </si>
  <si>
    <t>610</t>
  </si>
  <si>
    <t>Poznámka k položce:_x000D_
Poznámka k položce: Spotřeba 0,0003-0,0004 t/m2</t>
  </si>
  <si>
    <t>650*0,0004 "Přepočtené koeficientem množství</t>
  </si>
  <si>
    <t>305</t>
  </si>
  <si>
    <t>711112011</t>
  </si>
  <si>
    <t>Provedení izolace proti zemní vlhkosti natěradly a tmely za studena na ploše svislé S nátěrem suspensí asfaltovou</t>
  </si>
  <si>
    <t>612</t>
  </si>
  <si>
    <t>11161346</t>
  </si>
  <si>
    <t>asfalt oxidovaný stavebně izolační</t>
  </si>
  <si>
    <t>614</t>
  </si>
  <si>
    <t>Poznámka k položce:_x000D_
Poznámka k položce: Spotřeba 0,0011 t/m2</t>
  </si>
  <si>
    <t>650*0,0011 "Přepočtené koeficientem množství</t>
  </si>
  <si>
    <t>307</t>
  </si>
  <si>
    <t>711131101</t>
  </si>
  <si>
    <t>Provedení izolace proti zemní vlhkosti pásy na sucho AIP nebo tkaniny na ploše vodorovné V</t>
  </si>
  <si>
    <t>616</t>
  </si>
  <si>
    <t>711132101</t>
  </si>
  <si>
    <t>Provedení izolace proti zemní vlhkosti pásy na sucho AIP nebo tkaniny na ploše svislé S</t>
  </si>
  <si>
    <t>618</t>
  </si>
  <si>
    <t>309</t>
  </si>
  <si>
    <t>711141559</t>
  </si>
  <si>
    <t>Provedení izolace proti zemní vlhkosti pásy přitavením NAIP na ploše vodorovné V</t>
  </si>
  <si>
    <t>620</t>
  </si>
  <si>
    <t>711142559</t>
  </si>
  <si>
    <t>Provedení izolace proti zemní vlhkosti pásy přitavením NAIP na ploše svislé S</t>
  </si>
  <si>
    <t>622</t>
  </si>
  <si>
    <t>311</t>
  </si>
  <si>
    <t>62832134</t>
  </si>
  <si>
    <t>pás asfaltový natavitelný oxidovaný tl 4,0mm typu V60 S40 s vložkou ze skleněné rohože, s jemnozrnným minerálním posypem</t>
  </si>
  <si>
    <t>624</t>
  </si>
  <si>
    <t>Poznámka k položce:_x000D_
Poznámka k položce: koeficient množství 1,15</t>
  </si>
  <si>
    <t>225*1,15 "Přepočtené koeficientem množství</t>
  </si>
  <si>
    <t>711491171</t>
  </si>
  <si>
    <t>Provedení doplňků izolace proti vodě textilií na ploše vodorovné V vrstva podkladní</t>
  </si>
  <si>
    <t>626</t>
  </si>
  <si>
    <t>313</t>
  </si>
  <si>
    <t>711491172</t>
  </si>
  <si>
    <t>Provedení doplňků izolace proti vodě textilií na ploše vodorovné V vrstva ochranná</t>
  </si>
  <si>
    <t>628</t>
  </si>
  <si>
    <t>711491271</t>
  </si>
  <si>
    <t>Provedení doplňků izolace proti vodě textilií na ploše svislé S vrstva podkladní</t>
  </si>
  <si>
    <t>630</t>
  </si>
  <si>
    <t>315</t>
  </si>
  <si>
    <t>711491272</t>
  </si>
  <si>
    <t>Provedení doplňků izolace proti vodě textilií na ploše svislé S vrstva ochranná</t>
  </si>
  <si>
    <t>632</t>
  </si>
  <si>
    <t>69311086</t>
  </si>
  <si>
    <t>geotextilie netkaná separační, ochranná, filtrační, drenážní PP 1000g/m2</t>
  </si>
  <si>
    <t>634</t>
  </si>
  <si>
    <t>Poznámka k položce:_x000D_
Poznámka k položce: koeficient množství 1,05</t>
  </si>
  <si>
    <t>225*1,05 "Přepočtené koeficientem množství</t>
  </si>
  <si>
    <t>317</t>
  </si>
  <si>
    <t>711491177</t>
  </si>
  <si>
    <t>Provedení doplňků izolace proti vodě textilií připevnění izolace nerezovou lištou</t>
  </si>
  <si>
    <t>636</t>
  </si>
  <si>
    <t>998711101</t>
  </si>
  <si>
    <t>Přesun hmot pro izolace proti vodě, vlhkosti a plynům stanovený z hmotnosti přesunovaného materiálu vodorovná dopravní vzdálenost do 50 m v objektech výšky do 6 m</t>
  </si>
  <si>
    <t>638</t>
  </si>
  <si>
    <t>319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</si>
  <si>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</si>
  <si>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</si>
  <si>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640</t>
  </si>
  <si>
    <t>741</t>
  </si>
  <si>
    <t>Elektroinstalace - silnoproud</t>
  </si>
  <si>
    <t>741111912</t>
  </si>
  <si>
    <t>Výměna lišt, krytů a žlabů žlabů kovových, šířky přes 60 do 120 mm</t>
  </si>
  <si>
    <t>642</t>
  </si>
  <si>
    <t>321</t>
  </si>
  <si>
    <t>741111932</t>
  </si>
  <si>
    <t>Výměna lišt, krytů a žlabů krytů kovových</t>
  </si>
  <si>
    <t>644</t>
  </si>
  <si>
    <t>34575003</t>
  </si>
  <si>
    <t>víko žlabu pozinkované 2m/ks š 125mm</t>
  </si>
  <si>
    <t>646</t>
  </si>
  <si>
    <t>767</t>
  </si>
  <si>
    <t>Konstrukce zámečnické</t>
  </si>
  <si>
    <t>323</t>
  </si>
  <si>
    <t>767590120</t>
  </si>
  <si>
    <t>Montáž podlahových konstrukcí podlahových roštů, podlah připevněných šroubováním</t>
  </si>
  <si>
    <t>648</t>
  </si>
  <si>
    <t>55347006</t>
  </si>
  <si>
    <t>rošt podlahový lisovaný žárově zinkovaný velikost 30/2mm 1000x1000mm</t>
  </si>
  <si>
    <t>650</t>
  </si>
  <si>
    <t>1500*0,25 "Přepočtené koeficientem množství</t>
  </si>
  <si>
    <t>325</t>
  </si>
  <si>
    <t>767591012</t>
  </si>
  <si>
    <t>Montáž výrobků z kompozitů podlah nebo podest z pochůzných skládaných roštů hmotnosti přes 15 do 30 kg/m2</t>
  </si>
  <si>
    <t>652</t>
  </si>
  <si>
    <t>767591021</t>
  </si>
  <si>
    <t>Montáž výrobků z kompozitů podlah nebo podest Příplatek k cenám za zkrácení a úpravu roštu</t>
  </si>
  <si>
    <t>654</t>
  </si>
  <si>
    <t>327</t>
  </si>
  <si>
    <t>63126012</t>
  </si>
  <si>
    <t>rošt kompozitní pochůzný skládaný 15x23/38mm A15</t>
  </si>
  <si>
    <t>656</t>
  </si>
  <si>
    <t>767991911</t>
  </si>
  <si>
    <t>Ostatní opravy svařováním</t>
  </si>
  <si>
    <t>658</t>
  </si>
  <si>
    <t>329</t>
  </si>
  <si>
    <t>963071111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</si>
  <si>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</t>
  </si>
  <si>
    <t>660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</si>
  <si>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do 100 kg</t>
  </si>
  <si>
    <t>963071112</t>
  </si>
  <si>
    <t>662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</si>
  <si>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přes 100 kg</t>
  </si>
  <si>
    <t>331</t>
  </si>
  <si>
    <t>429172111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</si>
  <si>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</t>
  </si>
  <si>
    <t>664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</si>
  <si>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</si>
  <si>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>429172112</t>
  </si>
  <si>
    <t>666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</si>
  <si>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přes 100 kg</t>
  </si>
  <si>
    <t>333</t>
  </si>
  <si>
    <t>429172211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</si>
  <si>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</t>
  </si>
  <si>
    <t>668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</si>
  <si>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</si>
  <si>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429172212</t>
  </si>
  <si>
    <t>670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</si>
  <si>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přes 100 kg</t>
  </si>
  <si>
    <t>335</t>
  </si>
  <si>
    <t>13010430</t>
  </si>
  <si>
    <t>úhelník ocelový rovnostranný jakost S235JR (11 375) 70x70x7mm</t>
  </si>
  <si>
    <t>672</t>
  </si>
  <si>
    <t>421941512</t>
  </si>
  <si>
    <t>Demontáž podlahových plechů s výztuhami</t>
  </si>
  <si>
    <t>674</t>
  </si>
  <si>
    <t>337</t>
  </si>
  <si>
    <t>421941521</t>
  </si>
  <si>
    <t>Demontáž podlahových plechů bez výztuh</t>
  </si>
  <si>
    <t>676</t>
  </si>
  <si>
    <t>421941211</t>
  </si>
  <si>
    <t>Oprava podlah z plechů výroba s výztuhami</t>
  </si>
  <si>
    <t>678</t>
  </si>
  <si>
    <t>339</t>
  </si>
  <si>
    <t>421941221</t>
  </si>
  <si>
    <t>Oprava podlah z plechů výroba bez výztuh</t>
  </si>
  <si>
    <t>680</t>
  </si>
  <si>
    <t>421941311</t>
  </si>
  <si>
    <t>Oprava podlah z plechů montáž s výztuhami</t>
  </si>
  <si>
    <t>682</t>
  </si>
  <si>
    <t>341</t>
  </si>
  <si>
    <t>421941321</t>
  </si>
  <si>
    <t>Oprava podlah z plechů montáž bez výztuh</t>
  </si>
  <si>
    <t>684</t>
  </si>
  <si>
    <t>13611309</t>
  </si>
  <si>
    <t>plech ocelový černý žebrovaný S235JR slza tl 6mm tabule</t>
  </si>
  <si>
    <t>686</t>
  </si>
  <si>
    <t>Poznámka k položce:_x000D_
Poznámka k položce: 49,7  kg/m2,   včetně prořezu 5%</t>
  </si>
  <si>
    <t>343</t>
  </si>
  <si>
    <t>421941411</t>
  </si>
  <si>
    <t>Demontáž a zpětná montáž podlah z plechů při revizích ocelových mostů bez výztuh</t>
  </si>
  <si>
    <t>688</t>
  </si>
  <si>
    <t>966075141</t>
  </si>
  <si>
    <t>Odstranění různých konstrukcí na mostech kovového zábradlí vcelku</t>
  </si>
  <si>
    <t>690</t>
  </si>
  <si>
    <t>345</t>
  </si>
  <si>
    <t>911121211</t>
  </si>
  <si>
    <t>Oprava ocelového zábradlí svařovaného nebo šroubovaného výroba</t>
  </si>
  <si>
    <t>692</t>
  </si>
  <si>
    <t>911121311</t>
  </si>
  <si>
    <t>Oprava ocelového zábradlí svařovaného nebo šroubovaného montáž</t>
  </si>
  <si>
    <t>694</t>
  </si>
  <si>
    <t>347</t>
  </si>
  <si>
    <t>911122111</t>
  </si>
  <si>
    <t>Oprava částí ocelového zábradlí mostů svařovaného nebo šroubovaného výroba dílů hmotnosti do 50 kg</t>
  </si>
  <si>
    <t>696</t>
  </si>
  <si>
    <t>911122211</t>
  </si>
  <si>
    <t>Oprava částí ocelového zábradlí mostů svařovaného nebo šroubovaného montáž dílů hmotnosti do 50 kg</t>
  </si>
  <si>
    <t>698</t>
  </si>
  <si>
    <t>349</t>
  </si>
  <si>
    <t>911122112</t>
  </si>
  <si>
    <t>Oprava částí ocelového zábradlí mostů svařovaného nebo šroubovaného výroba dílů hmotnosti přes 50 kg</t>
  </si>
  <si>
    <t>700</t>
  </si>
  <si>
    <t>911122212</t>
  </si>
  <si>
    <t>Oprava částí ocelového zábradlí mostů svařovaného nebo šroubovaného montáž dílů hmotnosti přes 50 kg</t>
  </si>
  <si>
    <t>702</t>
  </si>
  <si>
    <t>351</t>
  </si>
  <si>
    <t>13431000</t>
  </si>
  <si>
    <t>úhelník ocelový rovnostranný jakost S235JR (11 375) 70x70x8mm</t>
  </si>
  <si>
    <t>704</t>
  </si>
  <si>
    <t>936171150</t>
  </si>
  <si>
    <t>Demontáž úhelníků na železničních mostech bez přesypávky v přímé trati nebo v oblouku pojistných L 160 x 160 x 40</t>
  </si>
  <si>
    <t>706</t>
  </si>
  <si>
    <t>Poznámka k položce:_x000D_
Poznámka k položce:  Množství měrných jednotek se určuje v metrech délky opravované mostní konstrukce.</t>
  </si>
  <si>
    <t>353</t>
  </si>
  <si>
    <t>936171211</t>
  </si>
  <si>
    <t>Oprava úhelníků na železničních mostech v přímé trati nebo oblouku výroba úhelníků pojistných v koleji tvaru S 49 - L 160x100x14</t>
  </si>
  <si>
    <t>708</t>
  </si>
  <si>
    <t>936171311</t>
  </si>
  <si>
    <t>Oprava úhelníků na železničních mostech v přímé trati nebo oblouku montáž úhelníků pojistných v koleji tvaru S 49 - L 160x100x14</t>
  </si>
  <si>
    <t>710</t>
  </si>
  <si>
    <t>781</t>
  </si>
  <si>
    <t>Dokončovací práce - obklady</t>
  </si>
  <si>
    <t>355</t>
  </si>
  <si>
    <t>781473810</t>
  </si>
  <si>
    <t>Demontáž obkladů z dlaždic keramických lepených</t>
  </si>
  <si>
    <t>712</t>
  </si>
  <si>
    <t>781473922</t>
  </si>
  <si>
    <t>Výměna keramické obkladačky lepené, velikosti přes 19 do 22 ks/m2</t>
  </si>
  <si>
    <t>714</t>
  </si>
  <si>
    <t>357</t>
  </si>
  <si>
    <t>59761067</t>
  </si>
  <si>
    <t>obklad keramický reliéfní pro interiér přes 19 do 22ks/m2</t>
  </si>
  <si>
    <t>716</t>
  </si>
  <si>
    <t>Poznámka k položce:_x000D_
Poznámka k položce: cena bude upřesněna dle skutečnosti.</t>
  </si>
  <si>
    <t>3,63636363636364*1,1 "Přepočtené koeficientem množství</t>
  </si>
  <si>
    <t>781774112</t>
  </si>
  <si>
    <t>Montáž obkladů vnějších stěn z dlaždic keramických lepených flexibilním lepidlem maloformátových hladkých přes 6 do 9 ks/m2</t>
  </si>
  <si>
    <t>718</t>
  </si>
  <si>
    <t>359</t>
  </si>
  <si>
    <t>59761040</t>
  </si>
  <si>
    <t>obklad keramický hladký přes 19 do 22ks/m2</t>
  </si>
  <si>
    <t>720</t>
  </si>
  <si>
    <t>781779191</t>
  </si>
  <si>
    <t>Montáž obkladů vnějších stěn z dlaždic keramických Příplatek k cenám za plochu do 10 m2 jednotlivě</t>
  </si>
  <si>
    <t>722</t>
  </si>
  <si>
    <t>783</t>
  </si>
  <si>
    <t>Dokončovací práce - nátěry</t>
  </si>
  <si>
    <t>361</t>
  </si>
  <si>
    <t>783009421</t>
  </si>
  <si>
    <t>Bezpečnostní šrafování rohových hran stěnových nebo podlahových</t>
  </si>
  <si>
    <t>724</t>
  </si>
  <si>
    <t>783213011</t>
  </si>
  <si>
    <t>Preventivní napouštěcí nátěr tesařských prvků proti dřevokazným houbám, hmyzu a plísním nezabudovaných do konstrukce jednonásobný syntetický</t>
  </si>
  <si>
    <t>726</t>
  </si>
  <si>
    <t>363</t>
  </si>
  <si>
    <t>783314101</t>
  </si>
  <si>
    <t>Základní nátěr zámečnických konstrukcí jednonásobný syntetický</t>
  </si>
  <si>
    <t>728</t>
  </si>
  <si>
    <t>783347101</t>
  </si>
  <si>
    <t>Krycí nátěr (email) zámečnických konstrukcí jednonásobný polyuretanový</t>
  </si>
  <si>
    <t>730</t>
  </si>
  <si>
    <t>365</t>
  </si>
  <si>
    <t>783823101</t>
  </si>
  <si>
    <t>Penetrační nátěr omítek hladkých betonových povrchů akrylátový</t>
  </si>
  <si>
    <t>732</t>
  </si>
  <si>
    <t>783827401</t>
  </si>
  <si>
    <t>Krycí (ochranný ) nátěr omítek dvojnásobný hladkých betonových povrchů nebo povrchů z desek na bázi dřeva (dřevovláknitých apod.) akrylátový</t>
  </si>
  <si>
    <t>734</t>
  </si>
  <si>
    <t>367</t>
  </si>
  <si>
    <t>789111240</t>
  </si>
  <si>
    <t>Úpravy povrchů pod nátěry zařízení s povrchem nečlenitým očištění odmaštěním</t>
  </si>
  <si>
    <t>736</t>
  </si>
  <si>
    <t>Poznámka k položce:_x000D_
Poznámka k položce: bezpečnostní nátěr hran schodů</t>
  </si>
  <si>
    <t>619991021</t>
  </si>
  <si>
    <t>Zakrytí vnitřních ploch před znečištěním  včetně pozdějšího odkrytí rámů oken a dveří, keramických soklů oblepením malířskou páskou</t>
  </si>
  <si>
    <t>CS ÚRS 2022 01</t>
  </si>
  <si>
    <t>738</t>
  </si>
  <si>
    <t>369</t>
  </si>
  <si>
    <t>783937153</t>
  </si>
  <si>
    <t>Krycí (uzavírací) nátěr betonových podlah jednonásobný epoxidový rozpouštědlový</t>
  </si>
  <si>
    <t>740</t>
  </si>
  <si>
    <t>Poznámka k položce:_x000D_
Poznámka k položce: bezpečnostní nátěr hran schodů IZOBAN - žlutá</t>
  </si>
  <si>
    <t>784</t>
  </si>
  <si>
    <t>Dokončovací práce - malby a tapety</t>
  </si>
  <si>
    <t>784111001</t>
  </si>
  <si>
    <t>Oprášení (ometení) podkladu v místnostech výšky do 3,80 m</t>
  </si>
  <si>
    <t>742</t>
  </si>
  <si>
    <t>371</t>
  </si>
  <si>
    <t>784121001</t>
  </si>
  <si>
    <t>Oškrabání malby v místnostech výšky do 3,80 m</t>
  </si>
  <si>
    <t>744</t>
  </si>
  <si>
    <t>784161001</t>
  </si>
  <si>
    <t>Tmelení spar a rohů, šířky do 3 mm akrylátovým tmelem v místnostech výšky do 3,80 m</t>
  </si>
  <si>
    <t>746</t>
  </si>
  <si>
    <t>373</t>
  </si>
  <si>
    <t>784171101</t>
  </si>
  <si>
    <t>Zakrytí nemalovaných ploch (materiál ve specifikaci) včetně pozdějšího odkrytí podlah</t>
  </si>
  <si>
    <t>748</t>
  </si>
  <si>
    <t>58124842</t>
  </si>
  <si>
    <t>fólie pro malířské potřeby zakrývací tl 7µ 4x5m</t>
  </si>
  <si>
    <t>750</t>
  </si>
  <si>
    <t>Poznámka k položce:_x000D_
Poznámka k položce: koeficient 5%</t>
  </si>
  <si>
    <t>500*1,05 "Přepočtené koeficientem množství</t>
  </si>
  <si>
    <t>375</t>
  </si>
  <si>
    <t>784191009</t>
  </si>
  <si>
    <t>Čištění vnitřních ploch hrubý úklid po provedení malířských prací omytím schodišť</t>
  </si>
  <si>
    <t>752</t>
  </si>
  <si>
    <t>784321031</t>
  </si>
  <si>
    <t>Malby silikátové dvojnásobné, bílé v místnostech výšky do 3,80 m</t>
  </si>
  <si>
    <t>754</t>
  </si>
  <si>
    <t>787</t>
  </si>
  <si>
    <t>Dokončovací práce - zasklívání</t>
  </si>
  <si>
    <t>377</t>
  </si>
  <si>
    <t>787700802</t>
  </si>
  <si>
    <t>Vysklívání výkladců skla plochého, plochy přes 1 do 3 m2</t>
  </si>
  <si>
    <t>756</t>
  </si>
  <si>
    <t>787701822</t>
  </si>
  <si>
    <t>Vysklívání výkladců Příplatek k cenám za konstrukce s hliníkovými lištami oboustrannými</t>
  </si>
  <si>
    <t>758</t>
  </si>
  <si>
    <t>379</t>
  </si>
  <si>
    <t>787792523</t>
  </si>
  <si>
    <t>Zasklívání výkladců deskami ostatními sklem bezpečnostním do profilového těsnění, tl. přes 8 do 12 mm</t>
  </si>
  <si>
    <t>760</t>
  </si>
  <si>
    <t>789</t>
  </si>
  <si>
    <t>Povrchové úpravy ocelových konstrukcí a technologických zařízení</t>
  </si>
  <si>
    <t>789111151</t>
  </si>
  <si>
    <t>Úpravy povrchů pod nátěry zařízení s povrchem nečlenitým odstranění rzi a nečistot pomocí ručního nářadí stupeň přípravy St 2, stupeň zrezivění B</t>
  </si>
  <si>
    <t>762</t>
  </si>
  <si>
    <t>381</t>
  </si>
  <si>
    <t>789123152</t>
  </si>
  <si>
    <t>Úpravy povrchů pod nátěry ocelových konstrukcí třídy III odstranění rzi a nečistot pomocí ručního nářadí stupeň přípravy St 2, stupeň zrezivění C</t>
  </si>
  <si>
    <t>764</t>
  </si>
  <si>
    <t>789355110</t>
  </si>
  <si>
    <t>Nátěry pásové korozně namáhaných míst (svary, hrany, kouty, šroubové spoje, apod.) tloušťky 50 μm zařízení s povrchem nečlenitým jednosložkový alkydový</t>
  </si>
  <si>
    <t>766</t>
  </si>
  <si>
    <t>Poznámka k položce:_x000D_
Poznámka k položce: nýty -  koeficient cca 0,03 hrany -  koeficient cca 0,14 1. Nátěr je prováděn štětcem před aplikací vlastní vrstvy nátěru.</t>
  </si>
  <si>
    <t>383</t>
  </si>
  <si>
    <t>789355160</t>
  </si>
  <si>
    <t>Nátěry pásové korozně namáhaných míst (svary, hrany, kouty, šroubové spoje, apod.) tloušťky 50 μm zařízení s povrchem členitým dvousložkový epoxidový</t>
  </si>
  <si>
    <t>768</t>
  </si>
  <si>
    <t>Poznámka k položce:_x000D_
Poznámka k položce: nýty -  koeficient cca 0,04 hrany -  koeficient cca 0,15 1. Nátěr je prováděn štětcem před aplikací vlastní vrstvy nátěru.</t>
  </si>
  <si>
    <t>Práce a dodávky M</t>
  </si>
  <si>
    <t>22-M</t>
  </si>
  <si>
    <t>Montáže technologických zařízení pro dopravní stavby</t>
  </si>
  <si>
    <t>220182041</t>
  </si>
  <si>
    <t>Položení optického kabelu do kabelového lože nebo do žlabu</t>
  </si>
  <si>
    <t>770</t>
  </si>
  <si>
    <t>Poznámka k položce:_x000D_
Poznámka k položce: zpětné uložení kabelového vedení</t>
  </si>
  <si>
    <t>46-M</t>
  </si>
  <si>
    <t>Zemní práce při extr.mont.pracích</t>
  </si>
  <si>
    <t>385</t>
  </si>
  <si>
    <t>460010024</t>
  </si>
  <si>
    <t>Vytyčení trasy vedení kabelového (podzemního) v zastavěném prostoru</t>
  </si>
  <si>
    <t>km</t>
  </si>
  <si>
    <t>772</t>
  </si>
  <si>
    <t>460751121</t>
  </si>
  <si>
    <t>Osazení kabelových kanálů včetně utěsnění, vyspárování a zakrytí víkem z prefabrikovaných betonových žlabů zapuštěných do terénu, včetně výkopu horniny vnější šířky do 20 cm</t>
  </si>
  <si>
    <t>774</t>
  </si>
  <si>
    <t>387</t>
  </si>
  <si>
    <t>59213009</t>
  </si>
  <si>
    <t>žlab kabelový betonový k ochraně zemního drátovodného vedení 100x17x14cm</t>
  </si>
  <si>
    <t>776</t>
  </si>
  <si>
    <t>460752112</t>
  </si>
  <si>
    <t>Osazení kabelových kanálů včetně utěsnění, vyspárování a zakrytí víkem ze žlabů plastových do rýhy, bez výkopových prací vnější šířky přes 10 do 20 cm</t>
  </si>
  <si>
    <t>778</t>
  </si>
  <si>
    <t>389</t>
  </si>
  <si>
    <t>34575131</t>
  </si>
  <si>
    <t>žlab kabelový s víkem PVC (100x100)</t>
  </si>
  <si>
    <t>780</t>
  </si>
  <si>
    <t>HZS</t>
  </si>
  <si>
    <t>Hodinové zúčtovací sazby</t>
  </si>
  <si>
    <t>HZS1451</t>
  </si>
  <si>
    <t>Hodinové zúčtovací sazby profesí HSV provádění konstrukcí inženýrských a dopravních staveb dělník údržby mostů</t>
  </si>
  <si>
    <t>262144</t>
  </si>
  <si>
    <t>782</t>
  </si>
  <si>
    <t>Poznámka k položce:_x000D_
Poznámka k položce: bezpečnostní hlídka</t>
  </si>
  <si>
    <t>391</t>
  </si>
  <si>
    <t>HZS1452</t>
  </si>
  <si>
    <t>Hodinové zúčtovací sazby profesí HSV provádění konstrukcí inženýrských a dopravních staveb dělník údržby mostů kvalifikovaný</t>
  </si>
  <si>
    <t>Poznámka k položce:_x000D_
Poznámka k položce: údržbové práce a činnosti, které nejsou popsány vevýše uvedených položkách katalogu a nejsou součástí VRN</t>
  </si>
  <si>
    <t>HZS3122</t>
  </si>
  <si>
    <t>Hodinové zúčtovací sazby montáží technologických zařízení při externích montážích montér ocelových konstrukcí odborný</t>
  </si>
  <si>
    <t>786</t>
  </si>
  <si>
    <t>393</t>
  </si>
  <si>
    <t>HZS4212</t>
  </si>
  <si>
    <t>Hodinové zúčtovací sazby ostatních profesí revizní a kontrolní činnost revizní technik specialista</t>
  </si>
  <si>
    <t>788</t>
  </si>
  <si>
    <t>OST</t>
  </si>
  <si>
    <t>Ostatní</t>
  </si>
  <si>
    <t>101010012600</t>
  </si>
  <si>
    <t>Dvoucestné lopatové rypadlo a nakladač</t>
  </si>
  <si>
    <t>Sh</t>
  </si>
  <si>
    <t>790</t>
  </si>
  <si>
    <t>395</t>
  </si>
  <si>
    <t>111010021000</t>
  </si>
  <si>
    <t>Kolový jeřáb nosnost 28 t klopný moment 0,84 kNm</t>
  </si>
  <si>
    <t>792</t>
  </si>
  <si>
    <t>302030016000</t>
  </si>
  <si>
    <t>Automobilové čerpadlo betonových směsí výkon 170 m3/h dosah 47 m</t>
  </si>
  <si>
    <t>794</t>
  </si>
  <si>
    <t>397</t>
  </si>
  <si>
    <t>306010011100</t>
  </si>
  <si>
    <t>Velkooběmový kontejner</t>
  </si>
  <si>
    <t>796</t>
  </si>
  <si>
    <t>Poznámka k položce:_x000D_
Poznámka k položce: pronájem kontejneru, včetně odvozu  (dřeviny)</t>
  </si>
  <si>
    <t>VRN</t>
  </si>
  <si>
    <t xml:space="preserve">Vedlejší rozpočtové náklady </t>
  </si>
  <si>
    <t>Vedlejší rozpočtové náklady akce do 250 000 Kč bez DPH</t>
  </si>
  <si>
    <t>012002000</t>
  </si>
  <si>
    <t>Geodetické práce</t>
  </si>
  <si>
    <t>%</t>
  </si>
  <si>
    <t>1550398272</t>
  </si>
  <si>
    <t>399</t>
  </si>
  <si>
    <t>013244001</t>
  </si>
  <si>
    <t>Realizační dokumentace pro opravné práce v celkové hodnotě do 0,25 mil Kč</t>
  </si>
  <si>
    <t>1262563159</t>
  </si>
  <si>
    <t>Realizační dokumentace pro opravné práce v celkové hodnotě více jak 0,5 mil Kč</t>
  </si>
  <si>
    <t>13254000</t>
  </si>
  <si>
    <t>Dokumentace skutečného provedení stavby</t>
  </si>
  <si>
    <t>182102037</t>
  </si>
  <si>
    <t>401</t>
  </si>
  <si>
    <t>030001000</t>
  </si>
  <si>
    <t>Zařízení staveniště</t>
  </si>
  <si>
    <t>146932198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</si>
  <si>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</si>
  <si>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040001000</t>
  </si>
  <si>
    <t>Inženýrská činnost</t>
  </si>
  <si>
    <t>1024</t>
  </si>
  <si>
    <t>-1002911487</t>
  </si>
  <si>
    <t>mezi inženýrské činnosti řadíme: dozory, posudky, zkoušky a měření, revize, kompletační a koordinační činnost, ostatní inženýrská činnost</t>
  </si>
  <si>
    <t>403</t>
  </si>
  <si>
    <t>060001000</t>
  </si>
  <si>
    <t>Územní vlivy</t>
  </si>
  <si>
    <t>-989341947</t>
  </si>
  <si>
    <t>Tato kategorie nákladů vyjadřuje ztížené podmínky provádění tam, kde se vyskytují omezující vlivy konkrétního prostředí, které mají prokazatelný vliv na provádění stavebních prací.</t>
  </si>
  <si>
    <t>70001000</t>
  </si>
  <si>
    <t>Provozní vlivy</t>
  </si>
  <si>
    <t>-2122254993</t>
  </si>
  <si>
    <t>Náklady na ztížené provádění stavebních prací v důsledku nepřerušeného dopravního provozu na staveništi nebo jeho bezprostředním okolí.</t>
  </si>
  <si>
    <t>VRN1</t>
  </si>
  <si>
    <t>Vedlejší rozpočtové náklady akce 250 000 - 1 500 000 Kč bez DPH</t>
  </si>
  <si>
    <t>405</t>
  </si>
  <si>
    <t>012002001</t>
  </si>
  <si>
    <t>2018582351</t>
  </si>
  <si>
    <t>013244002</t>
  </si>
  <si>
    <t>Realizační dokumentace pro opravné práce v celkové hodnotě do 1,5 mil Kč</t>
  </si>
  <si>
    <t>-340264117</t>
  </si>
  <si>
    <t>407</t>
  </si>
  <si>
    <t>13254001</t>
  </si>
  <si>
    <t>893213947</t>
  </si>
  <si>
    <t>030001001</t>
  </si>
  <si>
    <t>1418477583</t>
  </si>
  <si>
    <t>409</t>
  </si>
  <si>
    <t>040001001</t>
  </si>
  <si>
    <t>-429373000</t>
  </si>
  <si>
    <t>060001001</t>
  </si>
  <si>
    <t>1992004125</t>
  </si>
  <si>
    <t>411</t>
  </si>
  <si>
    <t>70001001</t>
  </si>
  <si>
    <t>550084071</t>
  </si>
  <si>
    <t>VRN2</t>
  </si>
  <si>
    <t>Vedlejší rozpočtové náklady akce nad 1 500 000 Kč bez DPH</t>
  </si>
  <si>
    <t>012002002</t>
  </si>
  <si>
    <t>1903063703</t>
  </si>
  <si>
    <t>413</t>
  </si>
  <si>
    <t>013244003</t>
  </si>
  <si>
    <t>Realizační dokumentace pro opravné práce v celkové hodnotě od 1,5 mil Kč</t>
  </si>
  <si>
    <t>1715492796</t>
  </si>
  <si>
    <t>13254002</t>
  </si>
  <si>
    <t>1965623423</t>
  </si>
  <si>
    <t>415</t>
  </si>
  <si>
    <t>030001002</t>
  </si>
  <si>
    <t>671487129</t>
  </si>
  <si>
    <t>040001002</t>
  </si>
  <si>
    <t>-1112239532</t>
  </si>
  <si>
    <t>417</t>
  </si>
  <si>
    <t>060001002</t>
  </si>
  <si>
    <t>676666391</t>
  </si>
  <si>
    <t>70001002</t>
  </si>
  <si>
    <t>-1875457023</t>
  </si>
  <si>
    <t>VRN3</t>
  </si>
  <si>
    <t>Ostatní rozpočtové náklady</t>
  </si>
  <si>
    <t>419</t>
  </si>
  <si>
    <t>072103001</t>
  </si>
  <si>
    <t>Projednání DIO a zajištění DIR komunikace II.a III. třídy</t>
  </si>
  <si>
    <t>soubor</t>
  </si>
  <si>
    <t>1346321423</t>
  </si>
  <si>
    <t>Poznámka k položce:_x000D_
Dopravně-inženýrské opatření a rozhodnutí je proces, při kterém se vypracovává příslušná projektová dokumentace, která navrhuje řešení přechodné dopravní situace na pozemních komunikacích. Jedná se např. o stavební úpravy na silnicích, uzavírky, výkopové práce atd. Umíme zpracovat jak samotné projekty, tak zajistit potřebné souhlasy státních úřadů.</t>
  </si>
  <si>
    <t>072103002</t>
  </si>
  <si>
    <t>Projednání DIO a zajištění DIR komunikace I. třídy</t>
  </si>
  <si>
    <t>1268998078</t>
  </si>
  <si>
    <t>421</t>
  </si>
  <si>
    <t>072103003</t>
  </si>
  <si>
    <t>Projednání DIO a zajištění DIR dálnice</t>
  </si>
  <si>
    <t>-1783930162</t>
  </si>
  <si>
    <t>043002000</t>
  </si>
  <si>
    <t>Zkoušky a ostatní měření</t>
  </si>
  <si>
    <t>1152010997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</si>
</sst>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1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19" fillId="3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9" fillId="3" borderId="0" xfId="0" applyFont="1" applyFill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3" borderId="16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35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19" fillId="3" borderId="6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left" vertical="center"/>
    </xf>
    <xf numFmtId="0" fontId="19" fillId="3" borderId="7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right" vertical="center"/>
    </xf>
    <xf numFmtId="0" fontId="19" fillId="3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2"/>
  <sheetViews>
    <sheetView showGridLines="0" tabSelected="1" topLeftCell="B1" zoomScale="80" zoomScaleNormal="80" workbookViewId="0">
      <selection activeCell="AR91" sqref="AR9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1" width="2.6640625" style="1" customWidth="1"/>
    <col min="32" max="32" width="7.33203125" style="1" customWidth="1"/>
    <col min="33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156" t="s">
        <v>5</v>
      </c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s="1" customFormat="1" ht="12" customHeight="1">
      <c r="B5" s="19"/>
      <c r="D5" s="22" t="s">
        <v>12</v>
      </c>
      <c r="K5" s="180" t="s">
        <v>13</v>
      </c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R5" s="19"/>
      <c r="BS5" s="16" t="s">
        <v>6</v>
      </c>
    </row>
    <row r="6" spans="1:74" s="1" customFormat="1" ht="36.950000000000003" customHeight="1">
      <c r="B6" s="19"/>
      <c r="D6" s="24" t="s">
        <v>14</v>
      </c>
      <c r="K6" s="181" t="s">
        <v>15</v>
      </c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R6" s="19"/>
      <c r="BS6" s="16" t="s">
        <v>6</v>
      </c>
    </row>
    <row r="7" spans="1:74" s="1" customFormat="1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s="1" customFormat="1" ht="12" customHeight="1">
      <c r="B8" s="19"/>
      <c r="D8" s="25" t="s">
        <v>18</v>
      </c>
      <c r="K8" s="23" t="s">
        <v>19</v>
      </c>
      <c r="AK8" s="25" t="s">
        <v>20</v>
      </c>
      <c r="AN8" s="23"/>
      <c r="AR8" s="19"/>
      <c r="BS8" s="16" t="s">
        <v>6</v>
      </c>
    </row>
    <row r="9" spans="1:74" s="1" customFormat="1" ht="14.45" customHeight="1">
      <c r="B9" s="19"/>
      <c r="AR9" s="19"/>
      <c r="BS9" s="16" t="s">
        <v>6</v>
      </c>
    </row>
    <row r="10" spans="1:74" s="1" customFormat="1" ht="12" customHeight="1">
      <c r="B10" s="19"/>
      <c r="D10" s="25" t="s">
        <v>21</v>
      </c>
      <c r="AK10" s="25" t="s">
        <v>22</v>
      </c>
      <c r="AN10" s="23" t="s">
        <v>1</v>
      </c>
      <c r="AR10" s="19"/>
      <c r="BS10" s="16" t="s">
        <v>6</v>
      </c>
    </row>
    <row r="11" spans="1:74" s="1" customFormat="1" ht="18.399999999999999" customHeight="1">
      <c r="B11" s="19"/>
      <c r="E11" s="23" t="s">
        <v>19</v>
      </c>
      <c r="AK11" s="25" t="s">
        <v>23</v>
      </c>
      <c r="AN11" s="23" t="s">
        <v>1</v>
      </c>
      <c r="AR11" s="19"/>
      <c r="BS11" s="16" t="s">
        <v>6</v>
      </c>
    </row>
    <row r="12" spans="1:74" s="1" customFormat="1" ht="6.95" customHeight="1">
      <c r="B12" s="19"/>
      <c r="AR12" s="19"/>
      <c r="BS12" s="16" t="s">
        <v>6</v>
      </c>
    </row>
    <row r="13" spans="1:74" s="1" customFormat="1" ht="12" customHeight="1">
      <c r="B13" s="19"/>
      <c r="D13" s="25" t="s">
        <v>24</v>
      </c>
      <c r="AK13" s="25" t="s">
        <v>22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19</v>
      </c>
      <c r="AK14" s="25" t="s">
        <v>23</v>
      </c>
      <c r="AN14" s="23" t="s">
        <v>1</v>
      </c>
      <c r="AR14" s="19"/>
      <c r="BS14" s="16" t="s">
        <v>6</v>
      </c>
    </row>
    <row r="15" spans="1:74" s="1" customFormat="1" ht="6.95" customHeight="1">
      <c r="B15" s="19"/>
      <c r="AR15" s="19"/>
      <c r="BS15" s="16" t="s">
        <v>3</v>
      </c>
    </row>
    <row r="16" spans="1:74" s="1" customFormat="1" ht="12" customHeight="1">
      <c r="B16" s="19"/>
      <c r="D16" s="25" t="s">
        <v>25</v>
      </c>
      <c r="AK16" s="25" t="s">
        <v>22</v>
      </c>
      <c r="AN16" s="23" t="s">
        <v>1</v>
      </c>
      <c r="AR16" s="19"/>
      <c r="BS16" s="16" t="s">
        <v>3</v>
      </c>
    </row>
    <row r="17" spans="1:71" s="1" customFormat="1" ht="18.399999999999999" customHeight="1">
      <c r="B17" s="19"/>
      <c r="E17" s="23" t="s">
        <v>19</v>
      </c>
      <c r="AK17" s="25" t="s">
        <v>23</v>
      </c>
      <c r="AN17" s="23" t="s">
        <v>1</v>
      </c>
      <c r="AR17" s="19"/>
      <c r="BS17" s="16" t="s">
        <v>26</v>
      </c>
    </row>
    <row r="18" spans="1:71" s="1" customFormat="1" ht="6.95" customHeight="1">
      <c r="B18" s="19"/>
      <c r="AR18" s="19"/>
      <c r="BS18" s="16" t="s">
        <v>6</v>
      </c>
    </row>
    <row r="19" spans="1:71" s="1" customFormat="1" ht="12" customHeight="1">
      <c r="B19" s="19"/>
      <c r="D19" s="25" t="s">
        <v>27</v>
      </c>
      <c r="AK19" s="25" t="s">
        <v>22</v>
      </c>
      <c r="AN19" s="23" t="s">
        <v>1</v>
      </c>
      <c r="AR19" s="19"/>
      <c r="BS19" s="16" t="s">
        <v>6</v>
      </c>
    </row>
    <row r="20" spans="1:71" s="1" customFormat="1" ht="18.399999999999999" customHeight="1">
      <c r="B20" s="19"/>
      <c r="E20" s="23" t="s">
        <v>19</v>
      </c>
      <c r="AK20" s="25" t="s">
        <v>23</v>
      </c>
      <c r="AN20" s="23" t="s">
        <v>1</v>
      </c>
      <c r="AR20" s="19"/>
      <c r="BS20" s="16" t="s">
        <v>26</v>
      </c>
    </row>
    <row r="21" spans="1:71" s="1" customFormat="1" ht="6.95" customHeight="1">
      <c r="B21" s="19"/>
      <c r="AR21" s="19"/>
    </row>
    <row r="22" spans="1:71" s="1" customFormat="1" ht="12" customHeight="1">
      <c r="B22" s="19"/>
      <c r="D22" s="25" t="s">
        <v>28</v>
      </c>
      <c r="AR22" s="19"/>
    </row>
    <row r="23" spans="1:71" s="1" customFormat="1" ht="16.5" customHeight="1">
      <c r="B23" s="19"/>
      <c r="E23" s="182" t="s">
        <v>1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R23" s="19"/>
    </row>
    <row r="24" spans="1:71" s="1" customFormat="1" ht="6.95" customHeight="1">
      <c r="B24" s="19"/>
      <c r="AR24" s="19"/>
    </row>
    <row r="25" spans="1:71" s="1" customFormat="1" ht="6.95" customHeight="1">
      <c r="B25" s="19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9"/>
    </row>
    <row r="26" spans="1:71" s="2" customFormat="1" ht="6.95" customHeight="1">
      <c r="A26" s="27"/>
      <c r="B26" s="28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8"/>
      <c r="BE26" s="27"/>
    </row>
    <row r="27" spans="1:71" s="3" customFormat="1" ht="14.45" hidden="1" customHeight="1">
      <c r="B27" s="31"/>
      <c r="F27" s="25" t="s">
        <v>31</v>
      </c>
      <c r="L27" s="179">
        <v>0.21</v>
      </c>
      <c r="M27" s="178"/>
      <c r="N27" s="178"/>
      <c r="O27" s="178"/>
      <c r="P27" s="178"/>
      <c r="W27" s="177">
        <f>ROUND(BB89, 2)</f>
        <v>0</v>
      </c>
      <c r="X27" s="178"/>
      <c r="Y27" s="178"/>
      <c r="Z27" s="178"/>
      <c r="AA27" s="178"/>
      <c r="AB27" s="178"/>
      <c r="AC27" s="178"/>
      <c r="AD27" s="178"/>
      <c r="AE27" s="178"/>
      <c r="AK27" s="177">
        <v>0</v>
      </c>
      <c r="AL27" s="178"/>
      <c r="AM27" s="178"/>
      <c r="AN27" s="178"/>
      <c r="AO27" s="178"/>
      <c r="AR27" s="31"/>
    </row>
    <row r="28" spans="1:71" s="3" customFormat="1" ht="14.45" hidden="1" customHeight="1">
      <c r="B28" s="31"/>
      <c r="F28" s="25" t="s">
        <v>32</v>
      </c>
      <c r="L28" s="179">
        <v>0.15</v>
      </c>
      <c r="M28" s="178"/>
      <c r="N28" s="178"/>
      <c r="O28" s="178"/>
      <c r="P28" s="178"/>
      <c r="W28" s="177">
        <f>ROUND(BC89, 2)</f>
        <v>0</v>
      </c>
      <c r="X28" s="178"/>
      <c r="Y28" s="178"/>
      <c r="Z28" s="178"/>
      <c r="AA28" s="178"/>
      <c r="AB28" s="178"/>
      <c r="AC28" s="178"/>
      <c r="AD28" s="178"/>
      <c r="AE28" s="178"/>
      <c r="AK28" s="177">
        <v>0</v>
      </c>
      <c r="AL28" s="178"/>
      <c r="AM28" s="178"/>
      <c r="AN28" s="178"/>
      <c r="AO28" s="178"/>
      <c r="AR28" s="31"/>
    </row>
    <row r="29" spans="1:71" s="3" customFormat="1" ht="14.45" hidden="1" customHeight="1">
      <c r="B29" s="31"/>
      <c r="F29" s="25" t="s">
        <v>33</v>
      </c>
      <c r="L29" s="179">
        <v>0</v>
      </c>
      <c r="M29" s="178"/>
      <c r="N29" s="178"/>
      <c r="O29" s="178"/>
      <c r="P29" s="178"/>
      <c r="W29" s="177">
        <f>ROUND(BD89, 2)</f>
        <v>0</v>
      </c>
      <c r="X29" s="178"/>
      <c r="Y29" s="178"/>
      <c r="Z29" s="178"/>
      <c r="AA29" s="178"/>
      <c r="AB29" s="178"/>
      <c r="AC29" s="178"/>
      <c r="AD29" s="178"/>
      <c r="AE29" s="178"/>
      <c r="AK29" s="177">
        <v>0</v>
      </c>
      <c r="AL29" s="178"/>
      <c r="AM29" s="178"/>
      <c r="AN29" s="178"/>
      <c r="AO29" s="178"/>
      <c r="AR29" s="31"/>
    </row>
    <row r="30" spans="1:71" s="2" customFormat="1" ht="6.95" customHeight="1">
      <c r="A30" s="27"/>
      <c r="B30" s="28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8"/>
      <c r="BE30" s="27"/>
    </row>
    <row r="31" spans="1:71" s="2" customFormat="1" ht="6.95" customHeight="1">
      <c r="A31" s="27"/>
      <c r="B31" s="28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8"/>
      <c r="BE31" s="27"/>
    </row>
    <row r="32" spans="1:71" s="2" customFormat="1" ht="14.45" customHeight="1">
      <c r="A32" s="27"/>
      <c r="B32" s="28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8"/>
      <c r="BE32" s="27"/>
    </row>
    <row r="33" spans="2:44" s="1" customFormat="1" ht="14.45" customHeight="1">
      <c r="B33" s="19"/>
      <c r="AR33" s="19"/>
    </row>
    <row r="34" spans="2:44" s="1" customFormat="1" ht="14.45" customHeight="1">
      <c r="B34" s="19"/>
      <c r="AR34" s="19"/>
    </row>
    <row r="35" spans="2:44" s="1" customFormat="1" ht="14.45" customHeight="1">
      <c r="B35" s="19"/>
      <c r="AR35" s="19"/>
    </row>
    <row r="36" spans="2:44" s="1" customFormat="1" ht="14.45" customHeight="1">
      <c r="B36" s="19"/>
      <c r="AR36" s="19"/>
    </row>
    <row r="37" spans="2:44" s="1" customFormat="1" ht="14.45" customHeight="1">
      <c r="B37" s="19"/>
      <c r="AR37" s="19"/>
    </row>
    <row r="38" spans="2:44" s="1" customFormat="1" ht="14.45" customHeight="1">
      <c r="B38" s="19"/>
      <c r="AR38" s="19"/>
    </row>
    <row r="39" spans="2:44" s="1" customFormat="1" ht="14.45" customHeight="1">
      <c r="B39" s="19"/>
      <c r="AR39" s="19"/>
    </row>
    <row r="40" spans="2:44" s="1" customFormat="1" ht="14.45" customHeight="1">
      <c r="B40" s="19"/>
      <c r="AR40" s="19"/>
    </row>
    <row r="41" spans="2:44" s="1" customFormat="1" ht="14.45" customHeight="1">
      <c r="B41" s="19"/>
      <c r="AR41" s="19"/>
    </row>
    <row r="42" spans="2:44" s="1" customFormat="1" ht="14.45" customHeight="1">
      <c r="B42" s="19"/>
      <c r="AR42" s="19"/>
    </row>
    <row r="43" spans="2:44" s="1" customFormat="1" ht="14.45" customHeight="1">
      <c r="B43" s="19"/>
      <c r="AR43" s="19"/>
    </row>
    <row r="44" spans="2:44" s="2" customFormat="1" ht="14.45" customHeight="1">
      <c r="B44" s="32"/>
      <c r="D44" s="33" t="s">
        <v>34</v>
      </c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3" t="s">
        <v>35</v>
      </c>
      <c r="AI44" s="34"/>
      <c r="AJ44" s="34"/>
      <c r="AK44" s="34"/>
      <c r="AL44" s="34"/>
      <c r="AM44" s="34"/>
      <c r="AN44" s="34"/>
      <c r="AO44" s="34"/>
      <c r="AR44" s="32"/>
    </row>
    <row r="45" spans="2:44">
      <c r="B45" s="19"/>
      <c r="AR45" s="19"/>
    </row>
    <row r="46" spans="2:44">
      <c r="B46" s="19"/>
      <c r="AR46" s="19"/>
    </row>
    <row r="47" spans="2:44">
      <c r="B47" s="19"/>
      <c r="AR47" s="19"/>
    </row>
    <row r="48" spans="2:44">
      <c r="B48" s="19"/>
      <c r="AR48" s="19"/>
    </row>
    <row r="49" spans="1:57">
      <c r="B49" s="19"/>
      <c r="AR49" s="19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 s="2" customFormat="1" ht="12.75">
      <c r="A55" s="27"/>
      <c r="B55" s="28"/>
      <c r="C55" s="27"/>
      <c r="D55" s="35" t="s">
        <v>36</v>
      </c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35" t="s">
        <v>37</v>
      </c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35" t="s">
        <v>36</v>
      </c>
      <c r="AI55" s="29"/>
      <c r="AJ55" s="29"/>
      <c r="AK55" s="29"/>
      <c r="AL55" s="29"/>
      <c r="AM55" s="35" t="s">
        <v>37</v>
      </c>
      <c r="AN55" s="29"/>
      <c r="AO55" s="29"/>
      <c r="AP55" s="27"/>
      <c r="AQ55" s="27"/>
      <c r="AR55" s="28"/>
      <c r="BE55" s="27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 s="2" customFormat="1" ht="12.75">
      <c r="A59" s="27"/>
      <c r="B59" s="28"/>
      <c r="C59" s="27"/>
      <c r="D59" s="33" t="s">
        <v>38</v>
      </c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3" t="s">
        <v>39</v>
      </c>
      <c r="AI59" s="36"/>
      <c r="AJ59" s="36"/>
      <c r="AK59" s="36"/>
      <c r="AL59" s="36"/>
      <c r="AM59" s="36"/>
      <c r="AN59" s="36"/>
      <c r="AO59" s="36"/>
      <c r="AP59" s="27"/>
      <c r="AQ59" s="27"/>
      <c r="AR59" s="28"/>
      <c r="BE59" s="27"/>
    </row>
    <row r="60" spans="1:57">
      <c r="B60" s="19"/>
      <c r="AR60" s="19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>
      <c r="B64" s="19"/>
      <c r="AR64" s="19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 s="2" customFormat="1" ht="12.75">
      <c r="A70" s="27"/>
      <c r="B70" s="28"/>
      <c r="C70" s="27"/>
      <c r="D70" s="35" t="s">
        <v>36</v>
      </c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35" t="s">
        <v>37</v>
      </c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35" t="s">
        <v>36</v>
      </c>
      <c r="AI70" s="29"/>
      <c r="AJ70" s="29"/>
      <c r="AK70" s="29"/>
      <c r="AL70" s="29"/>
      <c r="AM70" s="35" t="s">
        <v>37</v>
      </c>
      <c r="AN70" s="29"/>
      <c r="AO70" s="29"/>
      <c r="AP70" s="27"/>
      <c r="AQ70" s="27"/>
      <c r="AR70" s="28"/>
      <c r="BE70" s="27"/>
    </row>
    <row r="71" spans="1:57" s="2" customFormat="1">
      <c r="A71" s="27"/>
      <c r="B71" s="28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8"/>
      <c r="BE71" s="27"/>
    </row>
    <row r="72" spans="1:57" s="2" customFormat="1" ht="6.95" customHeight="1">
      <c r="A72" s="27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28"/>
      <c r="BE72" s="27"/>
    </row>
    <row r="76" spans="1:57" s="2" customFormat="1" ht="6.95" customHeight="1">
      <c r="A76" s="27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28"/>
      <c r="BE76" s="27"/>
    </row>
    <row r="77" spans="1:57" s="2" customFormat="1" ht="24.95" customHeight="1">
      <c r="A77" s="27"/>
      <c r="B77" s="28"/>
      <c r="C77" s="20" t="s">
        <v>40</v>
      </c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28"/>
      <c r="BE77" s="27"/>
    </row>
    <row r="78" spans="1:57" s="2" customFormat="1" ht="6.95" customHeight="1">
      <c r="A78" s="27"/>
      <c r="B78" s="28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8"/>
      <c r="BE78" s="27"/>
    </row>
    <row r="79" spans="1:57" s="4" customFormat="1" ht="12" customHeight="1">
      <c r="B79" s="41"/>
      <c r="C79" s="25" t="s">
        <v>12</v>
      </c>
      <c r="L79" s="4" t="str">
        <f>K5</f>
        <v>HK_SMT_RD</v>
      </c>
      <c r="AR79" s="41"/>
    </row>
    <row r="80" spans="1:57" s="5" customFormat="1" ht="36.950000000000003" customHeight="1">
      <c r="B80" s="42"/>
      <c r="C80" s="43" t="s">
        <v>14</v>
      </c>
      <c r="L80" s="168" t="str">
        <f>K6</f>
        <v>Údržba, opravy a odstraňování závad u SMT 2024 - 2025</v>
      </c>
      <c r="M80" s="169"/>
      <c r="N80" s="169"/>
      <c r="O80" s="169"/>
      <c r="P80" s="169"/>
      <c r="Q80" s="169"/>
      <c r="R80" s="169"/>
      <c r="S80" s="169"/>
      <c r="T80" s="169"/>
      <c r="U80" s="169"/>
      <c r="V80" s="169"/>
      <c r="W80" s="169"/>
      <c r="X80" s="169"/>
      <c r="Y80" s="169"/>
      <c r="Z80" s="169"/>
      <c r="AA80" s="169"/>
      <c r="AB80" s="169"/>
      <c r="AC80" s="169"/>
      <c r="AD80" s="169"/>
      <c r="AE80" s="169"/>
      <c r="AF80" s="169"/>
      <c r="AG80" s="169"/>
      <c r="AH80" s="169"/>
      <c r="AI80" s="169"/>
      <c r="AJ80" s="169"/>
      <c r="AR80" s="42"/>
    </row>
    <row r="81" spans="1:91" s="2" customFormat="1" ht="6.95" customHeight="1">
      <c r="A81" s="27"/>
      <c r="B81" s="28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8"/>
      <c r="BE81" s="27"/>
    </row>
    <row r="82" spans="1:91" s="2" customFormat="1" ht="12" customHeight="1">
      <c r="A82" s="27"/>
      <c r="B82" s="28"/>
      <c r="C82" s="25" t="s">
        <v>18</v>
      </c>
      <c r="D82" s="27"/>
      <c r="E82" s="27"/>
      <c r="F82" s="27"/>
      <c r="G82" s="27"/>
      <c r="H82" s="27"/>
      <c r="I82" s="27"/>
      <c r="J82" s="27"/>
      <c r="K82" s="27"/>
      <c r="L82" s="44" t="str">
        <f>IF(K8="","",K8)</f>
        <v xml:space="preserve"> </v>
      </c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5" t="s">
        <v>20</v>
      </c>
      <c r="AJ82" s="27"/>
      <c r="AK82" s="27"/>
      <c r="AL82" s="27"/>
      <c r="AM82" s="170" t="str">
        <f>IF(AN8= "","",AN8)</f>
        <v/>
      </c>
      <c r="AN82" s="170"/>
      <c r="AO82" s="27"/>
      <c r="AP82" s="27"/>
      <c r="AQ82" s="27"/>
      <c r="AR82" s="28"/>
      <c r="BE82" s="27"/>
    </row>
    <row r="83" spans="1:91" s="2" customFormat="1" ht="6.95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1" s="2" customFormat="1" ht="15.2" customHeight="1">
      <c r="A84" s="27"/>
      <c r="B84" s="28"/>
      <c r="C84" s="25" t="s">
        <v>21</v>
      </c>
      <c r="D84" s="27"/>
      <c r="E84" s="27"/>
      <c r="F84" s="27"/>
      <c r="G84" s="27"/>
      <c r="H84" s="27"/>
      <c r="I84" s="27"/>
      <c r="J84" s="27"/>
      <c r="K84" s="27"/>
      <c r="L84" s="4" t="str">
        <f>IF(E11= "","",E11)</f>
        <v xml:space="preserve"> </v>
      </c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5" t="s">
        <v>25</v>
      </c>
      <c r="AJ84" s="27"/>
      <c r="AK84" s="27"/>
      <c r="AL84" s="27"/>
      <c r="AM84" s="171" t="str">
        <f>IF(E17="","",E17)</f>
        <v xml:space="preserve"> </v>
      </c>
      <c r="AN84" s="172"/>
      <c r="AO84" s="172"/>
      <c r="AP84" s="172"/>
      <c r="AQ84" s="27"/>
      <c r="AR84" s="28"/>
      <c r="AS84" s="173" t="s">
        <v>41</v>
      </c>
      <c r="AT84" s="174"/>
      <c r="AU84" s="45"/>
      <c r="AV84" s="45"/>
      <c r="AW84" s="45"/>
      <c r="AX84" s="45"/>
      <c r="AY84" s="45"/>
      <c r="AZ84" s="45"/>
      <c r="BA84" s="45"/>
      <c r="BB84" s="45"/>
      <c r="BC84" s="45"/>
      <c r="BD84" s="46"/>
      <c r="BE84" s="27"/>
    </row>
    <row r="85" spans="1:91" s="2" customFormat="1" ht="15.2" customHeight="1">
      <c r="A85" s="27"/>
      <c r="B85" s="28"/>
      <c r="C85" s="25" t="s">
        <v>24</v>
      </c>
      <c r="D85" s="27"/>
      <c r="E85" s="27"/>
      <c r="F85" s="27"/>
      <c r="G85" s="27"/>
      <c r="H85" s="27"/>
      <c r="I85" s="27"/>
      <c r="J85" s="27"/>
      <c r="K85" s="27"/>
      <c r="L85" s="4" t="str">
        <f>IF(E14="","",E14)</f>
        <v xml:space="preserve"> </v>
      </c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5" t="s">
        <v>27</v>
      </c>
      <c r="AJ85" s="27"/>
      <c r="AK85" s="27"/>
      <c r="AL85" s="27"/>
      <c r="AM85" s="171" t="str">
        <f>IF(E20="","",E20)</f>
        <v xml:space="preserve"> </v>
      </c>
      <c r="AN85" s="172"/>
      <c r="AO85" s="172"/>
      <c r="AP85" s="172"/>
      <c r="AQ85" s="27"/>
      <c r="AR85" s="28"/>
      <c r="AS85" s="175"/>
      <c r="AT85" s="176"/>
      <c r="AU85" s="47"/>
      <c r="AV85" s="47"/>
      <c r="AW85" s="47"/>
      <c r="AX85" s="47"/>
      <c r="AY85" s="47"/>
      <c r="AZ85" s="47"/>
      <c r="BA85" s="47"/>
      <c r="BB85" s="47"/>
      <c r="BC85" s="47"/>
      <c r="BD85" s="48"/>
      <c r="BE85" s="27"/>
    </row>
    <row r="86" spans="1:91" s="2" customFormat="1" ht="10.9" customHeight="1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AS86" s="175"/>
      <c r="AT86" s="176"/>
      <c r="AU86" s="47"/>
      <c r="AV86" s="47"/>
      <c r="AW86" s="47"/>
      <c r="AX86" s="47"/>
      <c r="AY86" s="47"/>
      <c r="AZ86" s="47"/>
      <c r="BA86" s="47"/>
      <c r="BB86" s="47"/>
      <c r="BC86" s="47"/>
      <c r="BD86" s="48"/>
      <c r="BE86" s="27"/>
    </row>
    <row r="87" spans="1:91" s="2" customFormat="1" ht="29.25" customHeight="1">
      <c r="A87" s="27"/>
      <c r="B87" s="28"/>
      <c r="C87" s="158" t="s">
        <v>42</v>
      </c>
      <c r="D87" s="159"/>
      <c r="E87" s="159"/>
      <c r="F87" s="159"/>
      <c r="G87" s="159"/>
      <c r="H87" s="49"/>
      <c r="I87" s="160" t="s">
        <v>43</v>
      </c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9"/>
      <c r="Y87" s="159"/>
      <c r="Z87" s="159"/>
      <c r="AA87" s="159"/>
      <c r="AB87" s="159"/>
      <c r="AC87" s="159"/>
      <c r="AD87" s="159"/>
      <c r="AE87" s="159"/>
      <c r="AF87" s="159"/>
      <c r="AG87" s="161" t="s">
        <v>44</v>
      </c>
      <c r="AH87" s="159"/>
      <c r="AI87" s="159"/>
      <c r="AJ87" s="159"/>
      <c r="AK87" s="159"/>
      <c r="AL87" s="159"/>
      <c r="AM87" s="159"/>
      <c r="AN87" s="160" t="s">
        <v>45</v>
      </c>
      <c r="AO87" s="159"/>
      <c r="AP87" s="162"/>
      <c r="AQ87" s="50" t="s">
        <v>46</v>
      </c>
      <c r="AR87" s="28"/>
      <c r="AS87" s="51" t="s">
        <v>47</v>
      </c>
      <c r="AT87" s="52" t="s">
        <v>48</v>
      </c>
      <c r="AU87" s="52" t="s">
        <v>49</v>
      </c>
      <c r="AV87" s="52" t="s">
        <v>50</v>
      </c>
      <c r="AW87" s="52" t="s">
        <v>51</v>
      </c>
      <c r="AX87" s="52" t="s">
        <v>52</v>
      </c>
      <c r="AY87" s="52" t="s">
        <v>53</v>
      </c>
      <c r="AZ87" s="52" t="s">
        <v>54</v>
      </c>
      <c r="BA87" s="52" t="s">
        <v>55</v>
      </c>
      <c r="BB87" s="52" t="s">
        <v>56</v>
      </c>
      <c r="BC87" s="52" t="s">
        <v>57</v>
      </c>
      <c r="BD87" s="53" t="s">
        <v>58</v>
      </c>
      <c r="BE87" s="27"/>
    </row>
    <row r="88" spans="1:91" s="2" customFormat="1" ht="10.9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AS88" s="54"/>
      <c r="AT88" s="55"/>
      <c r="AU88" s="55"/>
      <c r="AV88" s="55"/>
      <c r="AW88" s="55"/>
      <c r="AX88" s="55"/>
      <c r="AY88" s="55"/>
      <c r="AZ88" s="55"/>
      <c r="BA88" s="55"/>
      <c r="BB88" s="55"/>
      <c r="BC88" s="55"/>
      <c r="BD88" s="56"/>
      <c r="BE88" s="27"/>
    </row>
    <row r="89" spans="1:91" s="6" customFormat="1" ht="32.450000000000003" customHeight="1">
      <c r="B89" s="57"/>
      <c r="C89" s="58" t="s">
        <v>59</v>
      </c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166"/>
      <c r="AH89" s="166"/>
      <c r="AI89" s="166"/>
      <c r="AJ89" s="166"/>
      <c r="AK89" s="166"/>
      <c r="AL89" s="166"/>
      <c r="AM89" s="166"/>
      <c r="AN89" s="167"/>
      <c r="AO89" s="167"/>
      <c r="AP89" s="167"/>
      <c r="AQ89" s="60" t="s">
        <v>1</v>
      </c>
      <c r="AR89" s="57"/>
      <c r="AS89" s="61">
        <f>ROUND(AS90,2)</f>
        <v>0</v>
      </c>
      <c r="AT89" s="62" t="e">
        <f>ROUND(SUM(AV89:AW89),2)</f>
        <v>#REF!</v>
      </c>
      <c r="AU89" s="63">
        <f>ROUND(AU90,5)</f>
        <v>0</v>
      </c>
      <c r="AV89" s="62" t="e">
        <f>ROUND(AZ89*#REF!,2)</f>
        <v>#REF!</v>
      </c>
      <c r="AW89" s="62" t="e">
        <f>ROUND(BA89*#REF!,2)</f>
        <v>#REF!</v>
      </c>
      <c r="AX89" s="62" t="e">
        <f>ROUND(BB89*#REF!,2)</f>
        <v>#REF!</v>
      </c>
      <c r="AY89" s="62" t="e">
        <f>ROUND(BC89*#REF!,2)</f>
        <v>#REF!</v>
      </c>
      <c r="AZ89" s="62">
        <f>ROUND(AZ90,2)</f>
        <v>0</v>
      </c>
      <c r="BA89" s="62">
        <f>ROUND(BA90,2)</f>
        <v>0</v>
      </c>
      <c r="BB89" s="62">
        <f>ROUND(BB90,2)</f>
        <v>0</v>
      </c>
      <c r="BC89" s="62">
        <f>ROUND(BC90,2)</f>
        <v>0</v>
      </c>
      <c r="BD89" s="64">
        <f>ROUND(BD90,2)</f>
        <v>0</v>
      </c>
      <c r="BS89" s="65" t="s">
        <v>60</v>
      </c>
      <c r="BT89" s="65" t="s">
        <v>61</v>
      </c>
      <c r="BU89" s="66" t="s">
        <v>62</v>
      </c>
      <c r="BV89" s="65" t="s">
        <v>63</v>
      </c>
      <c r="BW89" s="65" t="s">
        <v>4</v>
      </c>
      <c r="BX89" s="65" t="s">
        <v>64</v>
      </c>
      <c r="CL89" s="65" t="s">
        <v>1</v>
      </c>
    </row>
    <row r="90" spans="1:91" s="7" customFormat="1" ht="24.75" customHeight="1">
      <c r="A90" s="67" t="s">
        <v>65</v>
      </c>
      <c r="B90" s="68"/>
      <c r="C90" s="69"/>
      <c r="D90" s="165" t="s">
        <v>66</v>
      </c>
      <c r="E90" s="165"/>
      <c r="F90" s="165"/>
      <c r="G90" s="165"/>
      <c r="H90" s="165"/>
      <c r="I90" s="70"/>
      <c r="J90" s="165" t="s">
        <v>15</v>
      </c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65"/>
      <c r="AB90" s="165"/>
      <c r="AC90" s="165"/>
      <c r="AD90" s="165"/>
      <c r="AE90" s="165"/>
      <c r="AF90" s="165"/>
      <c r="AG90" s="163"/>
      <c r="AH90" s="164"/>
      <c r="AI90" s="164"/>
      <c r="AJ90" s="164"/>
      <c r="AK90" s="164"/>
      <c r="AL90" s="164"/>
      <c r="AM90" s="164"/>
      <c r="AN90" s="163"/>
      <c r="AO90" s="164"/>
      <c r="AP90" s="164"/>
      <c r="AQ90" s="71" t="s">
        <v>67</v>
      </c>
      <c r="AR90" s="68"/>
      <c r="AS90" s="72">
        <v>0</v>
      </c>
      <c r="AT90" s="73" t="e">
        <f>ROUND(SUM(AV90:AW90),2)</f>
        <v>#REF!</v>
      </c>
      <c r="AU90" s="74">
        <f>'22-01 - Údržba, opravy a ...'!N143</f>
        <v>0</v>
      </c>
      <c r="AV90" s="73" t="e">
        <f>'22-01 - Údržba, opravy a ...'!#REF!</f>
        <v>#REF!</v>
      </c>
      <c r="AW90" s="73" t="e">
        <f>'22-01 - Údržba, opravy a ...'!#REF!</f>
        <v>#REF!</v>
      </c>
      <c r="AX90" s="73" t="e">
        <f>'22-01 - Údržba, opravy a ...'!#REF!</f>
        <v>#REF!</v>
      </c>
      <c r="AY90" s="73" t="e">
        <f>'22-01 - Údržba, opravy a ...'!#REF!</f>
        <v>#REF!</v>
      </c>
      <c r="AZ90" s="73">
        <f>'22-01 - Údržba, opravy a ...'!F32</f>
        <v>0</v>
      </c>
      <c r="BA90" s="73">
        <f>'22-01 - Údržba, opravy a ...'!F33</f>
        <v>0</v>
      </c>
      <c r="BB90" s="73">
        <f>'22-01 - Údržba, opravy a ...'!F34</f>
        <v>0</v>
      </c>
      <c r="BC90" s="73">
        <f>'22-01 - Údržba, opravy a ...'!F35</f>
        <v>0</v>
      </c>
      <c r="BD90" s="75">
        <f>'22-01 - Údržba, opravy a ...'!F36</f>
        <v>0</v>
      </c>
      <c r="BT90" s="76" t="s">
        <v>68</v>
      </c>
      <c r="BV90" s="76" t="s">
        <v>63</v>
      </c>
      <c r="BW90" s="76" t="s">
        <v>69</v>
      </c>
      <c r="BX90" s="76" t="s">
        <v>4</v>
      </c>
      <c r="CL90" s="76" t="s">
        <v>1</v>
      </c>
      <c r="CM90" s="76" t="s">
        <v>70</v>
      </c>
    </row>
    <row r="91" spans="1:91" s="2" customFormat="1" ht="30" customHeight="1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</row>
    <row r="92" spans="1:91" s="2" customFormat="1" ht="6.95" customHeight="1">
      <c r="A92" s="27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8"/>
      <c r="AL92" s="38"/>
      <c r="AM92" s="38"/>
      <c r="AN92" s="38"/>
      <c r="AO92" s="38"/>
      <c r="AP92" s="38"/>
      <c r="AQ92" s="38"/>
      <c r="AR92" s="28"/>
      <c r="AS92" s="27"/>
      <c r="AT92" s="27"/>
      <c r="AU92" s="27"/>
      <c r="AV92" s="27"/>
      <c r="AW92" s="27"/>
      <c r="AX92" s="27"/>
      <c r="AY92" s="27"/>
      <c r="AZ92" s="27"/>
      <c r="BA92" s="27"/>
      <c r="BB92" s="27"/>
      <c r="BC92" s="27"/>
      <c r="BD92" s="27"/>
      <c r="BE92" s="27"/>
    </row>
  </sheetData>
  <mergeCells count="28">
    <mergeCell ref="K5:AJ5"/>
    <mergeCell ref="K6:AJ6"/>
    <mergeCell ref="E23:AN23"/>
    <mergeCell ref="AK27:AO27"/>
    <mergeCell ref="L27:P27"/>
    <mergeCell ref="W28:AE28"/>
    <mergeCell ref="AK28:AO28"/>
    <mergeCell ref="L28:P28"/>
    <mergeCell ref="AN90:AP90"/>
    <mergeCell ref="AG90:AM90"/>
    <mergeCell ref="D90:H90"/>
    <mergeCell ref="J90:AF90"/>
    <mergeCell ref="AG89:AM89"/>
    <mergeCell ref="AN89:AP89"/>
    <mergeCell ref="AR2:BE2"/>
    <mergeCell ref="C87:G87"/>
    <mergeCell ref="I87:AF87"/>
    <mergeCell ref="AG87:AM87"/>
    <mergeCell ref="AN87:AP87"/>
    <mergeCell ref="L80:AJ80"/>
    <mergeCell ref="AM82:AN82"/>
    <mergeCell ref="AM84:AP84"/>
    <mergeCell ref="AS84:AT86"/>
    <mergeCell ref="AM85:AP85"/>
    <mergeCell ref="W29:AE29"/>
    <mergeCell ref="AK29:AO29"/>
    <mergeCell ref="L29:P29"/>
    <mergeCell ref="W27:AE27"/>
  </mergeCells>
  <hyperlinks>
    <hyperlink ref="A90" location="'22-01 - Údržba, opravy a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K1084"/>
  <sheetViews>
    <sheetView showGridLines="0" workbookViewId="0">
      <selection activeCell="J40" sqref="J4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22.332031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>
      <c r="A1" s="77"/>
    </row>
    <row r="2" spans="1:44" s="1" customFormat="1" ht="36.950000000000003" customHeight="1">
      <c r="J2" s="156" t="s">
        <v>5</v>
      </c>
      <c r="K2" s="157"/>
      <c r="L2" s="157"/>
      <c r="M2" s="157"/>
      <c r="N2" s="157"/>
      <c r="O2" s="157"/>
      <c r="P2" s="157"/>
      <c r="Q2" s="157"/>
      <c r="R2" s="157"/>
      <c r="S2" s="157"/>
      <c r="T2" s="157"/>
      <c r="AR2" s="16" t="s">
        <v>69</v>
      </c>
    </row>
    <row r="3" spans="1:44" s="1" customFormat="1" ht="6.95" customHeight="1">
      <c r="B3" s="17"/>
      <c r="C3" s="18"/>
      <c r="D3" s="18"/>
      <c r="E3" s="18"/>
      <c r="F3" s="18"/>
      <c r="G3" s="18"/>
      <c r="H3" s="18"/>
      <c r="I3" s="18"/>
      <c r="J3" s="19"/>
      <c r="AR3" s="16" t="s">
        <v>70</v>
      </c>
    </row>
    <row r="4" spans="1:44" s="1" customFormat="1" ht="24.95" customHeight="1">
      <c r="B4" s="19"/>
      <c r="D4" s="20" t="s">
        <v>71</v>
      </c>
      <c r="J4" s="19"/>
      <c r="K4" s="78" t="s">
        <v>10</v>
      </c>
      <c r="AR4" s="16" t="s">
        <v>3</v>
      </c>
    </row>
    <row r="5" spans="1:44" s="1" customFormat="1" ht="6.95" customHeight="1">
      <c r="B5" s="19"/>
      <c r="J5" s="19"/>
    </row>
    <row r="6" spans="1:44" s="1" customFormat="1" ht="12" customHeight="1">
      <c r="B6" s="19"/>
      <c r="D6" s="25" t="s">
        <v>14</v>
      </c>
      <c r="J6" s="19"/>
    </row>
    <row r="7" spans="1:44" s="1" customFormat="1" ht="16.5" customHeight="1">
      <c r="B7" s="19"/>
      <c r="E7" s="184" t="str">
        <f>'Rekapitulace stavby'!K6</f>
        <v>Údržba, opravy a odstraňování závad u SMT 2024 - 2025</v>
      </c>
      <c r="F7" s="185"/>
      <c r="G7" s="185"/>
      <c r="H7" s="185"/>
      <c r="J7" s="19"/>
    </row>
    <row r="8" spans="1:44" s="2" customFormat="1" ht="12" customHeight="1">
      <c r="A8" s="27"/>
      <c r="B8" s="28"/>
      <c r="C8" s="27"/>
      <c r="D8" s="25" t="s">
        <v>72</v>
      </c>
      <c r="E8" s="27"/>
      <c r="F8" s="27"/>
      <c r="G8" s="27"/>
      <c r="H8" s="27"/>
      <c r="I8" s="27"/>
      <c r="J8" s="32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</row>
    <row r="9" spans="1:44" s="2" customFormat="1" ht="30" customHeight="1">
      <c r="A9" s="27"/>
      <c r="B9" s="28"/>
      <c r="C9" s="27"/>
      <c r="D9" s="27"/>
      <c r="E9" s="168" t="s">
        <v>73</v>
      </c>
      <c r="F9" s="183"/>
      <c r="G9" s="183"/>
      <c r="H9" s="183"/>
      <c r="I9" s="27"/>
      <c r="J9" s="32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</row>
    <row r="10" spans="1:44" s="2" customFormat="1">
      <c r="A10" s="27"/>
      <c r="B10" s="28"/>
      <c r="C10" s="27"/>
      <c r="D10" s="27"/>
      <c r="E10" s="27"/>
      <c r="F10" s="27"/>
      <c r="G10" s="27"/>
      <c r="H10" s="27"/>
      <c r="I10" s="27"/>
      <c r="J10" s="32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</row>
    <row r="11" spans="1:44" s="2" customFormat="1" ht="12" customHeight="1">
      <c r="A11" s="27"/>
      <c r="B11" s="28"/>
      <c r="C11" s="27"/>
      <c r="D11" s="25" t="s">
        <v>16</v>
      </c>
      <c r="E11" s="27"/>
      <c r="F11" s="23" t="s">
        <v>1</v>
      </c>
      <c r="G11" s="27"/>
      <c r="H11" s="27"/>
      <c r="I11" s="27"/>
      <c r="J11" s="32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</row>
    <row r="12" spans="1:44" s="2" customFormat="1" ht="12" customHeight="1">
      <c r="A12" s="27"/>
      <c r="B12" s="28"/>
      <c r="C12" s="27"/>
      <c r="D12" s="25" t="s">
        <v>18</v>
      </c>
      <c r="E12" s="27"/>
      <c r="F12" s="23" t="s">
        <v>19</v>
      </c>
      <c r="G12" s="27"/>
      <c r="H12" s="27"/>
      <c r="I12" s="27"/>
      <c r="J12" s="32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</row>
    <row r="13" spans="1:44" s="2" customFormat="1" ht="10.9" customHeight="1">
      <c r="A13" s="27"/>
      <c r="B13" s="28"/>
      <c r="C13" s="27"/>
      <c r="D13" s="27"/>
      <c r="E13" s="27"/>
      <c r="F13" s="27"/>
      <c r="G13" s="27"/>
      <c r="H13" s="27"/>
      <c r="I13" s="27"/>
      <c r="J13" s="32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</row>
    <row r="14" spans="1:44" s="2" customFormat="1" ht="12" customHeight="1">
      <c r="A14" s="27"/>
      <c r="B14" s="28"/>
      <c r="C14" s="27"/>
      <c r="D14" s="25" t="s">
        <v>21</v>
      </c>
      <c r="E14" s="27"/>
      <c r="F14" s="27"/>
      <c r="G14" s="27"/>
      <c r="H14" s="27"/>
      <c r="I14" s="27"/>
      <c r="J14" s="32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</row>
    <row r="15" spans="1:44" s="2" customFormat="1" ht="18" customHeight="1">
      <c r="A15" s="27"/>
      <c r="B15" s="28"/>
      <c r="C15" s="27"/>
      <c r="D15" s="27"/>
      <c r="E15" s="23" t="str">
        <f>IF('Rekapitulace stavby'!E11="","",'Rekapitulace stavby'!E11)</f>
        <v xml:space="preserve"> </v>
      </c>
      <c r="F15" s="27"/>
      <c r="G15" s="27"/>
      <c r="H15" s="27"/>
      <c r="I15" s="27"/>
      <c r="J15" s="32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44" s="2" customFormat="1" ht="6.95" customHeight="1">
      <c r="A16" s="27"/>
      <c r="B16" s="28"/>
      <c r="C16" s="27"/>
      <c r="D16" s="27"/>
      <c r="E16" s="27"/>
      <c r="F16" s="27"/>
      <c r="G16" s="27"/>
      <c r="H16" s="27"/>
      <c r="I16" s="27"/>
      <c r="J16" s="32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29" s="2" customFormat="1" ht="12" customHeight="1">
      <c r="A17" s="27"/>
      <c r="B17" s="28"/>
      <c r="C17" s="27"/>
      <c r="D17" s="25" t="s">
        <v>24</v>
      </c>
      <c r="E17" s="27"/>
      <c r="F17" s="27"/>
      <c r="G17" s="27"/>
      <c r="H17" s="27"/>
      <c r="I17" s="27"/>
      <c r="J17" s="32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</row>
    <row r="18" spans="1:29" s="2" customFormat="1" ht="18" customHeight="1">
      <c r="A18" s="27"/>
      <c r="B18" s="28"/>
      <c r="C18" s="27"/>
      <c r="D18" s="27"/>
      <c r="E18" s="180" t="str">
        <f>'Rekapitulace stavby'!E14</f>
        <v xml:space="preserve"> </v>
      </c>
      <c r="F18" s="180"/>
      <c r="G18" s="180"/>
      <c r="H18" s="180"/>
      <c r="I18" s="27"/>
      <c r="J18" s="32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</row>
    <row r="19" spans="1:29" s="2" customFormat="1" ht="6.95" customHeight="1">
      <c r="A19" s="27"/>
      <c r="B19" s="28"/>
      <c r="C19" s="27"/>
      <c r="D19" s="27"/>
      <c r="E19" s="27"/>
      <c r="F19" s="27"/>
      <c r="G19" s="27"/>
      <c r="H19" s="27"/>
      <c r="I19" s="27"/>
      <c r="J19" s="32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</row>
    <row r="20" spans="1:29" s="2" customFormat="1" ht="12" customHeight="1">
      <c r="A20" s="27"/>
      <c r="B20" s="28"/>
      <c r="C20" s="27"/>
      <c r="D20" s="25" t="s">
        <v>25</v>
      </c>
      <c r="E20" s="27"/>
      <c r="F20" s="27"/>
      <c r="G20" s="27"/>
      <c r="H20" s="27"/>
      <c r="I20" s="27"/>
      <c r="J20" s="32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</row>
    <row r="21" spans="1:29" s="2" customFormat="1" ht="18" customHeight="1">
      <c r="A21" s="27"/>
      <c r="B21" s="28"/>
      <c r="C21" s="27"/>
      <c r="D21" s="27"/>
      <c r="E21" s="23" t="str">
        <f>IF('Rekapitulace stavby'!E17="","",'Rekapitulace stavby'!E17)</f>
        <v xml:space="preserve"> </v>
      </c>
      <c r="F21" s="27"/>
      <c r="G21" s="27"/>
      <c r="H21" s="27"/>
      <c r="I21" s="27"/>
      <c r="J21" s="32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</row>
    <row r="22" spans="1:29" s="2" customFormat="1" ht="6.95" customHeight="1">
      <c r="A22" s="27"/>
      <c r="B22" s="28"/>
      <c r="C22" s="27"/>
      <c r="D22" s="27"/>
      <c r="E22" s="27"/>
      <c r="F22" s="27"/>
      <c r="G22" s="27"/>
      <c r="H22" s="27"/>
      <c r="I22" s="27"/>
      <c r="J22" s="32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</row>
    <row r="23" spans="1:29" s="2" customFormat="1" ht="12" customHeight="1">
      <c r="A23" s="27"/>
      <c r="B23" s="28"/>
      <c r="C23" s="27"/>
      <c r="D23" s="25" t="s">
        <v>27</v>
      </c>
      <c r="E23" s="27"/>
      <c r="F23" s="27"/>
      <c r="G23" s="27"/>
      <c r="H23" s="27"/>
      <c r="I23" s="27"/>
      <c r="J23" s="32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</row>
    <row r="24" spans="1:29" s="2" customFormat="1" ht="18" customHeight="1">
      <c r="A24" s="27"/>
      <c r="B24" s="28"/>
      <c r="C24" s="27"/>
      <c r="D24" s="27"/>
      <c r="E24" s="23" t="str">
        <f>IF('Rekapitulace stavby'!E20="","",'Rekapitulace stavby'!E20)</f>
        <v xml:space="preserve"> </v>
      </c>
      <c r="F24" s="27"/>
      <c r="G24" s="27"/>
      <c r="H24" s="27"/>
      <c r="I24" s="27"/>
      <c r="J24" s="32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</row>
    <row r="25" spans="1:29" s="2" customFormat="1" ht="6.95" customHeight="1">
      <c r="A25" s="27"/>
      <c r="B25" s="28"/>
      <c r="C25" s="27"/>
      <c r="D25" s="27"/>
      <c r="E25" s="27"/>
      <c r="F25" s="27"/>
      <c r="G25" s="27"/>
      <c r="H25" s="27"/>
      <c r="I25" s="27"/>
      <c r="J25" s="32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</row>
    <row r="26" spans="1:29" s="2" customFormat="1" ht="12" customHeight="1">
      <c r="A26" s="27"/>
      <c r="B26" s="28"/>
      <c r="C26" s="27"/>
      <c r="D26" s="25" t="s">
        <v>28</v>
      </c>
      <c r="E26" s="27"/>
      <c r="F26" s="27"/>
      <c r="G26" s="27"/>
      <c r="H26" s="27"/>
      <c r="I26" s="27"/>
      <c r="J26" s="32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</row>
    <row r="27" spans="1:29" s="8" customFormat="1" ht="16.5" customHeight="1">
      <c r="A27" s="79"/>
      <c r="B27" s="80"/>
      <c r="C27" s="79"/>
      <c r="D27" s="79"/>
      <c r="E27" s="182" t="s">
        <v>1</v>
      </c>
      <c r="F27" s="182"/>
      <c r="G27" s="182"/>
      <c r="H27" s="182"/>
      <c r="I27" s="79"/>
      <c r="J27" s="81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</row>
    <row r="28" spans="1:29" s="2" customFormat="1" ht="6.95" customHeight="1">
      <c r="A28" s="27"/>
      <c r="B28" s="28"/>
      <c r="C28" s="27"/>
      <c r="D28" s="27"/>
      <c r="E28" s="27"/>
      <c r="F28" s="27"/>
      <c r="G28" s="27"/>
      <c r="H28" s="27"/>
      <c r="I28" s="27"/>
      <c r="J28" s="32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</row>
    <row r="29" spans="1:29" s="2" customFormat="1" ht="6.95" customHeight="1">
      <c r="A29" s="27"/>
      <c r="B29" s="28"/>
      <c r="C29" s="27"/>
      <c r="D29" s="55"/>
      <c r="E29" s="55"/>
      <c r="F29" s="55"/>
      <c r="G29" s="55"/>
      <c r="H29" s="55"/>
      <c r="I29" s="55"/>
      <c r="J29" s="32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</row>
    <row r="30" spans="1:29" s="2" customFormat="1" ht="6.95" customHeight="1">
      <c r="A30" s="27"/>
      <c r="B30" s="28"/>
      <c r="C30" s="27"/>
      <c r="D30" s="55"/>
      <c r="E30" s="55"/>
      <c r="F30" s="55"/>
      <c r="G30" s="55"/>
      <c r="H30" s="55"/>
      <c r="I30" s="55"/>
      <c r="J30" s="32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</row>
    <row r="31" spans="1:29" s="2" customFormat="1" ht="14.45" customHeight="1">
      <c r="A31" s="27"/>
      <c r="B31" s="28"/>
      <c r="C31" s="27"/>
      <c r="D31" s="27"/>
      <c r="E31" s="27"/>
      <c r="F31" s="30"/>
      <c r="G31" s="27"/>
      <c r="H31" s="27"/>
      <c r="I31" s="27"/>
      <c r="J31" s="32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</row>
    <row r="32" spans="1:29" s="2" customFormat="1" ht="14.45" customHeight="1">
      <c r="A32" s="27"/>
      <c r="B32" s="28"/>
      <c r="C32" s="27"/>
      <c r="D32" s="82"/>
      <c r="E32" s="25"/>
      <c r="F32" s="83"/>
      <c r="G32" s="27"/>
      <c r="H32" s="27"/>
      <c r="I32" s="27"/>
      <c r="J32" s="32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</row>
    <row r="33" spans="1:29" s="2" customFormat="1" ht="14.45" customHeight="1">
      <c r="A33" s="27"/>
      <c r="B33" s="28"/>
      <c r="C33" s="27"/>
      <c r="D33" s="27"/>
      <c r="E33" s="25"/>
      <c r="F33" s="83"/>
      <c r="G33" s="27"/>
      <c r="H33" s="27"/>
      <c r="I33" s="27"/>
      <c r="J33" s="32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</row>
    <row r="34" spans="1:29" s="2" customFormat="1" ht="14.45" hidden="1" customHeight="1">
      <c r="A34" s="27"/>
      <c r="B34" s="28"/>
      <c r="C34" s="27"/>
      <c r="D34" s="27"/>
      <c r="E34" s="25"/>
      <c r="F34" s="83"/>
      <c r="G34" s="27"/>
      <c r="H34" s="27"/>
      <c r="I34" s="27"/>
      <c r="J34" s="32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</row>
    <row r="35" spans="1:29" s="2" customFormat="1" ht="14.45" hidden="1" customHeight="1">
      <c r="A35" s="27"/>
      <c r="B35" s="28"/>
      <c r="C35" s="27"/>
      <c r="D35" s="27"/>
      <c r="E35" s="25"/>
      <c r="F35" s="83"/>
      <c r="G35" s="27"/>
      <c r="H35" s="27"/>
      <c r="I35" s="27"/>
      <c r="J35" s="32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</row>
    <row r="36" spans="1:29" s="2" customFormat="1" ht="14.45" hidden="1" customHeight="1">
      <c r="A36" s="27"/>
      <c r="B36" s="28"/>
      <c r="C36" s="27"/>
      <c r="D36" s="27"/>
      <c r="E36" s="25"/>
      <c r="F36" s="83"/>
      <c r="G36" s="27"/>
      <c r="H36" s="27"/>
      <c r="I36" s="27"/>
      <c r="J36" s="32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</row>
    <row r="37" spans="1:29" s="2" customFormat="1" ht="6.95" customHeight="1">
      <c r="A37" s="27"/>
      <c r="B37" s="28"/>
      <c r="C37" s="27"/>
      <c r="D37" s="27"/>
      <c r="E37" s="27"/>
      <c r="F37" s="27"/>
      <c r="G37" s="27"/>
      <c r="H37" s="27"/>
      <c r="I37" s="27"/>
      <c r="J37" s="32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</row>
    <row r="38" spans="1:29" s="2" customFormat="1" ht="14.45" customHeight="1">
      <c r="A38" s="27"/>
      <c r="B38" s="28"/>
      <c r="C38" s="27"/>
      <c r="D38" s="27"/>
      <c r="E38" s="27"/>
      <c r="F38" s="27"/>
      <c r="G38" s="27"/>
      <c r="H38" s="27"/>
      <c r="I38" s="27"/>
      <c r="J38" s="32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</row>
    <row r="39" spans="1:29" s="1" customFormat="1" ht="14.45" customHeight="1">
      <c r="B39" s="19"/>
      <c r="J39" s="19"/>
    </row>
    <row r="40" spans="1:29" s="1" customFormat="1" ht="14.45" customHeight="1">
      <c r="B40" s="19"/>
      <c r="J40" s="19"/>
    </row>
    <row r="41" spans="1:29" s="1" customFormat="1" ht="14.45" customHeight="1">
      <c r="B41" s="19"/>
      <c r="J41" s="19"/>
    </row>
    <row r="42" spans="1:29" s="1" customFormat="1" ht="14.45" customHeight="1">
      <c r="B42" s="19"/>
      <c r="J42" s="19"/>
    </row>
    <row r="43" spans="1:29" s="1" customFormat="1" ht="14.45" customHeight="1">
      <c r="B43" s="19"/>
      <c r="J43" s="19"/>
    </row>
    <row r="44" spans="1:29" s="1" customFormat="1" ht="14.45" customHeight="1">
      <c r="B44" s="19"/>
      <c r="J44" s="19"/>
    </row>
    <row r="45" spans="1:29" s="1" customFormat="1" ht="14.45" customHeight="1">
      <c r="B45" s="19"/>
      <c r="J45" s="19"/>
    </row>
    <row r="46" spans="1:29" s="1" customFormat="1" ht="14.45" customHeight="1">
      <c r="B46" s="19"/>
      <c r="J46" s="19"/>
    </row>
    <row r="47" spans="1:29" s="1" customFormat="1" ht="14.45" customHeight="1">
      <c r="B47" s="19"/>
      <c r="J47" s="19"/>
    </row>
    <row r="48" spans="1:29" s="2" customFormat="1" ht="14.45" customHeight="1">
      <c r="B48" s="32"/>
      <c r="D48" s="33" t="s">
        <v>34</v>
      </c>
      <c r="E48" s="34"/>
      <c r="F48" s="34"/>
      <c r="G48" s="33" t="s">
        <v>35</v>
      </c>
      <c r="H48" s="34"/>
      <c r="I48" s="34"/>
      <c r="J48" s="32"/>
    </row>
    <row r="49" spans="1:29">
      <c r="B49" s="19"/>
      <c r="J49" s="19"/>
    </row>
    <row r="50" spans="1:29">
      <c r="B50" s="19"/>
      <c r="J50" s="19"/>
    </row>
    <row r="51" spans="1:29">
      <c r="B51" s="19"/>
      <c r="J51" s="19"/>
    </row>
    <row r="52" spans="1:29">
      <c r="B52" s="19"/>
      <c r="J52" s="19"/>
    </row>
    <row r="53" spans="1:29">
      <c r="B53" s="19"/>
      <c r="J53" s="19"/>
    </row>
    <row r="54" spans="1:29">
      <c r="B54" s="19"/>
      <c r="J54" s="19"/>
    </row>
    <row r="55" spans="1:29">
      <c r="B55" s="19"/>
      <c r="J55" s="19"/>
    </row>
    <row r="56" spans="1:29">
      <c r="B56" s="19"/>
      <c r="J56" s="19"/>
    </row>
    <row r="57" spans="1:29">
      <c r="B57" s="19"/>
      <c r="J57" s="19"/>
    </row>
    <row r="58" spans="1:29">
      <c r="B58" s="19"/>
      <c r="J58" s="19"/>
    </row>
    <row r="59" spans="1:29" s="2" customFormat="1" ht="12.75">
      <c r="A59" s="27"/>
      <c r="B59" s="28"/>
      <c r="C59" s="27"/>
      <c r="D59" s="35" t="s">
        <v>36</v>
      </c>
      <c r="E59" s="29"/>
      <c r="F59" s="85" t="s">
        <v>37</v>
      </c>
      <c r="G59" s="35" t="s">
        <v>36</v>
      </c>
      <c r="H59" s="29"/>
      <c r="I59" s="29"/>
      <c r="J59" s="32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</row>
    <row r="60" spans="1:29">
      <c r="B60" s="19"/>
      <c r="J60" s="19"/>
    </row>
    <row r="61" spans="1:29">
      <c r="B61" s="19"/>
      <c r="J61" s="19"/>
    </row>
    <row r="62" spans="1:29">
      <c r="B62" s="19"/>
      <c r="J62" s="19"/>
    </row>
    <row r="63" spans="1:29" s="2" customFormat="1" ht="12.75">
      <c r="A63" s="27"/>
      <c r="B63" s="28"/>
      <c r="C63" s="27"/>
      <c r="D63" s="33" t="s">
        <v>38</v>
      </c>
      <c r="E63" s="36"/>
      <c r="F63" s="36"/>
      <c r="G63" s="33" t="s">
        <v>39</v>
      </c>
      <c r="H63" s="36"/>
      <c r="I63" s="36"/>
      <c r="J63" s="32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</row>
    <row r="64" spans="1:29">
      <c r="B64" s="19"/>
      <c r="J64" s="19"/>
    </row>
    <row r="65" spans="1:29">
      <c r="B65" s="19"/>
      <c r="J65" s="19"/>
    </row>
    <row r="66" spans="1:29">
      <c r="B66" s="19"/>
      <c r="J66" s="19"/>
    </row>
    <row r="67" spans="1:29">
      <c r="B67" s="19"/>
      <c r="J67" s="19"/>
    </row>
    <row r="68" spans="1:29">
      <c r="B68" s="19"/>
      <c r="J68" s="19"/>
    </row>
    <row r="69" spans="1:29">
      <c r="B69" s="19"/>
      <c r="J69" s="19"/>
    </row>
    <row r="70" spans="1:29">
      <c r="B70" s="19"/>
      <c r="J70" s="19"/>
    </row>
    <row r="71" spans="1:29">
      <c r="B71" s="19"/>
      <c r="J71" s="19"/>
    </row>
    <row r="72" spans="1:29">
      <c r="B72" s="19"/>
      <c r="J72" s="19"/>
    </row>
    <row r="73" spans="1:29">
      <c r="B73" s="19"/>
      <c r="J73" s="19"/>
    </row>
    <row r="74" spans="1:29" s="2" customFormat="1" ht="12.75">
      <c r="A74" s="27"/>
      <c r="B74" s="28"/>
      <c r="C74" s="27"/>
      <c r="D74" s="35" t="s">
        <v>36</v>
      </c>
      <c r="E74" s="29"/>
      <c r="F74" s="85" t="s">
        <v>37</v>
      </c>
      <c r="G74" s="35" t="s">
        <v>36</v>
      </c>
      <c r="H74" s="29"/>
      <c r="I74" s="29"/>
      <c r="J74" s="32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</row>
    <row r="75" spans="1:29" s="2" customFormat="1" ht="14.45" customHeight="1">
      <c r="A75" s="27"/>
      <c r="B75" s="37"/>
      <c r="C75" s="38"/>
      <c r="D75" s="38"/>
      <c r="E75" s="38"/>
      <c r="F75" s="38"/>
      <c r="G75" s="38"/>
      <c r="H75" s="38"/>
      <c r="I75" s="38"/>
      <c r="J75" s="32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</row>
    <row r="79" spans="1:29" s="2" customFormat="1" ht="6.95" customHeight="1">
      <c r="A79" s="27"/>
      <c r="B79" s="39"/>
      <c r="C79" s="40"/>
      <c r="D79" s="40"/>
      <c r="E79" s="40"/>
      <c r="F79" s="40"/>
      <c r="G79" s="40"/>
      <c r="H79" s="40"/>
      <c r="I79" s="40"/>
      <c r="J79" s="32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</row>
    <row r="80" spans="1:29" s="2" customFormat="1" ht="24.95" customHeight="1">
      <c r="A80" s="27"/>
      <c r="B80" s="28"/>
      <c r="C80" s="20" t="s">
        <v>74</v>
      </c>
      <c r="D80" s="27"/>
      <c r="E80" s="27"/>
      <c r="F80" s="27"/>
      <c r="G80" s="27"/>
      <c r="H80" s="27"/>
      <c r="I80" s="27"/>
      <c r="J80" s="32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</row>
    <row r="81" spans="1:45" s="2" customFormat="1" ht="6.95" customHeight="1">
      <c r="A81" s="27"/>
      <c r="B81" s="28"/>
      <c r="C81" s="27"/>
      <c r="D81" s="27"/>
      <c r="E81" s="27"/>
      <c r="F81" s="27"/>
      <c r="G81" s="27"/>
      <c r="H81" s="27"/>
      <c r="I81" s="27"/>
      <c r="J81" s="32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</row>
    <row r="82" spans="1:45" s="2" customFormat="1" ht="12" customHeight="1">
      <c r="A82" s="27"/>
      <c r="B82" s="28"/>
      <c r="C82" s="25" t="s">
        <v>14</v>
      </c>
      <c r="D82" s="27"/>
      <c r="E82" s="27"/>
      <c r="F82" s="27"/>
      <c r="G82" s="27"/>
      <c r="H82" s="27"/>
      <c r="I82" s="27"/>
      <c r="J82" s="32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</row>
    <row r="83" spans="1:45" s="2" customFormat="1" ht="16.5" customHeight="1">
      <c r="A83" s="27"/>
      <c r="B83" s="28"/>
      <c r="C83" s="27"/>
      <c r="D83" s="27"/>
      <c r="E83" s="184" t="str">
        <f>E7</f>
        <v>Údržba, opravy a odstraňování závad u SMT 2024 - 2025</v>
      </c>
      <c r="F83" s="185"/>
      <c r="G83" s="185"/>
      <c r="H83" s="185"/>
      <c r="I83" s="27"/>
      <c r="J83" s="32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</row>
    <row r="84" spans="1:45" s="2" customFormat="1" ht="12" customHeight="1">
      <c r="A84" s="27"/>
      <c r="B84" s="28"/>
      <c r="C84" s="25" t="s">
        <v>72</v>
      </c>
      <c r="D84" s="27"/>
      <c r="E84" s="27"/>
      <c r="F84" s="27"/>
      <c r="G84" s="27"/>
      <c r="H84" s="27"/>
      <c r="I84" s="27"/>
      <c r="J84" s="32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</row>
    <row r="85" spans="1:45" s="2" customFormat="1" ht="30" customHeight="1">
      <c r="A85" s="27"/>
      <c r="B85" s="28"/>
      <c r="C85" s="27"/>
      <c r="D85" s="27"/>
      <c r="E85" s="168" t="str">
        <f>E9</f>
        <v>22-01 - Údržba, opravy a odstraňování závad u SMT 2024 - 2025</v>
      </c>
      <c r="F85" s="183"/>
      <c r="G85" s="183"/>
      <c r="H85" s="183"/>
      <c r="I85" s="27"/>
      <c r="J85" s="32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</row>
    <row r="86" spans="1:45" s="2" customFormat="1" ht="6.95" customHeight="1">
      <c r="A86" s="27"/>
      <c r="B86" s="28"/>
      <c r="C86" s="27"/>
      <c r="D86" s="27"/>
      <c r="E86" s="27"/>
      <c r="F86" s="27"/>
      <c r="G86" s="27"/>
      <c r="H86" s="27"/>
      <c r="I86" s="27"/>
      <c r="J86" s="32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</row>
    <row r="87" spans="1:45" s="2" customFormat="1" ht="12" customHeight="1">
      <c r="A87" s="27"/>
      <c r="B87" s="28"/>
      <c r="C87" s="25" t="s">
        <v>18</v>
      </c>
      <c r="D87" s="27"/>
      <c r="E87" s="27"/>
      <c r="F87" s="23" t="str">
        <f>F12</f>
        <v xml:space="preserve"> </v>
      </c>
      <c r="G87" s="27"/>
      <c r="H87" s="27"/>
      <c r="I87" s="27"/>
      <c r="J87" s="32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</row>
    <row r="88" spans="1:45" s="2" customFormat="1" ht="6.95" customHeight="1">
      <c r="A88" s="27"/>
      <c r="B88" s="28"/>
      <c r="C88" s="27"/>
      <c r="D88" s="27"/>
      <c r="E88" s="27"/>
      <c r="F88" s="27"/>
      <c r="G88" s="27"/>
      <c r="H88" s="27"/>
      <c r="I88" s="27"/>
      <c r="J88" s="32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</row>
    <row r="89" spans="1:45" s="2" customFormat="1" ht="15.2" customHeight="1">
      <c r="A89" s="27"/>
      <c r="B89" s="28"/>
      <c r="C89" s="25" t="s">
        <v>21</v>
      </c>
      <c r="D89" s="27"/>
      <c r="E89" s="27"/>
      <c r="F89" s="23" t="str">
        <f>E15</f>
        <v xml:space="preserve"> </v>
      </c>
      <c r="G89" s="27"/>
      <c r="H89" s="27"/>
      <c r="I89" s="27"/>
      <c r="J89" s="32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</row>
    <row r="90" spans="1:45" s="2" customFormat="1" ht="15.2" customHeight="1">
      <c r="A90" s="27"/>
      <c r="B90" s="28"/>
      <c r="C90" s="25" t="s">
        <v>24</v>
      </c>
      <c r="D90" s="27"/>
      <c r="E90" s="27"/>
      <c r="F90" s="23" t="str">
        <f>IF(E18="","",E18)</f>
        <v xml:space="preserve"> </v>
      </c>
      <c r="G90" s="27"/>
      <c r="H90" s="27"/>
      <c r="I90" s="27"/>
      <c r="J90" s="32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</row>
    <row r="91" spans="1:45" s="2" customFormat="1" ht="10.35" customHeight="1">
      <c r="A91" s="27"/>
      <c r="B91" s="28"/>
      <c r="C91" s="27"/>
      <c r="D91" s="27"/>
      <c r="E91" s="27"/>
      <c r="F91" s="27"/>
      <c r="G91" s="27"/>
      <c r="H91" s="27"/>
      <c r="I91" s="27"/>
      <c r="J91" s="32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</row>
    <row r="92" spans="1:45" s="2" customFormat="1" ht="29.25" customHeight="1">
      <c r="A92" s="27"/>
      <c r="B92" s="28"/>
      <c r="C92" s="86" t="s">
        <v>75</v>
      </c>
      <c r="D92" s="84"/>
      <c r="E92" s="84"/>
      <c r="F92" s="84"/>
      <c r="G92" s="84"/>
      <c r="H92" s="84"/>
      <c r="I92" s="84"/>
      <c r="J92" s="32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</row>
    <row r="93" spans="1:45" s="2" customFormat="1" ht="10.35" customHeight="1">
      <c r="A93" s="27"/>
      <c r="B93" s="28"/>
      <c r="C93" s="27"/>
      <c r="D93" s="27"/>
      <c r="E93" s="27"/>
      <c r="F93" s="27"/>
      <c r="G93" s="27"/>
      <c r="H93" s="27"/>
      <c r="I93" s="27"/>
      <c r="J93" s="32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</row>
    <row r="94" spans="1:45" s="2" customFormat="1" ht="22.9" customHeight="1">
      <c r="A94" s="27"/>
      <c r="B94" s="28"/>
      <c r="C94" s="87" t="s">
        <v>76</v>
      </c>
      <c r="D94" s="27"/>
      <c r="E94" s="27"/>
      <c r="F94" s="27"/>
      <c r="G94" s="27"/>
      <c r="H94" s="27"/>
      <c r="I94" s="27"/>
      <c r="J94" s="32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S94" s="16" t="s">
        <v>77</v>
      </c>
    </row>
    <row r="95" spans="1:45" s="9" customFormat="1" ht="24.95" customHeight="1">
      <c r="B95" s="88"/>
      <c r="D95" s="89" t="s">
        <v>78</v>
      </c>
      <c r="E95" s="90"/>
      <c r="F95" s="90"/>
      <c r="G95" s="90"/>
      <c r="H95" s="90"/>
      <c r="J95" s="88"/>
    </row>
    <row r="96" spans="1:45" s="10" customFormat="1" ht="19.899999999999999" customHeight="1">
      <c r="B96" s="91"/>
      <c r="D96" s="92" t="s">
        <v>79</v>
      </c>
      <c r="E96" s="93"/>
      <c r="F96" s="93"/>
      <c r="G96" s="93"/>
      <c r="H96" s="93"/>
      <c r="J96" s="91"/>
    </row>
    <row r="97" spans="2:10" s="10" customFormat="1" ht="19.899999999999999" customHeight="1">
      <c r="B97" s="91"/>
      <c r="D97" s="92" t="s">
        <v>80</v>
      </c>
      <c r="E97" s="93"/>
      <c r="F97" s="93"/>
      <c r="G97" s="93"/>
      <c r="H97" s="93"/>
      <c r="J97" s="91"/>
    </row>
    <row r="98" spans="2:10" s="10" customFormat="1" ht="19.899999999999999" customHeight="1">
      <c r="B98" s="91"/>
      <c r="D98" s="92" t="s">
        <v>81</v>
      </c>
      <c r="E98" s="93"/>
      <c r="F98" s="93"/>
      <c r="G98" s="93"/>
      <c r="H98" s="93"/>
      <c r="J98" s="91"/>
    </row>
    <row r="99" spans="2:10" s="10" customFormat="1" ht="19.899999999999999" customHeight="1">
      <c r="B99" s="91"/>
      <c r="D99" s="92" t="s">
        <v>82</v>
      </c>
      <c r="E99" s="93"/>
      <c r="F99" s="93"/>
      <c r="G99" s="93"/>
      <c r="H99" s="93"/>
      <c r="J99" s="91"/>
    </row>
    <row r="100" spans="2:10" s="10" customFormat="1" ht="19.899999999999999" customHeight="1">
      <c r="B100" s="91"/>
      <c r="D100" s="92" t="s">
        <v>83</v>
      </c>
      <c r="E100" s="93"/>
      <c r="F100" s="93"/>
      <c r="G100" s="93"/>
      <c r="H100" s="93"/>
      <c r="J100" s="91"/>
    </row>
    <row r="101" spans="2:10" s="10" customFormat="1" ht="19.899999999999999" customHeight="1">
      <c r="B101" s="91"/>
      <c r="D101" s="92" t="s">
        <v>84</v>
      </c>
      <c r="E101" s="93"/>
      <c r="F101" s="93"/>
      <c r="G101" s="93"/>
      <c r="H101" s="93"/>
      <c r="J101" s="91"/>
    </row>
    <row r="102" spans="2:10" s="10" customFormat="1" ht="19.899999999999999" customHeight="1">
      <c r="B102" s="91"/>
      <c r="D102" s="92" t="s">
        <v>85</v>
      </c>
      <c r="E102" s="93"/>
      <c r="F102" s="93"/>
      <c r="G102" s="93"/>
      <c r="H102" s="93"/>
      <c r="J102" s="91"/>
    </row>
    <row r="103" spans="2:10" s="10" customFormat="1" ht="19.899999999999999" customHeight="1">
      <c r="B103" s="91"/>
      <c r="D103" s="92" t="s">
        <v>86</v>
      </c>
      <c r="E103" s="93"/>
      <c r="F103" s="93"/>
      <c r="G103" s="93"/>
      <c r="H103" s="93"/>
      <c r="J103" s="91"/>
    </row>
    <row r="104" spans="2:10" s="10" customFormat="1" ht="19.899999999999999" customHeight="1">
      <c r="B104" s="91"/>
      <c r="D104" s="92" t="s">
        <v>87</v>
      </c>
      <c r="E104" s="93"/>
      <c r="F104" s="93"/>
      <c r="G104" s="93"/>
      <c r="H104" s="93"/>
      <c r="J104" s="91"/>
    </row>
    <row r="105" spans="2:10" s="9" customFormat="1" ht="24.95" customHeight="1">
      <c r="B105" s="88"/>
      <c r="D105" s="89" t="s">
        <v>88</v>
      </c>
      <c r="E105" s="90"/>
      <c r="F105" s="90"/>
      <c r="G105" s="90"/>
      <c r="H105" s="90"/>
      <c r="J105" s="88"/>
    </row>
    <row r="106" spans="2:10" s="10" customFormat="1" ht="19.899999999999999" customHeight="1">
      <c r="B106" s="91"/>
      <c r="D106" s="92" t="s">
        <v>89</v>
      </c>
      <c r="E106" s="93"/>
      <c r="F106" s="93"/>
      <c r="G106" s="93"/>
      <c r="H106" s="93"/>
      <c r="J106" s="91"/>
    </row>
    <row r="107" spans="2:10" s="10" customFormat="1" ht="19.899999999999999" customHeight="1">
      <c r="B107" s="91"/>
      <c r="D107" s="92" t="s">
        <v>90</v>
      </c>
      <c r="E107" s="93"/>
      <c r="F107" s="93"/>
      <c r="G107" s="93"/>
      <c r="H107" s="93"/>
      <c r="J107" s="91"/>
    </row>
    <row r="108" spans="2:10" s="10" customFormat="1" ht="19.899999999999999" customHeight="1">
      <c r="B108" s="91"/>
      <c r="D108" s="92" t="s">
        <v>91</v>
      </c>
      <c r="E108" s="93"/>
      <c r="F108" s="93"/>
      <c r="G108" s="93"/>
      <c r="H108" s="93"/>
      <c r="J108" s="91"/>
    </row>
    <row r="109" spans="2:10" s="10" customFormat="1" ht="19.899999999999999" customHeight="1">
      <c r="B109" s="91"/>
      <c r="D109" s="92" t="s">
        <v>92</v>
      </c>
      <c r="E109" s="93"/>
      <c r="F109" s="93"/>
      <c r="G109" s="93"/>
      <c r="H109" s="93"/>
      <c r="J109" s="91"/>
    </row>
    <row r="110" spans="2:10" s="10" customFormat="1" ht="19.899999999999999" customHeight="1">
      <c r="B110" s="91"/>
      <c r="D110" s="92" t="s">
        <v>93</v>
      </c>
      <c r="E110" s="93"/>
      <c r="F110" s="93"/>
      <c r="G110" s="93"/>
      <c r="H110" s="93"/>
      <c r="J110" s="91"/>
    </row>
    <row r="111" spans="2:10" s="10" customFormat="1" ht="19.899999999999999" customHeight="1">
      <c r="B111" s="91"/>
      <c r="D111" s="92" t="s">
        <v>94</v>
      </c>
      <c r="E111" s="93"/>
      <c r="F111" s="93"/>
      <c r="G111" s="93"/>
      <c r="H111" s="93"/>
      <c r="J111" s="91"/>
    </row>
    <row r="112" spans="2:10" s="10" customFormat="1" ht="19.899999999999999" customHeight="1">
      <c r="B112" s="91"/>
      <c r="D112" s="92" t="s">
        <v>95</v>
      </c>
      <c r="E112" s="93"/>
      <c r="F112" s="93"/>
      <c r="G112" s="93"/>
      <c r="H112" s="93"/>
      <c r="J112" s="91"/>
    </row>
    <row r="113" spans="1:29" s="10" customFormat="1" ht="19.899999999999999" customHeight="1">
      <c r="B113" s="91"/>
      <c r="D113" s="92" t="s">
        <v>96</v>
      </c>
      <c r="E113" s="93"/>
      <c r="F113" s="93"/>
      <c r="G113" s="93"/>
      <c r="H113" s="93"/>
      <c r="J113" s="91"/>
    </row>
    <row r="114" spans="1:29" s="9" customFormat="1" ht="24.95" customHeight="1">
      <c r="B114" s="88"/>
      <c r="D114" s="89" t="s">
        <v>97</v>
      </c>
      <c r="E114" s="90"/>
      <c r="F114" s="90"/>
      <c r="G114" s="90"/>
      <c r="H114" s="90"/>
      <c r="J114" s="88"/>
    </row>
    <row r="115" spans="1:29" s="10" customFormat="1" ht="19.899999999999999" customHeight="1">
      <c r="B115" s="91"/>
      <c r="D115" s="92" t="s">
        <v>98</v>
      </c>
      <c r="E115" s="93"/>
      <c r="F115" s="93"/>
      <c r="G115" s="93"/>
      <c r="H115" s="93"/>
      <c r="J115" s="91"/>
    </row>
    <row r="116" spans="1:29" s="10" customFormat="1" ht="19.899999999999999" customHeight="1">
      <c r="B116" s="91"/>
      <c r="D116" s="92" t="s">
        <v>99</v>
      </c>
      <c r="E116" s="93"/>
      <c r="F116" s="93"/>
      <c r="G116" s="93"/>
      <c r="H116" s="93"/>
      <c r="J116" s="91"/>
    </row>
    <row r="117" spans="1:29" s="9" customFormat="1" ht="24.95" customHeight="1">
      <c r="B117" s="88"/>
      <c r="D117" s="89" t="s">
        <v>100</v>
      </c>
      <c r="E117" s="90"/>
      <c r="F117" s="90"/>
      <c r="G117" s="90"/>
      <c r="H117" s="90"/>
      <c r="J117" s="88"/>
    </row>
    <row r="118" spans="1:29" s="9" customFormat="1" ht="24.95" customHeight="1">
      <c r="B118" s="88"/>
      <c r="D118" s="89" t="s">
        <v>101</v>
      </c>
      <c r="E118" s="90"/>
      <c r="F118" s="90"/>
      <c r="G118" s="90"/>
      <c r="H118" s="90"/>
      <c r="J118" s="88"/>
    </row>
    <row r="119" spans="1:29" s="9" customFormat="1" ht="24.95" customHeight="1">
      <c r="B119" s="88"/>
      <c r="D119" s="89" t="s">
        <v>102</v>
      </c>
      <c r="E119" s="90"/>
      <c r="F119" s="90"/>
      <c r="G119" s="90"/>
      <c r="H119" s="90"/>
      <c r="J119" s="88"/>
    </row>
    <row r="120" spans="1:29" s="10" customFormat="1" ht="19.899999999999999" customHeight="1">
      <c r="B120" s="91"/>
      <c r="D120" s="92" t="s">
        <v>103</v>
      </c>
      <c r="E120" s="93"/>
      <c r="F120" s="93"/>
      <c r="G120" s="93"/>
      <c r="H120" s="93"/>
      <c r="J120" s="91"/>
    </row>
    <row r="121" spans="1:29" s="10" customFormat="1" ht="19.899999999999999" customHeight="1">
      <c r="B121" s="91"/>
      <c r="D121" s="92" t="s">
        <v>104</v>
      </c>
      <c r="E121" s="93"/>
      <c r="F121" s="93"/>
      <c r="G121" s="93"/>
      <c r="H121" s="93"/>
      <c r="J121" s="91"/>
    </row>
    <row r="122" spans="1:29" s="10" customFormat="1" ht="19.899999999999999" customHeight="1">
      <c r="B122" s="91"/>
      <c r="D122" s="92" t="s">
        <v>105</v>
      </c>
      <c r="E122" s="93"/>
      <c r="F122" s="93"/>
      <c r="G122" s="93"/>
      <c r="H122" s="93"/>
      <c r="J122" s="91"/>
    </row>
    <row r="123" spans="1:29" s="10" customFormat="1" ht="19.899999999999999" customHeight="1">
      <c r="B123" s="91"/>
      <c r="D123" s="92" t="s">
        <v>106</v>
      </c>
      <c r="E123" s="93"/>
      <c r="F123" s="93"/>
      <c r="G123" s="93"/>
      <c r="H123" s="93"/>
      <c r="J123" s="91"/>
    </row>
    <row r="124" spans="1:29" s="2" customFormat="1" ht="21.75" customHeight="1">
      <c r="A124" s="27"/>
      <c r="B124" s="28"/>
      <c r="C124" s="27"/>
      <c r="D124" s="27"/>
      <c r="E124" s="27"/>
      <c r="F124" s="27"/>
      <c r="G124" s="27"/>
      <c r="H124" s="27"/>
      <c r="I124" s="27"/>
      <c r="J124" s="32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</row>
    <row r="125" spans="1:29" s="2" customFormat="1" ht="6.95" customHeight="1">
      <c r="A125" s="27"/>
      <c r="B125" s="37"/>
      <c r="C125" s="38"/>
      <c r="D125" s="38"/>
      <c r="E125" s="38"/>
      <c r="F125" s="38"/>
      <c r="G125" s="38"/>
      <c r="H125" s="38"/>
      <c r="I125" s="38"/>
      <c r="J125" s="32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</row>
    <row r="129" spans="1:61" s="2" customFormat="1" ht="6.95" customHeight="1">
      <c r="A129" s="27"/>
      <c r="B129" s="39"/>
      <c r="C129" s="40"/>
      <c r="D129" s="40"/>
      <c r="E129" s="40"/>
      <c r="F129" s="40"/>
      <c r="G129" s="40"/>
      <c r="H129" s="40"/>
      <c r="I129" s="40"/>
      <c r="J129" s="32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</row>
    <row r="130" spans="1:61" s="2" customFormat="1" ht="24.95" customHeight="1">
      <c r="A130" s="27"/>
      <c r="B130" s="28"/>
      <c r="C130" s="20" t="s">
        <v>107</v>
      </c>
      <c r="D130" s="27"/>
      <c r="E130" s="27"/>
      <c r="F130" s="27"/>
      <c r="G130" s="27"/>
      <c r="H130" s="27"/>
      <c r="I130" s="27"/>
      <c r="J130" s="32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</row>
    <row r="131" spans="1:61" s="2" customFormat="1" ht="6.95" customHeight="1">
      <c r="A131" s="27"/>
      <c r="B131" s="28"/>
      <c r="C131" s="27"/>
      <c r="D131" s="27"/>
      <c r="E131" s="27"/>
      <c r="F131" s="27"/>
      <c r="G131" s="27"/>
      <c r="H131" s="27"/>
      <c r="I131" s="27"/>
      <c r="J131" s="32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</row>
    <row r="132" spans="1:61" s="2" customFormat="1" ht="12" customHeight="1">
      <c r="A132" s="27"/>
      <c r="B132" s="28"/>
      <c r="C132" s="25" t="s">
        <v>14</v>
      </c>
      <c r="D132" s="27"/>
      <c r="E132" s="27"/>
      <c r="F132" s="27"/>
      <c r="G132" s="27"/>
      <c r="H132" s="27"/>
      <c r="I132" s="27"/>
      <c r="J132" s="32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</row>
    <row r="133" spans="1:61" s="2" customFormat="1" ht="16.5" customHeight="1">
      <c r="A133" s="27"/>
      <c r="B133" s="28"/>
      <c r="C133" s="27"/>
      <c r="D133" s="27"/>
      <c r="E133" s="184" t="str">
        <f>E7</f>
        <v>Údržba, opravy a odstraňování závad u SMT 2024 - 2025</v>
      </c>
      <c r="F133" s="185"/>
      <c r="G133" s="185"/>
      <c r="H133" s="185"/>
      <c r="I133" s="27"/>
      <c r="J133" s="32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</row>
    <row r="134" spans="1:61" s="2" customFormat="1" ht="12" customHeight="1">
      <c r="A134" s="27"/>
      <c r="B134" s="28"/>
      <c r="C134" s="25" t="s">
        <v>72</v>
      </c>
      <c r="D134" s="27"/>
      <c r="E134" s="27"/>
      <c r="F134" s="27"/>
      <c r="G134" s="27"/>
      <c r="H134" s="27"/>
      <c r="I134" s="27"/>
      <c r="J134" s="32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</row>
    <row r="135" spans="1:61" s="2" customFormat="1" ht="30" customHeight="1">
      <c r="A135" s="27"/>
      <c r="B135" s="28"/>
      <c r="C135" s="27"/>
      <c r="D135" s="27"/>
      <c r="E135" s="168" t="str">
        <f>E9</f>
        <v>22-01 - Údržba, opravy a odstraňování závad u SMT 2024 - 2025</v>
      </c>
      <c r="F135" s="183"/>
      <c r="G135" s="183"/>
      <c r="H135" s="183"/>
      <c r="I135" s="27"/>
      <c r="J135" s="32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</row>
    <row r="136" spans="1:61" s="2" customFormat="1" ht="6.95" customHeight="1">
      <c r="A136" s="27"/>
      <c r="B136" s="28"/>
      <c r="C136" s="27"/>
      <c r="D136" s="27"/>
      <c r="E136" s="27"/>
      <c r="F136" s="27"/>
      <c r="G136" s="27"/>
      <c r="H136" s="27"/>
      <c r="I136" s="27"/>
      <c r="J136" s="32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</row>
    <row r="137" spans="1:61" s="2" customFormat="1" ht="12" customHeight="1">
      <c r="A137" s="27"/>
      <c r="B137" s="28"/>
      <c r="C137" s="25" t="s">
        <v>18</v>
      </c>
      <c r="D137" s="27"/>
      <c r="E137" s="27"/>
      <c r="F137" s="23" t="str">
        <f>F12</f>
        <v xml:space="preserve"> </v>
      </c>
      <c r="G137" s="27"/>
      <c r="H137" s="27"/>
      <c r="I137" s="27"/>
      <c r="J137" s="32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</row>
    <row r="138" spans="1:61" s="2" customFormat="1" ht="6.95" customHeight="1">
      <c r="A138" s="27"/>
      <c r="B138" s="28"/>
      <c r="C138" s="27"/>
      <c r="D138" s="27"/>
      <c r="E138" s="27"/>
      <c r="F138" s="27"/>
      <c r="G138" s="27"/>
      <c r="H138" s="27"/>
      <c r="I138" s="27"/>
      <c r="J138" s="32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</row>
    <row r="139" spans="1:61" s="2" customFormat="1" ht="15.2" customHeight="1">
      <c r="A139" s="27"/>
      <c r="B139" s="28"/>
      <c r="C139" s="25" t="s">
        <v>21</v>
      </c>
      <c r="D139" s="27"/>
      <c r="E139" s="27"/>
      <c r="F139" s="23" t="str">
        <f>E15</f>
        <v xml:space="preserve"> </v>
      </c>
      <c r="G139" s="27"/>
      <c r="H139" s="27"/>
      <c r="I139" s="27"/>
      <c r="J139" s="32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</row>
    <row r="140" spans="1:61" s="2" customFormat="1" ht="15.2" customHeight="1">
      <c r="A140" s="27"/>
      <c r="B140" s="28"/>
      <c r="C140" s="25" t="s">
        <v>24</v>
      </c>
      <c r="D140" s="27"/>
      <c r="E140" s="27"/>
      <c r="F140" s="23" t="str">
        <f>IF(E18="","",E18)</f>
        <v xml:space="preserve"> </v>
      </c>
      <c r="G140" s="27"/>
      <c r="H140" s="27"/>
      <c r="I140" s="27"/>
      <c r="J140" s="32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</row>
    <row r="141" spans="1:61" s="2" customFormat="1" ht="10.35" customHeight="1">
      <c r="A141" s="27"/>
      <c r="B141" s="28"/>
      <c r="C141" s="27"/>
      <c r="D141" s="27"/>
      <c r="E141" s="27"/>
      <c r="F141" s="27"/>
      <c r="G141" s="27"/>
      <c r="H141" s="27"/>
      <c r="I141" s="27"/>
      <c r="J141" s="32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</row>
    <row r="142" spans="1:61" s="11" customFormat="1" ht="29.25" customHeight="1">
      <c r="A142" s="94"/>
      <c r="B142" s="95"/>
      <c r="C142" s="96" t="s">
        <v>108</v>
      </c>
      <c r="D142" s="97" t="s">
        <v>46</v>
      </c>
      <c r="E142" s="97" t="s">
        <v>42</v>
      </c>
      <c r="F142" s="97" t="s">
        <v>43</v>
      </c>
      <c r="G142" s="97" t="s">
        <v>109</v>
      </c>
      <c r="H142" s="97" t="s">
        <v>110</v>
      </c>
      <c r="I142" s="98" t="s">
        <v>111</v>
      </c>
      <c r="J142" s="99"/>
      <c r="K142" s="51" t="s">
        <v>1</v>
      </c>
      <c r="L142" s="52" t="s">
        <v>29</v>
      </c>
      <c r="M142" s="52" t="s">
        <v>112</v>
      </c>
      <c r="N142" s="52" t="s">
        <v>113</v>
      </c>
      <c r="O142" s="52" t="s">
        <v>114</v>
      </c>
      <c r="P142" s="52" t="s">
        <v>115</v>
      </c>
      <c r="Q142" s="52" t="s">
        <v>116</v>
      </c>
      <c r="R142" s="53" t="s">
        <v>117</v>
      </c>
      <c r="S142" s="94"/>
      <c r="T142" s="94"/>
      <c r="U142" s="94"/>
      <c r="V142" s="94"/>
      <c r="W142" s="94"/>
      <c r="X142" s="94"/>
      <c r="Y142" s="94"/>
      <c r="Z142" s="94"/>
      <c r="AA142" s="94"/>
      <c r="AB142" s="94"/>
      <c r="AC142" s="94"/>
    </row>
    <row r="143" spans="1:61" s="2" customFormat="1" ht="22.9" customHeight="1">
      <c r="A143" s="27"/>
      <c r="B143" s="28"/>
      <c r="C143" s="58" t="s">
        <v>118</v>
      </c>
      <c r="D143" s="27"/>
      <c r="E143" s="27"/>
      <c r="F143" s="27"/>
      <c r="G143" s="27"/>
      <c r="H143" s="27"/>
      <c r="I143" s="27"/>
      <c r="J143" s="28"/>
      <c r="K143" s="54"/>
      <c r="L143" s="45"/>
      <c r="M143" s="55"/>
      <c r="N143" s="100">
        <f>N144+N787+N988+N1004+N1016+N1026</f>
        <v>0</v>
      </c>
      <c r="O143" s="55"/>
      <c r="P143" s="100">
        <f>P144+P787+P988+P1004+P1016+P1026</f>
        <v>0</v>
      </c>
      <c r="Q143" s="55"/>
      <c r="R143" s="101">
        <f>R144+R787+R988+R1004+R1016+R1026</f>
        <v>0</v>
      </c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R143" s="16" t="s">
        <v>60</v>
      </c>
      <c r="AS143" s="16" t="s">
        <v>77</v>
      </c>
      <c r="BI143" s="102" t="e">
        <f>BI144+BI787+BI988+BI1004+BI1016+BI1026</f>
        <v>#REF!</v>
      </c>
    </row>
    <row r="144" spans="1:61" s="12" customFormat="1" ht="25.9" customHeight="1">
      <c r="B144" s="103"/>
      <c r="D144" s="104" t="s">
        <v>60</v>
      </c>
      <c r="E144" s="105" t="s">
        <v>119</v>
      </c>
      <c r="F144" s="105" t="s">
        <v>120</v>
      </c>
      <c r="J144" s="103"/>
      <c r="K144" s="106"/>
      <c r="L144" s="107"/>
      <c r="M144" s="107"/>
      <c r="N144" s="108">
        <f>N145+N230+N283+N339+N366+N472+N506+N742+N782</f>
        <v>0</v>
      </c>
      <c r="O144" s="107"/>
      <c r="P144" s="108">
        <f>P145+P230+P283+P339+P366+P472+P506+P742+P782</f>
        <v>0</v>
      </c>
      <c r="Q144" s="107"/>
      <c r="R144" s="109">
        <f>R145+R230+R283+R339+R366+R472+R506+R742+R782</f>
        <v>0</v>
      </c>
      <c r="AP144" s="104" t="s">
        <v>68</v>
      </c>
      <c r="AR144" s="110" t="s">
        <v>60</v>
      </c>
      <c r="AS144" s="110" t="s">
        <v>61</v>
      </c>
      <c r="AW144" s="104" t="s">
        <v>121</v>
      </c>
      <c r="BI144" s="111" t="e">
        <f>BI145+BI230+BI283+BI339+BI366+BI472+BI506+BI742+BI782</f>
        <v>#REF!</v>
      </c>
    </row>
    <row r="145" spans="1:63" s="12" customFormat="1" ht="22.9" customHeight="1">
      <c r="B145" s="103"/>
      <c r="D145" s="104" t="s">
        <v>60</v>
      </c>
      <c r="E145" s="112" t="s">
        <v>68</v>
      </c>
      <c r="F145" s="112" t="s">
        <v>122</v>
      </c>
      <c r="J145" s="103"/>
      <c r="K145" s="106"/>
      <c r="L145" s="107"/>
      <c r="M145" s="107"/>
      <c r="N145" s="108">
        <f>SUM(N146:N229)</f>
        <v>0</v>
      </c>
      <c r="O145" s="107"/>
      <c r="P145" s="108">
        <f>SUM(P146:P229)</f>
        <v>0</v>
      </c>
      <c r="Q145" s="107"/>
      <c r="R145" s="109">
        <f>SUM(R146:R229)</f>
        <v>0</v>
      </c>
      <c r="AP145" s="104" t="s">
        <v>68</v>
      </c>
      <c r="AR145" s="110" t="s">
        <v>60</v>
      </c>
      <c r="AS145" s="110" t="s">
        <v>68</v>
      </c>
      <c r="AW145" s="104" t="s">
        <v>121</v>
      </c>
      <c r="BI145" s="111" t="e">
        <f>SUM(BI146:BI229)</f>
        <v>#REF!</v>
      </c>
    </row>
    <row r="146" spans="1:63" s="2" customFormat="1" ht="24.2" customHeight="1">
      <c r="A146" s="27"/>
      <c r="B146" s="113"/>
      <c r="C146" s="114" t="s">
        <v>68</v>
      </c>
      <c r="D146" s="114" t="s">
        <v>123</v>
      </c>
      <c r="E146" s="115" t="s">
        <v>124</v>
      </c>
      <c r="F146" s="116" t="s">
        <v>125</v>
      </c>
      <c r="G146" s="117" t="s">
        <v>126</v>
      </c>
      <c r="H146" s="118">
        <v>9000</v>
      </c>
      <c r="I146" s="116" t="s">
        <v>127</v>
      </c>
      <c r="J146" s="28"/>
      <c r="K146" s="119" t="s">
        <v>1</v>
      </c>
      <c r="L146" s="120" t="s">
        <v>30</v>
      </c>
      <c r="M146" s="121">
        <v>0</v>
      </c>
      <c r="N146" s="121">
        <f>M146*H146</f>
        <v>0</v>
      </c>
      <c r="O146" s="121">
        <v>0</v>
      </c>
      <c r="P146" s="121">
        <f>O146*H146</f>
        <v>0</v>
      </c>
      <c r="Q146" s="121">
        <v>0</v>
      </c>
      <c r="R146" s="122">
        <f>Q146*H146</f>
        <v>0</v>
      </c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P146" s="123" t="s">
        <v>128</v>
      </c>
      <c r="AR146" s="123" t="s">
        <v>123</v>
      </c>
      <c r="AS146" s="123" t="s">
        <v>70</v>
      </c>
      <c r="AW146" s="16" t="s">
        <v>121</v>
      </c>
      <c r="BC146" s="124" t="e">
        <f>IF(L146="základní",#REF!,0)</f>
        <v>#REF!</v>
      </c>
      <c r="BD146" s="124">
        <f>IF(L146="snížená",#REF!,0)</f>
        <v>0</v>
      </c>
      <c r="BE146" s="124">
        <f>IF(L146="zákl. přenesená",#REF!,0)</f>
        <v>0</v>
      </c>
      <c r="BF146" s="124">
        <f>IF(L146="sníž. přenesená",#REF!,0)</f>
        <v>0</v>
      </c>
      <c r="BG146" s="124">
        <f>IF(L146="nulová",#REF!,0)</f>
        <v>0</v>
      </c>
      <c r="BH146" s="16" t="s">
        <v>68</v>
      </c>
      <c r="BI146" s="124" t="e">
        <f>ROUND(#REF!*H146,2)</f>
        <v>#REF!</v>
      </c>
      <c r="BJ146" s="16" t="s">
        <v>128</v>
      </c>
      <c r="BK146" s="123" t="s">
        <v>70</v>
      </c>
    </row>
    <row r="147" spans="1:63" s="2" customFormat="1" ht="19.5">
      <c r="A147" s="27"/>
      <c r="B147" s="28"/>
      <c r="C147" s="27"/>
      <c r="D147" s="125" t="s">
        <v>129</v>
      </c>
      <c r="E147" s="27"/>
      <c r="F147" s="126" t="s">
        <v>125</v>
      </c>
      <c r="G147" s="27"/>
      <c r="H147" s="27"/>
      <c r="I147" s="27"/>
      <c r="J147" s="28"/>
      <c r="K147" s="127"/>
      <c r="L147" s="128"/>
      <c r="M147" s="47"/>
      <c r="N147" s="47"/>
      <c r="O147" s="47"/>
      <c r="P147" s="47"/>
      <c r="Q147" s="47"/>
      <c r="R147" s="48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R147" s="16" t="s">
        <v>129</v>
      </c>
      <c r="AS147" s="16" t="s">
        <v>70</v>
      </c>
    </row>
    <row r="148" spans="1:63" s="2" customFormat="1" ht="24.2" customHeight="1">
      <c r="A148" s="27"/>
      <c r="B148" s="113"/>
      <c r="C148" s="114" t="s">
        <v>70</v>
      </c>
      <c r="D148" s="114" t="s">
        <v>123</v>
      </c>
      <c r="E148" s="115" t="s">
        <v>130</v>
      </c>
      <c r="F148" s="116" t="s">
        <v>131</v>
      </c>
      <c r="G148" s="117" t="s">
        <v>126</v>
      </c>
      <c r="H148" s="118">
        <v>9800</v>
      </c>
      <c r="I148" s="116" t="s">
        <v>127</v>
      </c>
      <c r="J148" s="28"/>
      <c r="K148" s="119" t="s">
        <v>1</v>
      </c>
      <c r="L148" s="120" t="s">
        <v>30</v>
      </c>
      <c r="M148" s="121">
        <v>0</v>
      </c>
      <c r="N148" s="121">
        <f>M148*H148</f>
        <v>0</v>
      </c>
      <c r="O148" s="121">
        <v>0</v>
      </c>
      <c r="P148" s="121">
        <f>O148*H148</f>
        <v>0</v>
      </c>
      <c r="Q148" s="121">
        <v>0</v>
      </c>
      <c r="R148" s="122">
        <f>Q148*H148</f>
        <v>0</v>
      </c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P148" s="123" t="s">
        <v>128</v>
      </c>
      <c r="AR148" s="123" t="s">
        <v>123</v>
      </c>
      <c r="AS148" s="123" t="s">
        <v>70</v>
      </c>
      <c r="AW148" s="16" t="s">
        <v>121</v>
      </c>
      <c r="BC148" s="124" t="e">
        <f>IF(L148="základní",#REF!,0)</f>
        <v>#REF!</v>
      </c>
      <c r="BD148" s="124">
        <f>IF(L148="snížená",#REF!,0)</f>
        <v>0</v>
      </c>
      <c r="BE148" s="124">
        <f>IF(L148="zákl. přenesená",#REF!,0)</f>
        <v>0</v>
      </c>
      <c r="BF148" s="124">
        <f>IF(L148="sníž. přenesená",#REF!,0)</f>
        <v>0</v>
      </c>
      <c r="BG148" s="124">
        <f>IF(L148="nulová",#REF!,0)</f>
        <v>0</v>
      </c>
      <c r="BH148" s="16" t="s">
        <v>68</v>
      </c>
      <c r="BI148" s="124" t="e">
        <f>ROUND(#REF!*H148,2)</f>
        <v>#REF!</v>
      </c>
      <c r="BJ148" s="16" t="s">
        <v>128</v>
      </c>
      <c r="BK148" s="123" t="s">
        <v>128</v>
      </c>
    </row>
    <row r="149" spans="1:63" s="2" customFormat="1" ht="19.5">
      <c r="A149" s="27"/>
      <c r="B149" s="28"/>
      <c r="C149" s="27"/>
      <c r="D149" s="125" t="s">
        <v>129</v>
      </c>
      <c r="E149" s="27"/>
      <c r="F149" s="126" t="s">
        <v>131</v>
      </c>
      <c r="G149" s="27"/>
      <c r="H149" s="27"/>
      <c r="I149" s="27"/>
      <c r="J149" s="28"/>
      <c r="K149" s="127"/>
      <c r="L149" s="128"/>
      <c r="M149" s="47"/>
      <c r="N149" s="47"/>
      <c r="O149" s="47"/>
      <c r="P149" s="47"/>
      <c r="Q149" s="47"/>
      <c r="R149" s="48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R149" s="16" t="s">
        <v>129</v>
      </c>
      <c r="AS149" s="16" t="s">
        <v>70</v>
      </c>
    </row>
    <row r="150" spans="1:63" s="2" customFormat="1" ht="44.25" customHeight="1">
      <c r="A150" s="27"/>
      <c r="B150" s="113"/>
      <c r="C150" s="114" t="s">
        <v>132</v>
      </c>
      <c r="D150" s="114" t="s">
        <v>123</v>
      </c>
      <c r="E150" s="115" t="s">
        <v>133</v>
      </c>
      <c r="F150" s="116" t="s">
        <v>134</v>
      </c>
      <c r="G150" s="117" t="s">
        <v>126</v>
      </c>
      <c r="H150" s="118">
        <v>13500</v>
      </c>
      <c r="I150" s="116" t="s">
        <v>127</v>
      </c>
      <c r="J150" s="28"/>
      <c r="K150" s="119" t="s">
        <v>1</v>
      </c>
      <c r="L150" s="120" t="s">
        <v>30</v>
      </c>
      <c r="M150" s="121">
        <v>0</v>
      </c>
      <c r="N150" s="121">
        <f>M150*H150</f>
        <v>0</v>
      </c>
      <c r="O150" s="121">
        <v>0</v>
      </c>
      <c r="P150" s="121">
        <f>O150*H150</f>
        <v>0</v>
      </c>
      <c r="Q150" s="121">
        <v>0</v>
      </c>
      <c r="R150" s="122">
        <f>Q150*H150</f>
        <v>0</v>
      </c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P150" s="123" t="s">
        <v>128</v>
      </c>
      <c r="AR150" s="123" t="s">
        <v>123</v>
      </c>
      <c r="AS150" s="123" t="s">
        <v>70</v>
      </c>
      <c r="AW150" s="16" t="s">
        <v>121</v>
      </c>
      <c r="BC150" s="124" t="e">
        <f>IF(L150="základní",#REF!,0)</f>
        <v>#REF!</v>
      </c>
      <c r="BD150" s="124">
        <f>IF(L150="snížená",#REF!,0)</f>
        <v>0</v>
      </c>
      <c r="BE150" s="124">
        <f>IF(L150="zákl. přenesená",#REF!,0)</f>
        <v>0</v>
      </c>
      <c r="BF150" s="124">
        <f>IF(L150="sníž. přenesená",#REF!,0)</f>
        <v>0</v>
      </c>
      <c r="BG150" s="124">
        <f>IF(L150="nulová",#REF!,0)</f>
        <v>0</v>
      </c>
      <c r="BH150" s="16" t="s">
        <v>68</v>
      </c>
      <c r="BI150" s="124" t="e">
        <f>ROUND(#REF!*H150,2)</f>
        <v>#REF!</v>
      </c>
      <c r="BJ150" s="16" t="s">
        <v>128</v>
      </c>
      <c r="BK150" s="123" t="s">
        <v>135</v>
      </c>
    </row>
    <row r="151" spans="1:63" s="2" customFormat="1" ht="29.25">
      <c r="A151" s="27"/>
      <c r="B151" s="28"/>
      <c r="C151" s="27"/>
      <c r="D151" s="125" t="s">
        <v>129</v>
      </c>
      <c r="E151" s="27"/>
      <c r="F151" s="126" t="s">
        <v>134</v>
      </c>
      <c r="G151" s="27"/>
      <c r="H151" s="27"/>
      <c r="I151" s="27"/>
      <c r="J151" s="28"/>
      <c r="K151" s="127"/>
      <c r="L151" s="128"/>
      <c r="M151" s="47"/>
      <c r="N151" s="47"/>
      <c r="O151" s="47"/>
      <c r="P151" s="47"/>
      <c r="Q151" s="47"/>
      <c r="R151" s="48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R151" s="16" t="s">
        <v>129</v>
      </c>
      <c r="AS151" s="16" t="s">
        <v>70</v>
      </c>
    </row>
    <row r="152" spans="1:63" s="2" customFormat="1" ht="44.25" customHeight="1">
      <c r="A152" s="27"/>
      <c r="B152" s="113"/>
      <c r="C152" s="114" t="s">
        <v>128</v>
      </c>
      <c r="D152" s="114" t="s">
        <v>123</v>
      </c>
      <c r="E152" s="115" t="s">
        <v>136</v>
      </c>
      <c r="F152" s="116" t="s">
        <v>137</v>
      </c>
      <c r="G152" s="117" t="s">
        <v>126</v>
      </c>
      <c r="H152" s="118">
        <v>3900</v>
      </c>
      <c r="I152" s="116" t="s">
        <v>127</v>
      </c>
      <c r="J152" s="28"/>
      <c r="K152" s="119" t="s">
        <v>1</v>
      </c>
      <c r="L152" s="120" t="s">
        <v>30</v>
      </c>
      <c r="M152" s="121">
        <v>0</v>
      </c>
      <c r="N152" s="121">
        <f>M152*H152</f>
        <v>0</v>
      </c>
      <c r="O152" s="121">
        <v>0</v>
      </c>
      <c r="P152" s="121">
        <f>O152*H152</f>
        <v>0</v>
      </c>
      <c r="Q152" s="121">
        <v>0</v>
      </c>
      <c r="R152" s="122">
        <f>Q152*H152</f>
        <v>0</v>
      </c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P152" s="123" t="s">
        <v>128</v>
      </c>
      <c r="AR152" s="123" t="s">
        <v>123</v>
      </c>
      <c r="AS152" s="123" t="s">
        <v>70</v>
      </c>
      <c r="AW152" s="16" t="s">
        <v>121</v>
      </c>
      <c r="BC152" s="124" t="e">
        <f>IF(L152="základní",#REF!,0)</f>
        <v>#REF!</v>
      </c>
      <c r="BD152" s="124">
        <f>IF(L152="snížená",#REF!,0)</f>
        <v>0</v>
      </c>
      <c r="BE152" s="124">
        <f>IF(L152="zákl. přenesená",#REF!,0)</f>
        <v>0</v>
      </c>
      <c r="BF152" s="124">
        <f>IF(L152="sníž. přenesená",#REF!,0)</f>
        <v>0</v>
      </c>
      <c r="BG152" s="124">
        <f>IF(L152="nulová",#REF!,0)</f>
        <v>0</v>
      </c>
      <c r="BH152" s="16" t="s">
        <v>68</v>
      </c>
      <c r="BI152" s="124" t="e">
        <f>ROUND(#REF!*H152,2)</f>
        <v>#REF!</v>
      </c>
      <c r="BJ152" s="16" t="s">
        <v>128</v>
      </c>
      <c r="BK152" s="123" t="s">
        <v>138</v>
      </c>
    </row>
    <row r="153" spans="1:63" s="2" customFormat="1" ht="29.25">
      <c r="A153" s="27"/>
      <c r="B153" s="28"/>
      <c r="C153" s="27"/>
      <c r="D153" s="125" t="s">
        <v>129</v>
      </c>
      <c r="E153" s="27"/>
      <c r="F153" s="126" t="s">
        <v>137</v>
      </c>
      <c r="G153" s="27"/>
      <c r="H153" s="27"/>
      <c r="I153" s="27"/>
      <c r="J153" s="28"/>
      <c r="K153" s="127"/>
      <c r="L153" s="128"/>
      <c r="M153" s="47"/>
      <c r="N153" s="47"/>
      <c r="O153" s="47"/>
      <c r="P153" s="47"/>
      <c r="Q153" s="47"/>
      <c r="R153" s="48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R153" s="16" t="s">
        <v>129</v>
      </c>
      <c r="AS153" s="16" t="s">
        <v>70</v>
      </c>
    </row>
    <row r="154" spans="1:63" s="2" customFormat="1" ht="24.2" customHeight="1">
      <c r="A154" s="27"/>
      <c r="B154" s="113"/>
      <c r="C154" s="114" t="s">
        <v>139</v>
      </c>
      <c r="D154" s="114" t="s">
        <v>123</v>
      </c>
      <c r="E154" s="115" t="s">
        <v>140</v>
      </c>
      <c r="F154" s="116" t="s">
        <v>141</v>
      </c>
      <c r="G154" s="117" t="s">
        <v>126</v>
      </c>
      <c r="H154" s="118">
        <v>9900</v>
      </c>
      <c r="I154" s="116" t="s">
        <v>127</v>
      </c>
      <c r="J154" s="28"/>
      <c r="K154" s="119" t="s">
        <v>1</v>
      </c>
      <c r="L154" s="120" t="s">
        <v>30</v>
      </c>
      <c r="M154" s="121">
        <v>0</v>
      </c>
      <c r="N154" s="121">
        <f>M154*H154</f>
        <v>0</v>
      </c>
      <c r="O154" s="121">
        <v>0</v>
      </c>
      <c r="P154" s="121">
        <f>O154*H154</f>
        <v>0</v>
      </c>
      <c r="Q154" s="121">
        <v>0</v>
      </c>
      <c r="R154" s="122">
        <f>Q154*H154</f>
        <v>0</v>
      </c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P154" s="123" t="s">
        <v>128</v>
      </c>
      <c r="AR154" s="123" t="s">
        <v>123</v>
      </c>
      <c r="AS154" s="123" t="s">
        <v>70</v>
      </c>
      <c r="AW154" s="16" t="s">
        <v>121</v>
      </c>
      <c r="BC154" s="124" t="e">
        <f>IF(L154="základní",#REF!,0)</f>
        <v>#REF!</v>
      </c>
      <c r="BD154" s="124">
        <f>IF(L154="snížená",#REF!,0)</f>
        <v>0</v>
      </c>
      <c r="BE154" s="124">
        <f>IF(L154="zákl. přenesená",#REF!,0)</f>
        <v>0</v>
      </c>
      <c r="BF154" s="124">
        <f>IF(L154="sníž. přenesená",#REF!,0)</f>
        <v>0</v>
      </c>
      <c r="BG154" s="124">
        <f>IF(L154="nulová",#REF!,0)</f>
        <v>0</v>
      </c>
      <c r="BH154" s="16" t="s">
        <v>68</v>
      </c>
      <c r="BI154" s="124" t="e">
        <f>ROUND(#REF!*H154,2)</f>
        <v>#REF!</v>
      </c>
      <c r="BJ154" s="16" t="s">
        <v>128</v>
      </c>
      <c r="BK154" s="123" t="s">
        <v>142</v>
      </c>
    </row>
    <row r="155" spans="1:63" s="2" customFormat="1" ht="19.5">
      <c r="A155" s="27"/>
      <c r="B155" s="28"/>
      <c r="C155" s="27"/>
      <c r="D155" s="125" t="s">
        <v>129</v>
      </c>
      <c r="E155" s="27"/>
      <c r="F155" s="126" t="s">
        <v>141</v>
      </c>
      <c r="G155" s="27"/>
      <c r="H155" s="27"/>
      <c r="I155" s="27"/>
      <c r="J155" s="28"/>
      <c r="K155" s="127"/>
      <c r="L155" s="128"/>
      <c r="M155" s="47"/>
      <c r="N155" s="47"/>
      <c r="O155" s="47"/>
      <c r="P155" s="47"/>
      <c r="Q155" s="47"/>
      <c r="R155" s="48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R155" s="16" t="s">
        <v>129</v>
      </c>
      <c r="AS155" s="16" t="s">
        <v>70</v>
      </c>
    </row>
    <row r="156" spans="1:63" s="2" customFormat="1" ht="33" customHeight="1">
      <c r="A156" s="27"/>
      <c r="B156" s="113"/>
      <c r="C156" s="114" t="s">
        <v>135</v>
      </c>
      <c r="D156" s="114" t="s">
        <v>123</v>
      </c>
      <c r="E156" s="115" t="s">
        <v>143</v>
      </c>
      <c r="F156" s="116" t="s">
        <v>144</v>
      </c>
      <c r="G156" s="117" t="s">
        <v>126</v>
      </c>
      <c r="H156" s="118">
        <v>25000</v>
      </c>
      <c r="I156" s="116" t="s">
        <v>127</v>
      </c>
      <c r="J156" s="28"/>
      <c r="K156" s="119" t="s">
        <v>1</v>
      </c>
      <c r="L156" s="120" t="s">
        <v>30</v>
      </c>
      <c r="M156" s="121">
        <v>0</v>
      </c>
      <c r="N156" s="121">
        <f>M156*H156</f>
        <v>0</v>
      </c>
      <c r="O156" s="121">
        <v>0</v>
      </c>
      <c r="P156" s="121">
        <f>O156*H156</f>
        <v>0</v>
      </c>
      <c r="Q156" s="121">
        <v>0</v>
      </c>
      <c r="R156" s="122">
        <f>Q156*H156</f>
        <v>0</v>
      </c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P156" s="123" t="s">
        <v>128</v>
      </c>
      <c r="AR156" s="123" t="s">
        <v>123</v>
      </c>
      <c r="AS156" s="123" t="s">
        <v>70</v>
      </c>
      <c r="AW156" s="16" t="s">
        <v>121</v>
      </c>
      <c r="BC156" s="124" t="e">
        <f>IF(L156="základní",#REF!,0)</f>
        <v>#REF!</v>
      </c>
      <c r="BD156" s="124">
        <f>IF(L156="snížená",#REF!,0)</f>
        <v>0</v>
      </c>
      <c r="BE156" s="124">
        <f>IF(L156="zákl. přenesená",#REF!,0)</f>
        <v>0</v>
      </c>
      <c r="BF156" s="124">
        <f>IF(L156="sníž. přenesená",#REF!,0)</f>
        <v>0</v>
      </c>
      <c r="BG156" s="124">
        <f>IF(L156="nulová",#REF!,0)</f>
        <v>0</v>
      </c>
      <c r="BH156" s="16" t="s">
        <v>68</v>
      </c>
      <c r="BI156" s="124" t="e">
        <f>ROUND(#REF!*H156,2)</f>
        <v>#REF!</v>
      </c>
      <c r="BJ156" s="16" t="s">
        <v>128</v>
      </c>
      <c r="BK156" s="123" t="s">
        <v>145</v>
      </c>
    </row>
    <row r="157" spans="1:63" s="2" customFormat="1" ht="19.5">
      <c r="A157" s="27"/>
      <c r="B157" s="28"/>
      <c r="C157" s="27"/>
      <c r="D157" s="125" t="s">
        <v>129</v>
      </c>
      <c r="E157" s="27"/>
      <c r="F157" s="126" t="s">
        <v>144</v>
      </c>
      <c r="G157" s="27"/>
      <c r="H157" s="27"/>
      <c r="I157" s="27"/>
      <c r="J157" s="28"/>
      <c r="K157" s="127"/>
      <c r="L157" s="128"/>
      <c r="M157" s="47"/>
      <c r="N157" s="47"/>
      <c r="O157" s="47"/>
      <c r="P157" s="47"/>
      <c r="Q157" s="47"/>
      <c r="R157" s="48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R157" s="16" t="s">
        <v>129</v>
      </c>
      <c r="AS157" s="16" t="s">
        <v>70</v>
      </c>
    </row>
    <row r="158" spans="1:63" s="2" customFormat="1" ht="37.9" customHeight="1">
      <c r="A158" s="27"/>
      <c r="B158" s="113"/>
      <c r="C158" s="114" t="s">
        <v>146</v>
      </c>
      <c r="D158" s="114" t="s">
        <v>123</v>
      </c>
      <c r="E158" s="115" t="s">
        <v>147</v>
      </c>
      <c r="F158" s="116" t="s">
        <v>148</v>
      </c>
      <c r="G158" s="117" t="s">
        <v>149</v>
      </c>
      <c r="H158" s="118">
        <v>40</v>
      </c>
      <c r="I158" s="116" t="s">
        <v>127</v>
      </c>
      <c r="J158" s="28"/>
      <c r="K158" s="119" t="s">
        <v>1</v>
      </c>
      <c r="L158" s="120" t="s">
        <v>30</v>
      </c>
      <c r="M158" s="121">
        <v>0</v>
      </c>
      <c r="N158" s="121">
        <f>M158*H158</f>
        <v>0</v>
      </c>
      <c r="O158" s="121">
        <v>0</v>
      </c>
      <c r="P158" s="121">
        <f>O158*H158</f>
        <v>0</v>
      </c>
      <c r="Q158" s="121">
        <v>0</v>
      </c>
      <c r="R158" s="122">
        <f>Q158*H158</f>
        <v>0</v>
      </c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P158" s="123" t="s">
        <v>128</v>
      </c>
      <c r="AR158" s="123" t="s">
        <v>123</v>
      </c>
      <c r="AS158" s="123" t="s">
        <v>70</v>
      </c>
      <c r="AW158" s="16" t="s">
        <v>121</v>
      </c>
      <c r="BC158" s="124" t="e">
        <f>IF(L158="základní",#REF!,0)</f>
        <v>#REF!</v>
      </c>
      <c r="BD158" s="124">
        <f>IF(L158="snížená",#REF!,0)</f>
        <v>0</v>
      </c>
      <c r="BE158" s="124">
        <f>IF(L158="zákl. přenesená",#REF!,0)</f>
        <v>0</v>
      </c>
      <c r="BF158" s="124">
        <f>IF(L158="sníž. přenesená",#REF!,0)</f>
        <v>0</v>
      </c>
      <c r="BG158" s="124">
        <f>IF(L158="nulová",#REF!,0)</f>
        <v>0</v>
      </c>
      <c r="BH158" s="16" t="s">
        <v>68</v>
      </c>
      <c r="BI158" s="124" t="e">
        <f>ROUND(#REF!*H158,2)</f>
        <v>#REF!</v>
      </c>
      <c r="BJ158" s="16" t="s">
        <v>128</v>
      </c>
      <c r="BK158" s="123" t="s">
        <v>150</v>
      </c>
    </row>
    <row r="159" spans="1:63" s="2" customFormat="1" ht="29.25">
      <c r="A159" s="27"/>
      <c r="B159" s="28"/>
      <c r="C159" s="27"/>
      <c r="D159" s="125" t="s">
        <v>129</v>
      </c>
      <c r="E159" s="27"/>
      <c r="F159" s="126" t="s">
        <v>148</v>
      </c>
      <c r="G159" s="27"/>
      <c r="H159" s="27"/>
      <c r="I159" s="27"/>
      <c r="J159" s="28"/>
      <c r="K159" s="127"/>
      <c r="L159" s="128"/>
      <c r="M159" s="47"/>
      <c r="N159" s="47"/>
      <c r="O159" s="47"/>
      <c r="P159" s="47"/>
      <c r="Q159" s="47"/>
      <c r="R159" s="48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R159" s="16" t="s">
        <v>129</v>
      </c>
      <c r="AS159" s="16" t="s">
        <v>70</v>
      </c>
    </row>
    <row r="160" spans="1:63" s="2" customFormat="1" ht="44.25" customHeight="1">
      <c r="A160" s="27"/>
      <c r="B160" s="113"/>
      <c r="C160" s="114" t="s">
        <v>138</v>
      </c>
      <c r="D160" s="114" t="s">
        <v>123</v>
      </c>
      <c r="E160" s="115" t="s">
        <v>151</v>
      </c>
      <c r="F160" s="116" t="s">
        <v>152</v>
      </c>
      <c r="G160" s="117" t="s">
        <v>149</v>
      </c>
      <c r="H160" s="118">
        <v>60</v>
      </c>
      <c r="I160" s="116" t="s">
        <v>127</v>
      </c>
      <c r="J160" s="28"/>
      <c r="K160" s="119" t="s">
        <v>1</v>
      </c>
      <c r="L160" s="120" t="s">
        <v>30</v>
      </c>
      <c r="M160" s="121">
        <v>0</v>
      </c>
      <c r="N160" s="121">
        <f>M160*H160</f>
        <v>0</v>
      </c>
      <c r="O160" s="121">
        <v>0</v>
      </c>
      <c r="P160" s="121">
        <f>O160*H160</f>
        <v>0</v>
      </c>
      <c r="Q160" s="121">
        <v>0</v>
      </c>
      <c r="R160" s="122">
        <f>Q160*H160</f>
        <v>0</v>
      </c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P160" s="123" t="s">
        <v>128</v>
      </c>
      <c r="AR160" s="123" t="s">
        <v>123</v>
      </c>
      <c r="AS160" s="123" t="s">
        <v>70</v>
      </c>
      <c r="AW160" s="16" t="s">
        <v>121</v>
      </c>
      <c r="BC160" s="124" t="e">
        <f>IF(L160="základní",#REF!,0)</f>
        <v>#REF!</v>
      </c>
      <c r="BD160" s="124">
        <f>IF(L160="snížená",#REF!,0)</f>
        <v>0</v>
      </c>
      <c r="BE160" s="124">
        <f>IF(L160="zákl. přenesená",#REF!,0)</f>
        <v>0</v>
      </c>
      <c r="BF160" s="124">
        <f>IF(L160="sníž. přenesená",#REF!,0)</f>
        <v>0</v>
      </c>
      <c r="BG160" s="124">
        <f>IF(L160="nulová",#REF!,0)</f>
        <v>0</v>
      </c>
      <c r="BH160" s="16" t="s">
        <v>68</v>
      </c>
      <c r="BI160" s="124" t="e">
        <f>ROUND(#REF!*H160,2)</f>
        <v>#REF!</v>
      </c>
      <c r="BJ160" s="16" t="s">
        <v>128</v>
      </c>
      <c r="BK160" s="123" t="s">
        <v>153</v>
      </c>
    </row>
    <row r="161" spans="1:63" s="2" customFormat="1" ht="29.25">
      <c r="A161" s="27"/>
      <c r="B161" s="28"/>
      <c r="C161" s="27"/>
      <c r="D161" s="125" t="s">
        <v>129</v>
      </c>
      <c r="E161" s="27"/>
      <c r="F161" s="126" t="s">
        <v>152</v>
      </c>
      <c r="G161" s="27"/>
      <c r="H161" s="27"/>
      <c r="I161" s="27"/>
      <c r="J161" s="28"/>
      <c r="K161" s="127"/>
      <c r="L161" s="128"/>
      <c r="M161" s="47"/>
      <c r="N161" s="47"/>
      <c r="O161" s="47"/>
      <c r="P161" s="47"/>
      <c r="Q161" s="47"/>
      <c r="R161" s="48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R161" s="16" t="s">
        <v>129</v>
      </c>
      <c r="AS161" s="16" t="s">
        <v>70</v>
      </c>
    </row>
    <row r="162" spans="1:63" s="2" customFormat="1" ht="44.25" customHeight="1">
      <c r="A162" s="27"/>
      <c r="B162" s="113"/>
      <c r="C162" s="114" t="s">
        <v>154</v>
      </c>
      <c r="D162" s="114" t="s">
        <v>123</v>
      </c>
      <c r="E162" s="115" t="s">
        <v>155</v>
      </c>
      <c r="F162" s="116" t="s">
        <v>156</v>
      </c>
      <c r="G162" s="117" t="s">
        <v>126</v>
      </c>
      <c r="H162" s="118">
        <v>1900</v>
      </c>
      <c r="I162" s="116" t="s">
        <v>127</v>
      </c>
      <c r="J162" s="28"/>
      <c r="K162" s="119" t="s">
        <v>1</v>
      </c>
      <c r="L162" s="120" t="s">
        <v>30</v>
      </c>
      <c r="M162" s="121">
        <v>0</v>
      </c>
      <c r="N162" s="121">
        <f>M162*H162</f>
        <v>0</v>
      </c>
      <c r="O162" s="121">
        <v>0</v>
      </c>
      <c r="P162" s="121">
        <f>O162*H162</f>
        <v>0</v>
      </c>
      <c r="Q162" s="121">
        <v>0</v>
      </c>
      <c r="R162" s="122">
        <f>Q162*H162</f>
        <v>0</v>
      </c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P162" s="123" t="s">
        <v>128</v>
      </c>
      <c r="AR162" s="123" t="s">
        <v>123</v>
      </c>
      <c r="AS162" s="123" t="s">
        <v>70</v>
      </c>
      <c r="AW162" s="16" t="s">
        <v>121</v>
      </c>
      <c r="BC162" s="124" t="e">
        <f>IF(L162="základní",#REF!,0)</f>
        <v>#REF!</v>
      </c>
      <c r="BD162" s="124">
        <f>IF(L162="snížená",#REF!,0)</f>
        <v>0</v>
      </c>
      <c r="BE162" s="124">
        <f>IF(L162="zákl. přenesená",#REF!,0)</f>
        <v>0</v>
      </c>
      <c r="BF162" s="124">
        <f>IF(L162="sníž. přenesená",#REF!,0)</f>
        <v>0</v>
      </c>
      <c r="BG162" s="124">
        <f>IF(L162="nulová",#REF!,0)</f>
        <v>0</v>
      </c>
      <c r="BH162" s="16" t="s">
        <v>68</v>
      </c>
      <c r="BI162" s="124" t="e">
        <f>ROUND(#REF!*H162,2)</f>
        <v>#REF!</v>
      </c>
      <c r="BJ162" s="16" t="s">
        <v>128</v>
      </c>
      <c r="BK162" s="123" t="s">
        <v>157</v>
      </c>
    </row>
    <row r="163" spans="1:63" s="2" customFormat="1" ht="29.25">
      <c r="A163" s="27"/>
      <c r="B163" s="28"/>
      <c r="C163" s="27"/>
      <c r="D163" s="125" t="s">
        <v>129</v>
      </c>
      <c r="E163" s="27"/>
      <c r="F163" s="126" t="s">
        <v>156</v>
      </c>
      <c r="G163" s="27"/>
      <c r="H163" s="27"/>
      <c r="I163" s="27"/>
      <c r="J163" s="28"/>
      <c r="K163" s="127"/>
      <c r="L163" s="128"/>
      <c r="M163" s="47"/>
      <c r="N163" s="47"/>
      <c r="O163" s="47"/>
      <c r="P163" s="47"/>
      <c r="Q163" s="47"/>
      <c r="R163" s="48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R163" s="16" t="s">
        <v>129</v>
      </c>
      <c r="AS163" s="16" t="s">
        <v>70</v>
      </c>
    </row>
    <row r="164" spans="1:63" s="2" customFormat="1" ht="37.9" customHeight="1">
      <c r="A164" s="27"/>
      <c r="B164" s="113"/>
      <c r="C164" s="114" t="s">
        <v>142</v>
      </c>
      <c r="D164" s="114" t="s">
        <v>123</v>
      </c>
      <c r="E164" s="115" t="s">
        <v>158</v>
      </c>
      <c r="F164" s="116" t="s">
        <v>159</v>
      </c>
      <c r="G164" s="117" t="s">
        <v>126</v>
      </c>
      <c r="H164" s="118">
        <v>3900</v>
      </c>
      <c r="I164" s="116" t="s">
        <v>127</v>
      </c>
      <c r="J164" s="28"/>
      <c r="K164" s="119" t="s">
        <v>1</v>
      </c>
      <c r="L164" s="120" t="s">
        <v>30</v>
      </c>
      <c r="M164" s="121">
        <v>0</v>
      </c>
      <c r="N164" s="121">
        <f>M164*H164</f>
        <v>0</v>
      </c>
      <c r="O164" s="121">
        <v>0</v>
      </c>
      <c r="P164" s="121">
        <f>O164*H164</f>
        <v>0</v>
      </c>
      <c r="Q164" s="121">
        <v>0</v>
      </c>
      <c r="R164" s="122">
        <f>Q164*H164</f>
        <v>0</v>
      </c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P164" s="123" t="s">
        <v>128</v>
      </c>
      <c r="AR164" s="123" t="s">
        <v>123</v>
      </c>
      <c r="AS164" s="123" t="s">
        <v>70</v>
      </c>
      <c r="AW164" s="16" t="s">
        <v>121</v>
      </c>
      <c r="BC164" s="124" t="e">
        <f>IF(L164="základní",#REF!,0)</f>
        <v>#REF!</v>
      </c>
      <c r="BD164" s="124">
        <f>IF(L164="snížená",#REF!,0)</f>
        <v>0</v>
      </c>
      <c r="BE164" s="124">
        <f>IF(L164="zákl. přenesená",#REF!,0)</f>
        <v>0</v>
      </c>
      <c r="BF164" s="124">
        <f>IF(L164="sníž. přenesená",#REF!,0)</f>
        <v>0</v>
      </c>
      <c r="BG164" s="124">
        <f>IF(L164="nulová",#REF!,0)</f>
        <v>0</v>
      </c>
      <c r="BH164" s="16" t="s">
        <v>68</v>
      </c>
      <c r="BI164" s="124" t="e">
        <f>ROUND(#REF!*H164,2)</f>
        <v>#REF!</v>
      </c>
      <c r="BJ164" s="16" t="s">
        <v>128</v>
      </c>
      <c r="BK164" s="123" t="s">
        <v>160</v>
      </c>
    </row>
    <row r="165" spans="1:63" s="2" customFormat="1" ht="19.5">
      <c r="A165" s="27"/>
      <c r="B165" s="28"/>
      <c r="C165" s="27"/>
      <c r="D165" s="125" t="s">
        <v>129</v>
      </c>
      <c r="E165" s="27"/>
      <c r="F165" s="126" t="s">
        <v>159</v>
      </c>
      <c r="G165" s="27"/>
      <c r="H165" s="27"/>
      <c r="I165" s="27"/>
      <c r="J165" s="28"/>
      <c r="K165" s="127"/>
      <c r="L165" s="128"/>
      <c r="M165" s="47"/>
      <c r="N165" s="47"/>
      <c r="O165" s="47"/>
      <c r="P165" s="47"/>
      <c r="Q165" s="47"/>
      <c r="R165" s="48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R165" s="16" t="s">
        <v>129</v>
      </c>
      <c r="AS165" s="16" t="s">
        <v>70</v>
      </c>
    </row>
    <row r="166" spans="1:63" s="2" customFormat="1" ht="37.9" customHeight="1">
      <c r="A166" s="27"/>
      <c r="B166" s="113"/>
      <c r="C166" s="114" t="s">
        <v>161</v>
      </c>
      <c r="D166" s="114" t="s">
        <v>123</v>
      </c>
      <c r="E166" s="115" t="s">
        <v>162</v>
      </c>
      <c r="F166" s="116" t="s">
        <v>163</v>
      </c>
      <c r="G166" s="117" t="s">
        <v>126</v>
      </c>
      <c r="H166" s="118">
        <v>6000</v>
      </c>
      <c r="I166" s="116" t="s">
        <v>127</v>
      </c>
      <c r="J166" s="28"/>
      <c r="K166" s="119" t="s">
        <v>1</v>
      </c>
      <c r="L166" s="120" t="s">
        <v>30</v>
      </c>
      <c r="M166" s="121">
        <v>0</v>
      </c>
      <c r="N166" s="121">
        <f>M166*H166</f>
        <v>0</v>
      </c>
      <c r="O166" s="121">
        <v>0</v>
      </c>
      <c r="P166" s="121">
        <f>O166*H166</f>
        <v>0</v>
      </c>
      <c r="Q166" s="121">
        <v>0</v>
      </c>
      <c r="R166" s="122">
        <f>Q166*H166</f>
        <v>0</v>
      </c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P166" s="123" t="s">
        <v>128</v>
      </c>
      <c r="AR166" s="123" t="s">
        <v>123</v>
      </c>
      <c r="AS166" s="123" t="s">
        <v>70</v>
      </c>
      <c r="AW166" s="16" t="s">
        <v>121</v>
      </c>
      <c r="BC166" s="124" t="e">
        <f>IF(L166="základní",#REF!,0)</f>
        <v>#REF!</v>
      </c>
      <c r="BD166" s="124">
        <f>IF(L166="snížená",#REF!,0)</f>
        <v>0</v>
      </c>
      <c r="BE166" s="124">
        <f>IF(L166="zákl. přenesená",#REF!,0)</f>
        <v>0</v>
      </c>
      <c r="BF166" s="124">
        <f>IF(L166="sníž. přenesená",#REF!,0)</f>
        <v>0</v>
      </c>
      <c r="BG166" s="124">
        <f>IF(L166="nulová",#REF!,0)</f>
        <v>0</v>
      </c>
      <c r="BH166" s="16" t="s">
        <v>68</v>
      </c>
      <c r="BI166" s="124" t="e">
        <f>ROUND(#REF!*H166,2)</f>
        <v>#REF!</v>
      </c>
      <c r="BJ166" s="16" t="s">
        <v>128</v>
      </c>
      <c r="BK166" s="123" t="s">
        <v>164</v>
      </c>
    </row>
    <row r="167" spans="1:63" s="2" customFormat="1" ht="19.5">
      <c r="A167" s="27"/>
      <c r="B167" s="28"/>
      <c r="C167" s="27"/>
      <c r="D167" s="125" t="s">
        <v>129</v>
      </c>
      <c r="E167" s="27"/>
      <c r="F167" s="126" t="s">
        <v>163</v>
      </c>
      <c r="G167" s="27"/>
      <c r="H167" s="27"/>
      <c r="I167" s="27"/>
      <c r="J167" s="28"/>
      <c r="K167" s="127"/>
      <c r="L167" s="128"/>
      <c r="M167" s="47"/>
      <c r="N167" s="47"/>
      <c r="O167" s="47"/>
      <c r="P167" s="47"/>
      <c r="Q167" s="47"/>
      <c r="R167" s="48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R167" s="16" t="s">
        <v>129</v>
      </c>
      <c r="AS167" s="16" t="s">
        <v>70</v>
      </c>
    </row>
    <row r="168" spans="1:63" s="2" customFormat="1" ht="44.25" customHeight="1">
      <c r="A168" s="27"/>
      <c r="B168" s="113"/>
      <c r="C168" s="114" t="s">
        <v>145</v>
      </c>
      <c r="D168" s="114" t="s">
        <v>123</v>
      </c>
      <c r="E168" s="115" t="s">
        <v>165</v>
      </c>
      <c r="F168" s="116" t="s">
        <v>166</v>
      </c>
      <c r="G168" s="117" t="s">
        <v>126</v>
      </c>
      <c r="H168" s="118">
        <v>2000</v>
      </c>
      <c r="I168" s="116" t="s">
        <v>127</v>
      </c>
      <c r="J168" s="28"/>
      <c r="K168" s="119" t="s">
        <v>1</v>
      </c>
      <c r="L168" s="120" t="s">
        <v>30</v>
      </c>
      <c r="M168" s="121">
        <v>0</v>
      </c>
      <c r="N168" s="121">
        <f>M168*H168</f>
        <v>0</v>
      </c>
      <c r="O168" s="121">
        <v>0</v>
      </c>
      <c r="P168" s="121">
        <f>O168*H168</f>
        <v>0</v>
      </c>
      <c r="Q168" s="121">
        <v>0</v>
      </c>
      <c r="R168" s="122">
        <f>Q168*H168</f>
        <v>0</v>
      </c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P168" s="123" t="s">
        <v>128</v>
      </c>
      <c r="AR168" s="123" t="s">
        <v>123</v>
      </c>
      <c r="AS168" s="123" t="s">
        <v>70</v>
      </c>
      <c r="AW168" s="16" t="s">
        <v>121</v>
      </c>
      <c r="BC168" s="124" t="e">
        <f>IF(L168="základní",#REF!,0)</f>
        <v>#REF!</v>
      </c>
      <c r="BD168" s="124">
        <f>IF(L168="snížená",#REF!,0)</f>
        <v>0</v>
      </c>
      <c r="BE168" s="124">
        <f>IF(L168="zákl. přenesená",#REF!,0)</f>
        <v>0</v>
      </c>
      <c r="BF168" s="124">
        <f>IF(L168="sníž. přenesená",#REF!,0)</f>
        <v>0</v>
      </c>
      <c r="BG168" s="124">
        <f>IF(L168="nulová",#REF!,0)</f>
        <v>0</v>
      </c>
      <c r="BH168" s="16" t="s">
        <v>68</v>
      </c>
      <c r="BI168" s="124" t="e">
        <f>ROUND(#REF!*H168,2)</f>
        <v>#REF!</v>
      </c>
      <c r="BJ168" s="16" t="s">
        <v>128</v>
      </c>
      <c r="BK168" s="123" t="s">
        <v>167</v>
      </c>
    </row>
    <row r="169" spans="1:63" s="2" customFormat="1" ht="29.25">
      <c r="A169" s="27"/>
      <c r="B169" s="28"/>
      <c r="C169" s="27"/>
      <c r="D169" s="125" t="s">
        <v>129</v>
      </c>
      <c r="E169" s="27"/>
      <c r="F169" s="126" t="s">
        <v>166</v>
      </c>
      <c r="G169" s="27"/>
      <c r="H169" s="27"/>
      <c r="I169" s="27"/>
      <c r="J169" s="28"/>
      <c r="K169" s="127"/>
      <c r="L169" s="128"/>
      <c r="M169" s="47"/>
      <c r="N169" s="47"/>
      <c r="O169" s="47"/>
      <c r="P169" s="47"/>
      <c r="Q169" s="47"/>
      <c r="R169" s="48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R169" s="16" t="s">
        <v>129</v>
      </c>
      <c r="AS169" s="16" t="s">
        <v>70</v>
      </c>
    </row>
    <row r="170" spans="1:63" s="2" customFormat="1" ht="44.25" customHeight="1">
      <c r="A170" s="27"/>
      <c r="B170" s="113"/>
      <c r="C170" s="114" t="s">
        <v>168</v>
      </c>
      <c r="D170" s="114" t="s">
        <v>123</v>
      </c>
      <c r="E170" s="115" t="s">
        <v>169</v>
      </c>
      <c r="F170" s="116" t="s">
        <v>170</v>
      </c>
      <c r="G170" s="117" t="s">
        <v>126</v>
      </c>
      <c r="H170" s="118">
        <v>4000</v>
      </c>
      <c r="I170" s="116" t="s">
        <v>127</v>
      </c>
      <c r="J170" s="28"/>
      <c r="K170" s="119" t="s">
        <v>1</v>
      </c>
      <c r="L170" s="120" t="s">
        <v>30</v>
      </c>
      <c r="M170" s="121">
        <v>0</v>
      </c>
      <c r="N170" s="121">
        <f>M170*H170</f>
        <v>0</v>
      </c>
      <c r="O170" s="121">
        <v>0</v>
      </c>
      <c r="P170" s="121">
        <f>O170*H170</f>
        <v>0</v>
      </c>
      <c r="Q170" s="121">
        <v>0</v>
      </c>
      <c r="R170" s="122">
        <f>Q170*H170</f>
        <v>0</v>
      </c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P170" s="123" t="s">
        <v>128</v>
      </c>
      <c r="AR170" s="123" t="s">
        <v>123</v>
      </c>
      <c r="AS170" s="123" t="s">
        <v>70</v>
      </c>
      <c r="AW170" s="16" t="s">
        <v>121</v>
      </c>
      <c r="BC170" s="124" t="e">
        <f>IF(L170="základní",#REF!,0)</f>
        <v>#REF!</v>
      </c>
      <c r="BD170" s="124">
        <f>IF(L170="snížená",#REF!,0)</f>
        <v>0</v>
      </c>
      <c r="BE170" s="124">
        <f>IF(L170="zákl. přenesená",#REF!,0)</f>
        <v>0</v>
      </c>
      <c r="BF170" s="124">
        <f>IF(L170="sníž. přenesená",#REF!,0)</f>
        <v>0</v>
      </c>
      <c r="BG170" s="124">
        <f>IF(L170="nulová",#REF!,0)</f>
        <v>0</v>
      </c>
      <c r="BH170" s="16" t="s">
        <v>68</v>
      </c>
      <c r="BI170" s="124" t="e">
        <f>ROUND(#REF!*H170,2)</f>
        <v>#REF!</v>
      </c>
      <c r="BJ170" s="16" t="s">
        <v>128</v>
      </c>
      <c r="BK170" s="123" t="s">
        <v>171</v>
      </c>
    </row>
    <row r="171" spans="1:63" s="2" customFormat="1" ht="29.25">
      <c r="A171" s="27"/>
      <c r="B171" s="28"/>
      <c r="C171" s="27"/>
      <c r="D171" s="125" t="s">
        <v>129</v>
      </c>
      <c r="E171" s="27"/>
      <c r="F171" s="126" t="s">
        <v>170</v>
      </c>
      <c r="G171" s="27"/>
      <c r="H171" s="27"/>
      <c r="I171" s="27"/>
      <c r="J171" s="28"/>
      <c r="K171" s="127"/>
      <c r="L171" s="128"/>
      <c r="M171" s="47"/>
      <c r="N171" s="47"/>
      <c r="O171" s="47"/>
      <c r="P171" s="47"/>
      <c r="Q171" s="47"/>
      <c r="R171" s="48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R171" s="16" t="s">
        <v>129</v>
      </c>
      <c r="AS171" s="16" t="s">
        <v>70</v>
      </c>
    </row>
    <row r="172" spans="1:63" s="2" customFormat="1" ht="44.25" customHeight="1">
      <c r="A172" s="27"/>
      <c r="B172" s="113"/>
      <c r="C172" s="114" t="s">
        <v>150</v>
      </c>
      <c r="D172" s="114" t="s">
        <v>123</v>
      </c>
      <c r="E172" s="115" t="s">
        <v>172</v>
      </c>
      <c r="F172" s="116" t="s">
        <v>173</v>
      </c>
      <c r="G172" s="117" t="s">
        <v>126</v>
      </c>
      <c r="H172" s="118">
        <v>6000</v>
      </c>
      <c r="I172" s="116" t="s">
        <v>127</v>
      </c>
      <c r="J172" s="28"/>
      <c r="K172" s="119" t="s">
        <v>1</v>
      </c>
      <c r="L172" s="120" t="s">
        <v>30</v>
      </c>
      <c r="M172" s="121">
        <v>0</v>
      </c>
      <c r="N172" s="121">
        <f>M172*H172</f>
        <v>0</v>
      </c>
      <c r="O172" s="121">
        <v>0</v>
      </c>
      <c r="P172" s="121">
        <f>O172*H172</f>
        <v>0</v>
      </c>
      <c r="Q172" s="121">
        <v>0</v>
      </c>
      <c r="R172" s="122">
        <f>Q172*H172</f>
        <v>0</v>
      </c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P172" s="123" t="s">
        <v>128</v>
      </c>
      <c r="AR172" s="123" t="s">
        <v>123</v>
      </c>
      <c r="AS172" s="123" t="s">
        <v>70</v>
      </c>
      <c r="AW172" s="16" t="s">
        <v>121</v>
      </c>
      <c r="BC172" s="124" t="e">
        <f>IF(L172="základní",#REF!,0)</f>
        <v>#REF!</v>
      </c>
      <c r="BD172" s="124">
        <f>IF(L172="snížená",#REF!,0)</f>
        <v>0</v>
      </c>
      <c r="BE172" s="124">
        <f>IF(L172="zákl. přenesená",#REF!,0)</f>
        <v>0</v>
      </c>
      <c r="BF172" s="124">
        <f>IF(L172="sníž. přenesená",#REF!,0)</f>
        <v>0</v>
      </c>
      <c r="BG172" s="124">
        <f>IF(L172="nulová",#REF!,0)</f>
        <v>0</v>
      </c>
      <c r="BH172" s="16" t="s">
        <v>68</v>
      </c>
      <c r="BI172" s="124" t="e">
        <f>ROUND(#REF!*H172,2)</f>
        <v>#REF!</v>
      </c>
      <c r="BJ172" s="16" t="s">
        <v>128</v>
      </c>
      <c r="BK172" s="123" t="s">
        <v>174</v>
      </c>
    </row>
    <row r="173" spans="1:63" s="2" customFormat="1" ht="29.25">
      <c r="A173" s="27"/>
      <c r="B173" s="28"/>
      <c r="C173" s="27"/>
      <c r="D173" s="125" t="s">
        <v>129</v>
      </c>
      <c r="E173" s="27"/>
      <c r="F173" s="126" t="s">
        <v>173</v>
      </c>
      <c r="G173" s="27"/>
      <c r="H173" s="27"/>
      <c r="I173" s="27"/>
      <c r="J173" s="28"/>
      <c r="K173" s="127"/>
      <c r="L173" s="128"/>
      <c r="M173" s="47"/>
      <c r="N173" s="47"/>
      <c r="O173" s="47"/>
      <c r="P173" s="47"/>
      <c r="Q173" s="47"/>
      <c r="R173" s="48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R173" s="16" t="s">
        <v>129</v>
      </c>
      <c r="AS173" s="16" t="s">
        <v>70</v>
      </c>
    </row>
    <row r="174" spans="1:63" s="2" customFormat="1" ht="33" customHeight="1">
      <c r="A174" s="27"/>
      <c r="B174" s="113"/>
      <c r="C174" s="114" t="s">
        <v>8</v>
      </c>
      <c r="D174" s="114" t="s">
        <v>123</v>
      </c>
      <c r="E174" s="115" t="s">
        <v>175</v>
      </c>
      <c r="F174" s="116" t="s">
        <v>176</v>
      </c>
      <c r="G174" s="117" t="s">
        <v>149</v>
      </c>
      <c r="H174" s="118">
        <v>100</v>
      </c>
      <c r="I174" s="116" t="s">
        <v>127</v>
      </c>
      <c r="J174" s="28"/>
      <c r="K174" s="119" t="s">
        <v>1</v>
      </c>
      <c r="L174" s="120" t="s">
        <v>30</v>
      </c>
      <c r="M174" s="121">
        <v>0</v>
      </c>
      <c r="N174" s="121">
        <f>M174*H174</f>
        <v>0</v>
      </c>
      <c r="O174" s="121">
        <v>0</v>
      </c>
      <c r="P174" s="121">
        <f>O174*H174</f>
        <v>0</v>
      </c>
      <c r="Q174" s="121">
        <v>0</v>
      </c>
      <c r="R174" s="122">
        <f>Q174*H174</f>
        <v>0</v>
      </c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P174" s="123" t="s">
        <v>128</v>
      </c>
      <c r="AR174" s="123" t="s">
        <v>123</v>
      </c>
      <c r="AS174" s="123" t="s">
        <v>70</v>
      </c>
      <c r="AW174" s="16" t="s">
        <v>121</v>
      </c>
      <c r="BC174" s="124" t="e">
        <f>IF(L174="základní",#REF!,0)</f>
        <v>#REF!</v>
      </c>
      <c r="BD174" s="124">
        <f>IF(L174="snížená",#REF!,0)</f>
        <v>0</v>
      </c>
      <c r="BE174" s="124">
        <f>IF(L174="zákl. přenesená",#REF!,0)</f>
        <v>0</v>
      </c>
      <c r="BF174" s="124">
        <f>IF(L174="sníž. přenesená",#REF!,0)</f>
        <v>0</v>
      </c>
      <c r="BG174" s="124">
        <f>IF(L174="nulová",#REF!,0)</f>
        <v>0</v>
      </c>
      <c r="BH174" s="16" t="s">
        <v>68</v>
      </c>
      <c r="BI174" s="124" t="e">
        <f>ROUND(#REF!*H174,2)</f>
        <v>#REF!</v>
      </c>
      <c r="BJ174" s="16" t="s">
        <v>128</v>
      </c>
      <c r="BK174" s="123" t="s">
        <v>177</v>
      </c>
    </row>
    <row r="175" spans="1:63" s="2" customFormat="1" ht="19.5">
      <c r="A175" s="27"/>
      <c r="B175" s="28"/>
      <c r="C175" s="27"/>
      <c r="D175" s="125" t="s">
        <v>129</v>
      </c>
      <c r="E175" s="27"/>
      <c r="F175" s="126" t="s">
        <v>176</v>
      </c>
      <c r="G175" s="27"/>
      <c r="H175" s="27"/>
      <c r="I175" s="27"/>
      <c r="J175" s="28"/>
      <c r="K175" s="127"/>
      <c r="L175" s="128"/>
      <c r="M175" s="47"/>
      <c r="N175" s="47"/>
      <c r="O175" s="47"/>
      <c r="P175" s="47"/>
      <c r="Q175" s="47"/>
      <c r="R175" s="48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R175" s="16" t="s">
        <v>129</v>
      </c>
      <c r="AS175" s="16" t="s">
        <v>70</v>
      </c>
    </row>
    <row r="176" spans="1:63" s="2" customFormat="1" ht="33" customHeight="1">
      <c r="A176" s="27"/>
      <c r="B176" s="113"/>
      <c r="C176" s="114" t="s">
        <v>153</v>
      </c>
      <c r="D176" s="114" t="s">
        <v>123</v>
      </c>
      <c r="E176" s="115" t="s">
        <v>178</v>
      </c>
      <c r="F176" s="116" t="s">
        <v>179</v>
      </c>
      <c r="G176" s="117" t="s">
        <v>149</v>
      </c>
      <c r="H176" s="118">
        <v>80</v>
      </c>
      <c r="I176" s="116" t="s">
        <v>127</v>
      </c>
      <c r="J176" s="28"/>
      <c r="K176" s="119" t="s">
        <v>1</v>
      </c>
      <c r="L176" s="120" t="s">
        <v>30</v>
      </c>
      <c r="M176" s="121">
        <v>0</v>
      </c>
      <c r="N176" s="121">
        <f>M176*H176</f>
        <v>0</v>
      </c>
      <c r="O176" s="121">
        <v>0</v>
      </c>
      <c r="P176" s="121">
        <f>O176*H176</f>
        <v>0</v>
      </c>
      <c r="Q176" s="121">
        <v>0</v>
      </c>
      <c r="R176" s="122">
        <f>Q176*H176</f>
        <v>0</v>
      </c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P176" s="123" t="s">
        <v>128</v>
      </c>
      <c r="AR176" s="123" t="s">
        <v>123</v>
      </c>
      <c r="AS176" s="123" t="s">
        <v>70</v>
      </c>
      <c r="AW176" s="16" t="s">
        <v>121</v>
      </c>
      <c r="BC176" s="124" t="e">
        <f>IF(L176="základní",#REF!,0)</f>
        <v>#REF!</v>
      </c>
      <c r="BD176" s="124">
        <f>IF(L176="snížená",#REF!,0)</f>
        <v>0</v>
      </c>
      <c r="BE176" s="124">
        <f>IF(L176="zákl. přenesená",#REF!,0)</f>
        <v>0</v>
      </c>
      <c r="BF176" s="124">
        <f>IF(L176="sníž. přenesená",#REF!,0)</f>
        <v>0</v>
      </c>
      <c r="BG176" s="124">
        <f>IF(L176="nulová",#REF!,0)</f>
        <v>0</v>
      </c>
      <c r="BH176" s="16" t="s">
        <v>68</v>
      </c>
      <c r="BI176" s="124" t="e">
        <f>ROUND(#REF!*H176,2)</f>
        <v>#REF!</v>
      </c>
      <c r="BJ176" s="16" t="s">
        <v>128</v>
      </c>
      <c r="BK176" s="123" t="s">
        <v>180</v>
      </c>
    </row>
    <row r="177" spans="1:63" s="2" customFormat="1" ht="19.5">
      <c r="A177" s="27"/>
      <c r="B177" s="28"/>
      <c r="C177" s="27"/>
      <c r="D177" s="125" t="s">
        <v>129</v>
      </c>
      <c r="E177" s="27"/>
      <c r="F177" s="126" t="s">
        <v>179</v>
      </c>
      <c r="G177" s="27"/>
      <c r="H177" s="27"/>
      <c r="I177" s="27"/>
      <c r="J177" s="28"/>
      <c r="K177" s="127"/>
      <c r="L177" s="128"/>
      <c r="M177" s="47"/>
      <c r="N177" s="47"/>
      <c r="O177" s="47"/>
      <c r="P177" s="47"/>
      <c r="Q177" s="47"/>
      <c r="R177" s="48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R177" s="16" t="s">
        <v>129</v>
      </c>
      <c r="AS177" s="16" t="s">
        <v>70</v>
      </c>
    </row>
    <row r="178" spans="1:63" s="2" customFormat="1" ht="37.9" customHeight="1">
      <c r="A178" s="27"/>
      <c r="B178" s="113"/>
      <c r="C178" s="114" t="s">
        <v>181</v>
      </c>
      <c r="D178" s="114" t="s">
        <v>123</v>
      </c>
      <c r="E178" s="115" t="s">
        <v>182</v>
      </c>
      <c r="F178" s="116" t="s">
        <v>183</v>
      </c>
      <c r="G178" s="117" t="s">
        <v>149</v>
      </c>
      <c r="H178" s="118">
        <v>180</v>
      </c>
      <c r="I178" s="116" t="s">
        <v>127</v>
      </c>
      <c r="J178" s="28"/>
      <c r="K178" s="119" t="s">
        <v>1</v>
      </c>
      <c r="L178" s="120" t="s">
        <v>30</v>
      </c>
      <c r="M178" s="121">
        <v>0</v>
      </c>
      <c r="N178" s="121">
        <f>M178*H178</f>
        <v>0</v>
      </c>
      <c r="O178" s="121">
        <v>0</v>
      </c>
      <c r="P178" s="121">
        <f>O178*H178</f>
        <v>0</v>
      </c>
      <c r="Q178" s="121">
        <v>0</v>
      </c>
      <c r="R178" s="122">
        <f>Q178*H178</f>
        <v>0</v>
      </c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P178" s="123" t="s">
        <v>128</v>
      </c>
      <c r="AR178" s="123" t="s">
        <v>123</v>
      </c>
      <c r="AS178" s="123" t="s">
        <v>70</v>
      </c>
      <c r="AW178" s="16" t="s">
        <v>121</v>
      </c>
      <c r="BC178" s="124" t="e">
        <f>IF(L178="základní",#REF!,0)</f>
        <v>#REF!</v>
      </c>
      <c r="BD178" s="124">
        <f>IF(L178="snížená",#REF!,0)</f>
        <v>0</v>
      </c>
      <c r="BE178" s="124">
        <f>IF(L178="zákl. přenesená",#REF!,0)</f>
        <v>0</v>
      </c>
      <c r="BF178" s="124">
        <f>IF(L178="sníž. přenesená",#REF!,0)</f>
        <v>0</v>
      </c>
      <c r="BG178" s="124">
        <f>IF(L178="nulová",#REF!,0)</f>
        <v>0</v>
      </c>
      <c r="BH178" s="16" t="s">
        <v>68</v>
      </c>
      <c r="BI178" s="124" t="e">
        <f>ROUND(#REF!*H178,2)</f>
        <v>#REF!</v>
      </c>
      <c r="BJ178" s="16" t="s">
        <v>128</v>
      </c>
      <c r="BK178" s="123" t="s">
        <v>184</v>
      </c>
    </row>
    <row r="179" spans="1:63" s="2" customFormat="1" ht="19.5">
      <c r="A179" s="27"/>
      <c r="B179" s="28"/>
      <c r="C179" s="27"/>
      <c r="D179" s="125" t="s">
        <v>129</v>
      </c>
      <c r="E179" s="27"/>
      <c r="F179" s="126" t="s">
        <v>183</v>
      </c>
      <c r="G179" s="27"/>
      <c r="H179" s="27"/>
      <c r="I179" s="27"/>
      <c r="J179" s="28"/>
      <c r="K179" s="127"/>
      <c r="L179" s="128"/>
      <c r="M179" s="47"/>
      <c r="N179" s="47"/>
      <c r="O179" s="47"/>
      <c r="P179" s="47"/>
      <c r="Q179" s="47"/>
      <c r="R179" s="48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R179" s="16" t="s">
        <v>129</v>
      </c>
      <c r="AS179" s="16" t="s">
        <v>70</v>
      </c>
    </row>
    <row r="180" spans="1:63" s="2" customFormat="1" ht="37.9" customHeight="1">
      <c r="A180" s="27"/>
      <c r="B180" s="113"/>
      <c r="C180" s="114" t="s">
        <v>157</v>
      </c>
      <c r="D180" s="114" t="s">
        <v>123</v>
      </c>
      <c r="E180" s="115" t="s">
        <v>185</v>
      </c>
      <c r="F180" s="116" t="s">
        <v>186</v>
      </c>
      <c r="G180" s="117" t="s">
        <v>149</v>
      </c>
      <c r="H180" s="118">
        <v>110</v>
      </c>
      <c r="I180" s="116" t="s">
        <v>127</v>
      </c>
      <c r="J180" s="28"/>
      <c r="K180" s="119" t="s">
        <v>1</v>
      </c>
      <c r="L180" s="120" t="s">
        <v>30</v>
      </c>
      <c r="M180" s="121">
        <v>0</v>
      </c>
      <c r="N180" s="121">
        <f>M180*H180</f>
        <v>0</v>
      </c>
      <c r="O180" s="121">
        <v>0</v>
      </c>
      <c r="P180" s="121">
        <f>O180*H180</f>
        <v>0</v>
      </c>
      <c r="Q180" s="121">
        <v>0</v>
      </c>
      <c r="R180" s="122">
        <f>Q180*H180</f>
        <v>0</v>
      </c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P180" s="123" t="s">
        <v>128</v>
      </c>
      <c r="AR180" s="123" t="s">
        <v>123</v>
      </c>
      <c r="AS180" s="123" t="s">
        <v>70</v>
      </c>
      <c r="AW180" s="16" t="s">
        <v>121</v>
      </c>
      <c r="BC180" s="124" t="e">
        <f>IF(L180="základní",#REF!,0)</f>
        <v>#REF!</v>
      </c>
      <c r="BD180" s="124">
        <f>IF(L180="snížená",#REF!,0)</f>
        <v>0</v>
      </c>
      <c r="BE180" s="124">
        <f>IF(L180="zákl. přenesená",#REF!,0)</f>
        <v>0</v>
      </c>
      <c r="BF180" s="124">
        <f>IF(L180="sníž. přenesená",#REF!,0)</f>
        <v>0</v>
      </c>
      <c r="BG180" s="124">
        <f>IF(L180="nulová",#REF!,0)</f>
        <v>0</v>
      </c>
      <c r="BH180" s="16" t="s">
        <v>68</v>
      </c>
      <c r="BI180" s="124" t="e">
        <f>ROUND(#REF!*H180,2)</f>
        <v>#REF!</v>
      </c>
      <c r="BJ180" s="16" t="s">
        <v>128</v>
      </c>
      <c r="BK180" s="123" t="s">
        <v>187</v>
      </c>
    </row>
    <row r="181" spans="1:63" s="2" customFormat="1" ht="19.5">
      <c r="A181" s="27"/>
      <c r="B181" s="28"/>
      <c r="C181" s="27"/>
      <c r="D181" s="125" t="s">
        <v>129</v>
      </c>
      <c r="E181" s="27"/>
      <c r="F181" s="126" t="s">
        <v>186</v>
      </c>
      <c r="G181" s="27"/>
      <c r="H181" s="27"/>
      <c r="I181" s="27"/>
      <c r="J181" s="28"/>
      <c r="K181" s="127"/>
      <c r="L181" s="128"/>
      <c r="M181" s="47"/>
      <c r="N181" s="47"/>
      <c r="O181" s="47"/>
      <c r="P181" s="47"/>
      <c r="Q181" s="47"/>
      <c r="R181" s="48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R181" s="16" t="s">
        <v>129</v>
      </c>
      <c r="AS181" s="16" t="s">
        <v>70</v>
      </c>
    </row>
    <row r="182" spans="1:63" s="2" customFormat="1" ht="21.75" customHeight="1">
      <c r="A182" s="27"/>
      <c r="B182" s="113"/>
      <c r="C182" s="114" t="s">
        <v>188</v>
      </c>
      <c r="D182" s="114" t="s">
        <v>123</v>
      </c>
      <c r="E182" s="115" t="s">
        <v>189</v>
      </c>
      <c r="F182" s="116" t="s">
        <v>190</v>
      </c>
      <c r="G182" s="117" t="s">
        <v>191</v>
      </c>
      <c r="H182" s="118">
        <v>190</v>
      </c>
      <c r="I182" s="116" t="s">
        <v>127</v>
      </c>
      <c r="J182" s="28"/>
      <c r="K182" s="119" t="s">
        <v>1</v>
      </c>
      <c r="L182" s="120" t="s">
        <v>30</v>
      </c>
      <c r="M182" s="121">
        <v>0</v>
      </c>
      <c r="N182" s="121">
        <f>M182*H182</f>
        <v>0</v>
      </c>
      <c r="O182" s="121">
        <v>0</v>
      </c>
      <c r="P182" s="121">
        <f>O182*H182</f>
        <v>0</v>
      </c>
      <c r="Q182" s="121">
        <v>0</v>
      </c>
      <c r="R182" s="122">
        <f>Q182*H182</f>
        <v>0</v>
      </c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P182" s="123" t="s">
        <v>128</v>
      </c>
      <c r="AR182" s="123" t="s">
        <v>123</v>
      </c>
      <c r="AS182" s="123" t="s">
        <v>70</v>
      </c>
      <c r="AW182" s="16" t="s">
        <v>121</v>
      </c>
      <c r="BC182" s="124" t="e">
        <f>IF(L182="základní",#REF!,0)</f>
        <v>#REF!</v>
      </c>
      <c r="BD182" s="124">
        <f>IF(L182="snížená",#REF!,0)</f>
        <v>0</v>
      </c>
      <c r="BE182" s="124">
        <f>IF(L182="zákl. přenesená",#REF!,0)</f>
        <v>0</v>
      </c>
      <c r="BF182" s="124">
        <f>IF(L182="sníž. přenesená",#REF!,0)</f>
        <v>0</v>
      </c>
      <c r="BG182" s="124">
        <f>IF(L182="nulová",#REF!,0)</f>
        <v>0</v>
      </c>
      <c r="BH182" s="16" t="s">
        <v>68</v>
      </c>
      <c r="BI182" s="124" t="e">
        <f>ROUND(#REF!*H182,2)</f>
        <v>#REF!</v>
      </c>
      <c r="BJ182" s="16" t="s">
        <v>128</v>
      </c>
      <c r="BK182" s="123" t="s">
        <v>192</v>
      </c>
    </row>
    <row r="183" spans="1:63" s="2" customFormat="1">
      <c r="A183" s="27"/>
      <c r="B183" s="28"/>
      <c r="C183" s="27"/>
      <c r="D183" s="125" t="s">
        <v>129</v>
      </c>
      <c r="E183" s="27"/>
      <c r="F183" s="126" t="s">
        <v>190</v>
      </c>
      <c r="G183" s="27"/>
      <c r="H183" s="27"/>
      <c r="I183" s="27"/>
      <c r="J183" s="28"/>
      <c r="K183" s="127"/>
      <c r="L183" s="128"/>
      <c r="M183" s="47"/>
      <c r="N183" s="47"/>
      <c r="O183" s="47"/>
      <c r="P183" s="47"/>
      <c r="Q183" s="47"/>
      <c r="R183" s="48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R183" s="16" t="s">
        <v>129</v>
      </c>
      <c r="AS183" s="16" t="s">
        <v>70</v>
      </c>
    </row>
    <row r="184" spans="1:63" s="2" customFormat="1" ht="24.2" customHeight="1">
      <c r="A184" s="27"/>
      <c r="B184" s="113"/>
      <c r="C184" s="114" t="s">
        <v>160</v>
      </c>
      <c r="D184" s="114" t="s">
        <v>123</v>
      </c>
      <c r="E184" s="115" t="s">
        <v>193</v>
      </c>
      <c r="F184" s="116" t="s">
        <v>194</v>
      </c>
      <c r="G184" s="117" t="s">
        <v>195</v>
      </c>
      <c r="H184" s="118">
        <v>80</v>
      </c>
      <c r="I184" s="116" t="s">
        <v>127</v>
      </c>
      <c r="J184" s="28"/>
      <c r="K184" s="119" t="s">
        <v>1</v>
      </c>
      <c r="L184" s="120" t="s">
        <v>30</v>
      </c>
      <c r="M184" s="121">
        <v>0</v>
      </c>
      <c r="N184" s="121">
        <f>M184*H184</f>
        <v>0</v>
      </c>
      <c r="O184" s="121">
        <v>0</v>
      </c>
      <c r="P184" s="121">
        <f>O184*H184</f>
        <v>0</v>
      </c>
      <c r="Q184" s="121">
        <v>0</v>
      </c>
      <c r="R184" s="122">
        <f>Q184*H184</f>
        <v>0</v>
      </c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P184" s="123" t="s">
        <v>128</v>
      </c>
      <c r="AR184" s="123" t="s">
        <v>123</v>
      </c>
      <c r="AS184" s="123" t="s">
        <v>70</v>
      </c>
      <c r="AW184" s="16" t="s">
        <v>121</v>
      </c>
      <c r="BC184" s="124" t="e">
        <f>IF(L184="základní",#REF!,0)</f>
        <v>#REF!</v>
      </c>
      <c r="BD184" s="124">
        <f>IF(L184="snížená",#REF!,0)</f>
        <v>0</v>
      </c>
      <c r="BE184" s="124">
        <f>IF(L184="zákl. přenesená",#REF!,0)</f>
        <v>0</v>
      </c>
      <c r="BF184" s="124">
        <f>IF(L184="sníž. přenesená",#REF!,0)</f>
        <v>0</v>
      </c>
      <c r="BG184" s="124">
        <f>IF(L184="nulová",#REF!,0)</f>
        <v>0</v>
      </c>
      <c r="BH184" s="16" t="s">
        <v>68</v>
      </c>
      <c r="BI184" s="124" t="e">
        <f>ROUND(#REF!*H184,2)</f>
        <v>#REF!</v>
      </c>
      <c r="BJ184" s="16" t="s">
        <v>128</v>
      </c>
      <c r="BK184" s="123" t="s">
        <v>196</v>
      </c>
    </row>
    <row r="185" spans="1:63" s="2" customFormat="1" ht="19.5">
      <c r="A185" s="27"/>
      <c r="B185" s="28"/>
      <c r="C185" s="27"/>
      <c r="D185" s="125" t="s">
        <v>129</v>
      </c>
      <c r="E185" s="27"/>
      <c r="F185" s="126" t="s">
        <v>194</v>
      </c>
      <c r="G185" s="27"/>
      <c r="H185" s="27"/>
      <c r="I185" s="27"/>
      <c r="J185" s="28"/>
      <c r="K185" s="127"/>
      <c r="L185" s="128"/>
      <c r="M185" s="47"/>
      <c r="N185" s="47"/>
      <c r="O185" s="47"/>
      <c r="P185" s="47"/>
      <c r="Q185" s="47"/>
      <c r="R185" s="48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R185" s="16" t="s">
        <v>129</v>
      </c>
      <c r="AS185" s="16" t="s">
        <v>70</v>
      </c>
    </row>
    <row r="186" spans="1:63" s="2" customFormat="1" ht="66.75" customHeight="1">
      <c r="A186" s="27"/>
      <c r="B186" s="113"/>
      <c r="C186" s="114" t="s">
        <v>7</v>
      </c>
      <c r="D186" s="114" t="s">
        <v>123</v>
      </c>
      <c r="E186" s="115" t="s">
        <v>197</v>
      </c>
      <c r="F186" s="116" t="s">
        <v>198</v>
      </c>
      <c r="G186" s="117" t="s">
        <v>191</v>
      </c>
      <c r="H186" s="118">
        <v>420</v>
      </c>
      <c r="I186" s="116" t="s">
        <v>127</v>
      </c>
      <c r="J186" s="28"/>
      <c r="K186" s="119" t="s">
        <v>1</v>
      </c>
      <c r="L186" s="120" t="s">
        <v>30</v>
      </c>
      <c r="M186" s="121">
        <v>0</v>
      </c>
      <c r="N186" s="121">
        <f>M186*H186</f>
        <v>0</v>
      </c>
      <c r="O186" s="121">
        <v>0</v>
      </c>
      <c r="P186" s="121">
        <f>O186*H186</f>
        <v>0</v>
      </c>
      <c r="Q186" s="121">
        <v>0</v>
      </c>
      <c r="R186" s="122">
        <f>Q186*H186</f>
        <v>0</v>
      </c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P186" s="123" t="s">
        <v>128</v>
      </c>
      <c r="AR186" s="123" t="s">
        <v>123</v>
      </c>
      <c r="AS186" s="123" t="s">
        <v>70</v>
      </c>
      <c r="AW186" s="16" t="s">
        <v>121</v>
      </c>
      <c r="BC186" s="124" t="e">
        <f>IF(L186="základní",#REF!,0)</f>
        <v>#REF!</v>
      </c>
      <c r="BD186" s="124">
        <f>IF(L186="snížená",#REF!,0)</f>
        <v>0</v>
      </c>
      <c r="BE186" s="124">
        <f>IF(L186="zákl. přenesená",#REF!,0)</f>
        <v>0</v>
      </c>
      <c r="BF186" s="124">
        <f>IF(L186="sníž. přenesená",#REF!,0)</f>
        <v>0</v>
      </c>
      <c r="BG186" s="124">
        <f>IF(L186="nulová",#REF!,0)</f>
        <v>0</v>
      </c>
      <c r="BH186" s="16" t="s">
        <v>68</v>
      </c>
      <c r="BI186" s="124" t="e">
        <f>ROUND(#REF!*H186,2)</f>
        <v>#REF!</v>
      </c>
      <c r="BJ186" s="16" t="s">
        <v>128</v>
      </c>
      <c r="BK186" s="123" t="s">
        <v>199</v>
      </c>
    </row>
    <row r="187" spans="1:63" s="2" customFormat="1" ht="58.5">
      <c r="A187" s="27"/>
      <c r="B187" s="28"/>
      <c r="C187" s="27"/>
      <c r="D187" s="125" t="s">
        <v>129</v>
      </c>
      <c r="E187" s="27"/>
      <c r="F187" s="126" t="s">
        <v>200</v>
      </c>
      <c r="G187" s="27"/>
      <c r="H187" s="27"/>
      <c r="I187" s="27"/>
      <c r="J187" s="28"/>
      <c r="K187" s="127"/>
      <c r="L187" s="128"/>
      <c r="M187" s="47"/>
      <c r="N187" s="47"/>
      <c r="O187" s="47"/>
      <c r="P187" s="47"/>
      <c r="Q187" s="47"/>
      <c r="R187" s="48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R187" s="16" t="s">
        <v>129</v>
      </c>
      <c r="AS187" s="16" t="s">
        <v>70</v>
      </c>
    </row>
    <row r="188" spans="1:63" s="2" customFormat="1" ht="44.25" customHeight="1">
      <c r="A188" s="27"/>
      <c r="B188" s="113"/>
      <c r="C188" s="114" t="s">
        <v>164</v>
      </c>
      <c r="D188" s="114" t="s">
        <v>123</v>
      </c>
      <c r="E188" s="115" t="s">
        <v>201</v>
      </c>
      <c r="F188" s="116" t="s">
        <v>202</v>
      </c>
      <c r="G188" s="117" t="s">
        <v>203</v>
      </c>
      <c r="H188" s="118">
        <v>900</v>
      </c>
      <c r="I188" s="116" t="s">
        <v>127</v>
      </c>
      <c r="J188" s="28"/>
      <c r="K188" s="119" t="s">
        <v>1</v>
      </c>
      <c r="L188" s="120" t="s">
        <v>30</v>
      </c>
      <c r="M188" s="121">
        <v>0</v>
      </c>
      <c r="N188" s="121">
        <f>M188*H188</f>
        <v>0</v>
      </c>
      <c r="O188" s="121">
        <v>0</v>
      </c>
      <c r="P188" s="121">
        <f>O188*H188</f>
        <v>0</v>
      </c>
      <c r="Q188" s="121">
        <v>0</v>
      </c>
      <c r="R188" s="122">
        <f>Q188*H188</f>
        <v>0</v>
      </c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P188" s="123" t="s">
        <v>128</v>
      </c>
      <c r="AR188" s="123" t="s">
        <v>123</v>
      </c>
      <c r="AS188" s="123" t="s">
        <v>70</v>
      </c>
      <c r="AW188" s="16" t="s">
        <v>121</v>
      </c>
      <c r="BC188" s="124" t="e">
        <f>IF(L188="základní",#REF!,0)</f>
        <v>#REF!</v>
      </c>
      <c r="BD188" s="124">
        <f>IF(L188="snížená",#REF!,0)</f>
        <v>0</v>
      </c>
      <c r="BE188" s="124">
        <f>IF(L188="zákl. přenesená",#REF!,0)</f>
        <v>0</v>
      </c>
      <c r="BF188" s="124">
        <f>IF(L188="sníž. přenesená",#REF!,0)</f>
        <v>0</v>
      </c>
      <c r="BG188" s="124">
        <f>IF(L188="nulová",#REF!,0)</f>
        <v>0</v>
      </c>
      <c r="BH188" s="16" t="s">
        <v>68</v>
      </c>
      <c r="BI188" s="124" t="e">
        <f>ROUND(#REF!*H188,2)</f>
        <v>#REF!</v>
      </c>
      <c r="BJ188" s="16" t="s">
        <v>128</v>
      </c>
      <c r="BK188" s="123" t="s">
        <v>204</v>
      </c>
    </row>
    <row r="189" spans="1:63" s="2" customFormat="1" ht="29.25">
      <c r="A189" s="27"/>
      <c r="B189" s="28"/>
      <c r="C189" s="27"/>
      <c r="D189" s="125" t="s">
        <v>129</v>
      </c>
      <c r="E189" s="27"/>
      <c r="F189" s="126" t="s">
        <v>202</v>
      </c>
      <c r="G189" s="27"/>
      <c r="H189" s="27"/>
      <c r="I189" s="27"/>
      <c r="J189" s="28"/>
      <c r="K189" s="127"/>
      <c r="L189" s="128"/>
      <c r="M189" s="47"/>
      <c r="N189" s="47"/>
      <c r="O189" s="47"/>
      <c r="P189" s="47"/>
      <c r="Q189" s="47"/>
      <c r="R189" s="48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R189" s="16" t="s">
        <v>129</v>
      </c>
      <c r="AS189" s="16" t="s">
        <v>70</v>
      </c>
    </row>
    <row r="190" spans="1:63" s="2" customFormat="1" ht="37.9" customHeight="1">
      <c r="A190" s="27"/>
      <c r="B190" s="113"/>
      <c r="C190" s="114" t="s">
        <v>205</v>
      </c>
      <c r="D190" s="114" t="s">
        <v>123</v>
      </c>
      <c r="E190" s="115" t="s">
        <v>206</v>
      </c>
      <c r="F190" s="116" t="s">
        <v>207</v>
      </c>
      <c r="G190" s="117" t="s">
        <v>203</v>
      </c>
      <c r="H190" s="118">
        <v>1100</v>
      </c>
      <c r="I190" s="116" t="s">
        <v>127</v>
      </c>
      <c r="J190" s="28"/>
      <c r="K190" s="119" t="s">
        <v>1</v>
      </c>
      <c r="L190" s="120" t="s">
        <v>30</v>
      </c>
      <c r="M190" s="121">
        <v>0</v>
      </c>
      <c r="N190" s="121">
        <f>M190*H190</f>
        <v>0</v>
      </c>
      <c r="O190" s="121">
        <v>0</v>
      </c>
      <c r="P190" s="121">
        <f>O190*H190</f>
        <v>0</v>
      </c>
      <c r="Q190" s="121">
        <v>0</v>
      </c>
      <c r="R190" s="122">
        <f>Q190*H190</f>
        <v>0</v>
      </c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P190" s="123" t="s">
        <v>128</v>
      </c>
      <c r="AR190" s="123" t="s">
        <v>123</v>
      </c>
      <c r="AS190" s="123" t="s">
        <v>70</v>
      </c>
      <c r="AW190" s="16" t="s">
        <v>121</v>
      </c>
      <c r="BC190" s="124" t="e">
        <f>IF(L190="základní",#REF!,0)</f>
        <v>#REF!</v>
      </c>
      <c r="BD190" s="124">
        <f>IF(L190="snížená",#REF!,0)</f>
        <v>0</v>
      </c>
      <c r="BE190" s="124">
        <f>IF(L190="zákl. přenesená",#REF!,0)</f>
        <v>0</v>
      </c>
      <c r="BF190" s="124">
        <f>IF(L190="sníž. přenesená",#REF!,0)</f>
        <v>0</v>
      </c>
      <c r="BG190" s="124">
        <f>IF(L190="nulová",#REF!,0)</f>
        <v>0</v>
      </c>
      <c r="BH190" s="16" t="s">
        <v>68</v>
      </c>
      <c r="BI190" s="124" t="e">
        <f>ROUND(#REF!*H190,2)</f>
        <v>#REF!</v>
      </c>
      <c r="BJ190" s="16" t="s">
        <v>128</v>
      </c>
      <c r="BK190" s="123" t="s">
        <v>208</v>
      </c>
    </row>
    <row r="191" spans="1:63" s="2" customFormat="1" ht="19.5">
      <c r="A191" s="27"/>
      <c r="B191" s="28"/>
      <c r="C191" s="27"/>
      <c r="D191" s="125" t="s">
        <v>129</v>
      </c>
      <c r="E191" s="27"/>
      <c r="F191" s="126" t="s">
        <v>207</v>
      </c>
      <c r="G191" s="27"/>
      <c r="H191" s="27"/>
      <c r="I191" s="27"/>
      <c r="J191" s="28"/>
      <c r="K191" s="127"/>
      <c r="L191" s="128"/>
      <c r="M191" s="47"/>
      <c r="N191" s="47"/>
      <c r="O191" s="47"/>
      <c r="P191" s="47"/>
      <c r="Q191" s="47"/>
      <c r="R191" s="48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R191" s="16" t="s">
        <v>129</v>
      </c>
      <c r="AS191" s="16" t="s">
        <v>70</v>
      </c>
    </row>
    <row r="192" spans="1:63" s="2" customFormat="1" ht="37.9" customHeight="1">
      <c r="A192" s="27"/>
      <c r="B192" s="113"/>
      <c r="C192" s="114" t="s">
        <v>167</v>
      </c>
      <c r="D192" s="114" t="s">
        <v>123</v>
      </c>
      <c r="E192" s="115" t="s">
        <v>209</v>
      </c>
      <c r="F192" s="116" t="s">
        <v>210</v>
      </c>
      <c r="G192" s="117" t="s">
        <v>203</v>
      </c>
      <c r="H192" s="118">
        <v>800</v>
      </c>
      <c r="I192" s="116" t="s">
        <v>127</v>
      </c>
      <c r="J192" s="28"/>
      <c r="K192" s="119" t="s">
        <v>1</v>
      </c>
      <c r="L192" s="120" t="s">
        <v>30</v>
      </c>
      <c r="M192" s="121">
        <v>0</v>
      </c>
      <c r="N192" s="121">
        <f>M192*H192</f>
        <v>0</v>
      </c>
      <c r="O192" s="121">
        <v>0</v>
      </c>
      <c r="P192" s="121">
        <f>O192*H192</f>
        <v>0</v>
      </c>
      <c r="Q192" s="121">
        <v>0</v>
      </c>
      <c r="R192" s="122">
        <f>Q192*H192</f>
        <v>0</v>
      </c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P192" s="123" t="s">
        <v>128</v>
      </c>
      <c r="AR192" s="123" t="s">
        <v>123</v>
      </c>
      <c r="AS192" s="123" t="s">
        <v>70</v>
      </c>
      <c r="AW192" s="16" t="s">
        <v>121</v>
      </c>
      <c r="BC192" s="124" t="e">
        <f>IF(L192="základní",#REF!,0)</f>
        <v>#REF!</v>
      </c>
      <c r="BD192" s="124">
        <f>IF(L192="snížená",#REF!,0)</f>
        <v>0</v>
      </c>
      <c r="BE192" s="124">
        <f>IF(L192="zákl. přenesená",#REF!,0)</f>
        <v>0</v>
      </c>
      <c r="BF192" s="124">
        <f>IF(L192="sníž. přenesená",#REF!,0)</f>
        <v>0</v>
      </c>
      <c r="BG192" s="124">
        <f>IF(L192="nulová",#REF!,0)</f>
        <v>0</v>
      </c>
      <c r="BH192" s="16" t="s">
        <v>68</v>
      </c>
      <c r="BI192" s="124" t="e">
        <f>ROUND(#REF!*H192,2)</f>
        <v>#REF!</v>
      </c>
      <c r="BJ192" s="16" t="s">
        <v>128</v>
      </c>
      <c r="BK192" s="123" t="s">
        <v>211</v>
      </c>
    </row>
    <row r="193" spans="1:63" s="2" customFormat="1" ht="19.5">
      <c r="A193" s="27"/>
      <c r="B193" s="28"/>
      <c r="C193" s="27"/>
      <c r="D193" s="125" t="s">
        <v>129</v>
      </c>
      <c r="E193" s="27"/>
      <c r="F193" s="126" t="s">
        <v>210</v>
      </c>
      <c r="G193" s="27"/>
      <c r="H193" s="27"/>
      <c r="I193" s="27"/>
      <c r="J193" s="28"/>
      <c r="K193" s="127"/>
      <c r="L193" s="128"/>
      <c r="M193" s="47"/>
      <c r="N193" s="47"/>
      <c r="O193" s="47"/>
      <c r="P193" s="47"/>
      <c r="Q193" s="47"/>
      <c r="R193" s="48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R193" s="16" t="s">
        <v>129</v>
      </c>
      <c r="AS193" s="16" t="s">
        <v>70</v>
      </c>
    </row>
    <row r="194" spans="1:63" s="2" customFormat="1" ht="37.9" customHeight="1">
      <c r="A194" s="27"/>
      <c r="B194" s="113"/>
      <c r="C194" s="114" t="s">
        <v>212</v>
      </c>
      <c r="D194" s="114" t="s">
        <v>123</v>
      </c>
      <c r="E194" s="115" t="s">
        <v>213</v>
      </c>
      <c r="F194" s="116" t="s">
        <v>214</v>
      </c>
      <c r="G194" s="117" t="s">
        <v>203</v>
      </c>
      <c r="H194" s="118">
        <v>250</v>
      </c>
      <c r="I194" s="116" t="s">
        <v>127</v>
      </c>
      <c r="J194" s="28"/>
      <c r="K194" s="119" t="s">
        <v>1</v>
      </c>
      <c r="L194" s="120" t="s">
        <v>30</v>
      </c>
      <c r="M194" s="121">
        <v>0</v>
      </c>
      <c r="N194" s="121">
        <f>M194*H194</f>
        <v>0</v>
      </c>
      <c r="O194" s="121">
        <v>0</v>
      </c>
      <c r="P194" s="121">
        <f>O194*H194</f>
        <v>0</v>
      </c>
      <c r="Q194" s="121">
        <v>0</v>
      </c>
      <c r="R194" s="122">
        <f>Q194*H194</f>
        <v>0</v>
      </c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P194" s="123" t="s">
        <v>128</v>
      </c>
      <c r="AR194" s="123" t="s">
        <v>123</v>
      </c>
      <c r="AS194" s="123" t="s">
        <v>70</v>
      </c>
      <c r="AW194" s="16" t="s">
        <v>121</v>
      </c>
      <c r="BC194" s="124" t="e">
        <f>IF(L194="základní",#REF!,0)</f>
        <v>#REF!</v>
      </c>
      <c r="BD194" s="124">
        <f>IF(L194="snížená",#REF!,0)</f>
        <v>0</v>
      </c>
      <c r="BE194" s="124">
        <f>IF(L194="zákl. přenesená",#REF!,0)</f>
        <v>0</v>
      </c>
      <c r="BF194" s="124">
        <f>IF(L194="sníž. přenesená",#REF!,0)</f>
        <v>0</v>
      </c>
      <c r="BG194" s="124">
        <f>IF(L194="nulová",#REF!,0)</f>
        <v>0</v>
      </c>
      <c r="BH194" s="16" t="s">
        <v>68</v>
      </c>
      <c r="BI194" s="124" t="e">
        <f>ROUND(#REF!*H194,2)</f>
        <v>#REF!</v>
      </c>
      <c r="BJ194" s="16" t="s">
        <v>128</v>
      </c>
      <c r="BK194" s="123" t="s">
        <v>215</v>
      </c>
    </row>
    <row r="195" spans="1:63" s="2" customFormat="1" ht="19.5">
      <c r="A195" s="27"/>
      <c r="B195" s="28"/>
      <c r="C195" s="27"/>
      <c r="D195" s="125" t="s">
        <v>129</v>
      </c>
      <c r="E195" s="27"/>
      <c r="F195" s="126" t="s">
        <v>214</v>
      </c>
      <c r="G195" s="27"/>
      <c r="H195" s="27"/>
      <c r="I195" s="27"/>
      <c r="J195" s="28"/>
      <c r="K195" s="127"/>
      <c r="L195" s="128"/>
      <c r="M195" s="47"/>
      <c r="N195" s="47"/>
      <c r="O195" s="47"/>
      <c r="P195" s="47"/>
      <c r="Q195" s="47"/>
      <c r="R195" s="48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R195" s="16" t="s">
        <v>129</v>
      </c>
      <c r="AS195" s="16" t="s">
        <v>70</v>
      </c>
    </row>
    <row r="196" spans="1:63" s="2" customFormat="1" ht="37.9" customHeight="1">
      <c r="A196" s="27"/>
      <c r="B196" s="113"/>
      <c r="C196" s="114" t="s">
        <v>171</v>
      </c>
      <c r="D196" s="114" t="s">
        <v>123</v>
      </c>
      <c r="E196" s="115" t="s">
        <v>216</v>
      </c>
      <c r="F196" s="116" t="s">
        <v>217</v>
      </c>
      <c r="G196" s="117" t="s">
        <v>126</v>
      </c>
      <c r="H196" s="118">
        <v>240</v>
      </c>
      <c r="I196" s="116" t="s">
        <v>127</v>
      </c>
      <c r="J196" s="28"/>
      <c r="K196" s="119" t="s">
        <v>1</v>
      </c>
      <c r="L196" s="120" t="s">
        <v>30</v>
      </c>
      <c r="M196" s="121">
        <v>0</v>
      </c>
      <c r="N196" s="121">
        <f>M196*H196</f>
        <v>0</v>
      </c>
      <c r="O196" s="121">
        <v>0</v>
      </c>
      <c r="P196" s="121">
        <f>O196*H196</f>
        <v>0</v>
      </c>
      <c r="Q196" s="121">
        <v>0</v>
      </c>
      <c r="R196" s="122">
        <f>Q196*H196</f>
        <v>0</v>
      </c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P196" s="123" t="s">
        <v>128</v>
      </c>
      <c r="AR196" s="123" t="s">
        <v>123</v>
      </c>
      <c r="AS196" s="123" t="s">
        <v>70</v>
      </c>
      <c r="AW196" s="16" t="s">
        <v>121</v>
      </c>
      <c r="BC196" s="124" t="e">
        <f>IF(L196="základní",#REF!,0)</f>
        <v>#REF!</v>
      </c>
      <c r="BD196" s="124">
        <f>IF(L196="snížená",#REF!,0)</f>
        <v>0</v>
      </c>
      <c r="BE196" s="124">
        <f>IF(L196="zákl. přenesená",#REF!,0)</f>
        <v>0</v>
      </c>
      <c r="BF196" s="124">
        <f>IF(L196="sníž. přenesená",#REF!,0)</f>
        <v>0</v>
      </c>
      <c r="BG196" s="124">
        <f>IF(L196="nulová",#REF!,0)</f>
        <v>0</v>
      </c>
      <c r="BH196" s="16" t="s">
        <v>68</v>
      </c>
      <c r="BI196" s="124" t="e">
        <f>ROUND(#REF!*H196,2)</f>
        <v>#REF!</v>
      </c>
      <c r="BJ196" s="16" t="s">
        <v>128</v>
      </c>
      <c r="BK196" s="123" t="s">
        <v>218</v>
      </c>
    </row>
    <row r="197" spans="1:63" s="2" customFormat="1" ht="19.5">
      <c r="A197" s="27"/>
      <c r="B197" s="28"/>
      <c r="C197" s="27"/>
      <c r="D197" s="125" t="s">
        <v>129</v>
      </c>
      <c r="E197" s="27"/>
      <c r="F197" s="126" t="s">
        <v>217</v>
      </c>
      <c r="G197" s="27"/>
      <c r="H197" s="27"/>
      <c r="I197" s="27"/>
      <c r="J197" s="28"/>
      <c r="K197" s="127"/>
      <c r="L197" s="128"/>
      <c r="M197" s="47"/>
      <c r="N197" s="47"/>
      <c r="O197" s="47"/>
      <c r="P197" s="47"/>
      <c r="Q197" s="47"/>
      <c r="R197" s="48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R197" s="16" t="s">
        <v>129</v>
      </c>
      <c r="AS197" s="16" t="s">
        <v>70</v>
      </c>
    </row>
    <row r="198" spans="1:63" s="2" customFormat="1" ht="49.15" customHeight="1">
      <c r="A198" s="27"/>
      <c r="B198" s="113"/>
      <c r="C198" s="114" t="s">
        <v>219</v>
      </c>
      <c r="D198" s="114" t="s">
        <v>123</v>
      </c>
      <c r="E198" s="115" t="s">
        <v>220</v>
      </c>
      <c r="F198" s="116" t="s">
        <v>221</v>
      </c>
      <c r="G198" s="117" t="s">
        <v>126</v>
      </c>
      <c r="H198" s="118">
        <v>240</v>
      </c>
      <c r="I198" s="116" t="s">
        <v>127</v>
      </c>
      <c r="J198" s="28"/>
      <c r="K198" s="119" t="s">
        <v>1</v>
      </c>
      <c r="L198" s="120" t="s">
        <v>30</v>
      </c>
      <c r="M198" s="121">
        <v>0</v>
      </c>
      <c r="N198" s="121">
        <f>M198*H198</f>
        <v>0</v>
      </c>
      <c r="O198" s="121">
        <v>0</v>
      </c>
      <c r="P198" s="121">
        <f>O198*H198</f>
        <v>0</v>
      </c>
      <c r="Q198" s="121">
        <v>0</v>
      </c>
      <c r="R198" s="122">
        <f>Q198*H198</f>
        <v>0</v>
      </c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P198" s="123" t="s">
        <v>128</v>
      </c>
      <c r="AR198" s="123" t="s">
        <v>123</v>
      </c>
      <c r="AS198" s="123" t="s">
        <v>70</v>
      </c>
      <c r="AW198" s="16" t="s">
        <v>121</v>
      </c>
      <c r="BC198" s="124" t="e">
        <f>IF(L198="základní",#REF!,0)</f>
        <v>#REF!</v>
      </c>
      <c r="BD198" s="124">
        <f>IF(L198="snížená",#REF!,0)</f>
        <v>0</v>
      </c>
      <c r="BE198" s="124">
        <f>IF(L198="zákl. přenesená",#REF!,0)</f>
        <v>0</v>
      </c>
      <c r="BF198" s="124">
        <f>IF(L198="sníž. přenesená",#REF!,0)</f>
        <v>0</v>
      </c>
      <c r="BG198" s="124">
        <f>IF(L198="nulová",#REF!,0)</f>
        <v>0</v>
      </c>
      <c r="BH198" s="16" t="s">
        <v>68</v>
      </c>
      <c r="BI198" s="124" t="e">
        <f>ROUND(#REF!*H198,2)</f>
        <v>#REF!</v>
      </c>
      <c r="BJ198" s="16" t="s">
        <v>128</v>
      </c>
      <c r="BK198" s="123" t="s">
        <v>222</v>
      </c>
    </row>
    <row r="199" spans="1:63" s="2" customFormat="1" ht="29.25">
      <c r="A199" s="27"/>
      <c r="B199" s="28"/>
      <c r="C199" s="27"/>
      <c r="D199" s="125" t="s">
        <v>129</v>
      </c>
      <c r="E199" s="27"/>
      <c r="F199" s="126" t="s">
        <v>221</v>
      </c>
      <c r="G199" s="27"/>
      <c r="H199" s="27"/>
      <c r="I199" s="27"/>
      <c r="J199" s="28"/>
      <c r="K199" s="127"/>
      <c r="L199" s="128"/>
      <c r="M199" s="47"/>
      <c r="N199" s="47"/>
      <c r="O199" s="47"/>
      <c r="P199" s="47"/>
      <c r="Q199" s="47"/>
      <c r="R199" s="48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R199" s="16" t="s">
        <v>129</v>
      </c>
      <c r="AS199" s="16" t="s">
        <v>70</v>
      </c>
    </row>
    <row r="200" spans="1:63" s="2" customFormat="1" ht="55.5" customHeight="1">
      <c r="A200" s="27"/>
      <c r="B200" s="113"/>
      <c r="C200" s="114" t="s">
        <v>174</v>
      </c>
      <c r="D200" s="114" t="s">
        <v>123</v>
      </c>
      <c r="E200" s="115" t="s">
        <v>223</v>
      </c>
      <c r="F200" s="116" t="s">
        <v>224</v>
      </c>
      <c r="G200" s="117" t="s">
        <v>203</v>
      </c>
      <c r="H200" s="118">
        <v>180</v>
      </c>
      <c r="I200" s="116" t="s">
        <v>127</v>
      </c>
      <c r="J200" s="28"/>
      <c r="K200" s="119" t="s">
        <v>1</v>
      </c>
      <c r="L200" s="120" t="s">
        <v>30</v>
      </c>
      <c r="M200" s="121">
        <v>0</v>
      </c>
      <c r="N200" s="121">
        <f>M200*H200</f>
        <v>0</v>
      </c>
      <c r="O200" s="121">
        <v>0</v>
      </c>
      <c r="P200" s="121">
        <f>O200*H200</f>
        <v>0</v>
      </c>
      <c r="Q200" s="121">
        <v>0</v>
      </c>
      <c r="R200" s="122">
        <f>Q200*H200</f>
        <v>0</v>
      </c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P200" s="123" t="s">
        <v>128</v>
      </c>
      <c r="AR200" s="123" t="s">
        <v>123</v>
      </c>
      <c r="AS200" s="123" t="s">
        <v>70</v>
      </c>
      <c r="AW200" s="16" t="s">
        <v>121</v>
      </c>
      <c r="BC200" s="124" t="e">
        <f>IF(L200="základní",#REF!,0)</f>
        <v>#REF!</v>
      </c>
      <c r="BD200" s="124">
        <f>IF(L200="snížená",#REF!,0)</f>
        <v>0</v>
      </c>
      <c r="BE200" s="124">
        <f>IF(L200="zákl. přenesená",#REF!,0)</f>
        <v>0</v>
      </c>
      <c r="BF200" s="124">
        <f>IF(L200="sníž. přenesená",#REF!,0)</f>
        <v>0</v>
      </c>
      <c r="BG200" s="124">
        <f>IF(L200="nulová",#REF!,0)</f>
        <v>0</v>
      </c>
      <c r="BH200" s="16" t="s">
        <v>68</v>
      </c>
      <c r="BI200" s="124" t="e">
        <f>ROUND(#REF!*H200,2)</f>
        <v>#REF!</v>
      </c>
      <c r="BJ200" s="16" t="s">
        <v>128</v>
      </c>
      <c r="BK200" s="123" t="s">
        <v>225</v>
      </c>
    </row>
    <row r="201" spans="1:63" s="2" customFormat="1" ht="29.25">
      <c r="A201" s="27"/>
      <c r="B201" s="28"/>
      <c r="C201" s="27"/>
      <c r="D201" s="125" t="s">
        <v>129</v>
      </c>
      <c r="E201" s="27"/>
      <c r="F201" s="126" t="s">
        <v>224</v>
      </c>
      <c r="G201" s="27"/>
      <c r="H201" s="27"/>
      <c r="I201" s="27"/>
      <c r="J201" s="28"/>
      <c r="K201" s="127"/>
      <c r="L201" s="128"/>
      <c r="M201" s="47"/>
      <c r="N201" s="47"/>
      <c r="O201" s="47"/>
      <c r="P201" s="47"/>
      <c r="Q201" s="47"/>
      <c r="R201" s="48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R201" s="16" t="s">
        <v>129</v>
      </c>
      <c r="AS201" s="16" t="s">
        <v>70</v>
      </c>
    </row>
    <row r="202" spans="1:63" s="2" customFormat="1" ht="55.5" customHeight="1">
      <c r="A202" s="27"/>
      <c r="B202" s="113"/>
      <c r="C202" s="114" t="s">
        <v>226</v>
      </c>
      <c r="D202" s="114" t="s">
        <v>123</v>
      </c>
      <c r="E202" s="115" t="s">
        <v>227</v>
      </c>
      <c r="F202" s="116" t="s">
        <v>228</v>
      </c>
      <c r="G202" s="117" t="s">
        <v>203</v>
      </c>
      <c r="H202" s="118">
        <v>180</v>
      </c>
      <c r="I202" s="116" t="s">
        <v>127</v>
      </c>
      <c r="J202" s="28"/>
      <c r="K202" s="119" t="s">
        <v>1</v>
      </c>
      <c r="L202" s="120" t="s">
        <v>30</v>
      </c>
      <c r="M202" s="121">
        <v>0</v>
      </c>
      <c r="N202" s="121">
        <f>M202*H202</f>
        <v>0</v>
      </c>
      <c r="O202" s="121">
        <v>0</v>
      </c>
      <c r="P202" s="121">
        <f>O202*H202</f>
        <v>0</v>
      </c>
      <c r="Q202" s="121">
        <v>0</v>
      </c>
      <c r="R202" s="122">
        <f>Q202*H202</f>
        <v>0</v>
      </c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P202" s="123" t="s">
        <v>128</v>
      </c>
      <c r="AR202" s="123" t="s">
        <v>123</v>
      </c>
      <c r="AS202" s="123" t="s">
        <v>70</v>
      </c>
      <c r="AW202" s="16" t="s">
        <v>121</v>
      </c>
      <c r="BC202" s="124" t="e">
        <f>IF(L202="základní",#REF!,0)</f>
        <v>#REF!</v>
      </c>
      <c r="BD202" s="124">
        <f>IF(L202="snížená",#REF!,0)</f>
        <v>0</v>
      </c>
      <c r="BE202" s="124">
        <f>IF(L202="zákl. přenesená",#REF!,0)</f>
        <v>0</v>
      </c>
      <c r="BF202" s="124">
        <f>IF(L202="sníž. přenesená",#REF!,0)</f>
        <v>0</v>
      </c>
      <c r="BG202" s="124">
        <f>IF(L202="nulová",#REF!,0)</f>
        <v>0</v>
      </c>
      <c r="BH202" s="16" t="s">
        <v>68</v>
      </c>
      <c r="BI202" s="124" t="e">
        <f>ROUND(#REF!*H202,2)</f>
        <v>#REF!</v>
      </c>
      <c r="BJ202" s="16" t="s">
        <v>128</v>
      </c>
      <c r="BK202" s="123" t="s">
        <v>229</v>
      </c>
    </row>
    <row r="203" spans="1:63" s="2" customFormat="1" ht="39">
      <c r="A203" s="27"/>
      <c r="B203" s="28"/>
      <c r="C203" s="27"/>
      <c r="D203" s="125" t="s">
        <v>129</v>
      </c>
      <c r="E203" s="27"/>
      <c r="F203" s="126" t="s">
        <v>228</v>
      </c>
      <c r="G203" s="27"/>
      <c r="H203" s="27"/>
      <c r="I203" s="27"/>
      <c r="J203" s="28"/>
      <c r="K203" s="127"/>
      <c r="L203" s="128"/>
      <c r="M203" s="47"/>
      <c r="N203" s="47"/>
      <c r="O203" s="47"/>
      <c r="P203" s="47"/>
      <c r="Q203" s="47"/>
      <c r="R203" s="48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R203" s="16" t="s">
        <v>129</v>
      </c>
      <c r="AS203" s="16" t="s">
        <v>70</v>
      </c>
    </row>
    <row r="204" spans="1:63" s="2" customFormat="1" ht="55.5" customHeight="1">
      <c r="A204" s="27"/>
      <c r="B204" s="113"/>
      <c r="C204" s="114" t="s">
        <v>177</v>
      </c>
      <c r="D204" s="114" t="s">
        <v>123</v>
      </c>
      <c r="E204" s="115" t="s">
        <v>230</v>
      </c>
      <c r="F204" s="116" t="s">
        <v>231</v>
      </c>
      <c r="G204" s="117" t="s">
        <v>203</v>
      </c>
      <c r="H204" s="118">
        <v>190</v>
      </c>
      <c r="I204" s="116" t="s">
        <v>127</v>
      </c>
      <c r="J204" s="28"/>
      <c r="K204" s="119" t="s">
        <v>1</v>
      </c>
      <c r="L204" s="120" t="s">
        <v>30</v>
      </c>
      <c r="M204" s="121">
        <v>0</v>
      </c>
      <c r="N204" s="121">
        <f>M204*H204</f>
        <v>0</v>
      </c>
      <c r="O204" s="121">
        <v>0</v>
      </c>
      <c r="P204" s="121">
        <f>O204*H204</f>
        <v>0</v>
      </c>
      <c r="Q204" s="121">
        <v>0</v>
      </c>
      <c r="R204" s="122">
        <f>Q204*H204</f>
        <v>0</v>
      </c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P204" s="123" t="s">
        <v>128</v>
      </c>
      <c r="AR204" s="123" t="s">
        <v>123</v>
      </c>
      <c r="AS204" s="123" t="s">
        <v>70</v>
      </c>
      <c r="AW204" s="16" t="s">
        <v>121</v>
      </c>
      <c r="BC204" s="124" t="e">
        <f>IF(L204="základní",#REF!,0)</f>
        <v>#REF!</v>
      </c>
      <c r="BD204" s="124">
        <f>IF(L204="snížená",#REF!,0)</f>
        <v>0</v>
      </c>
      <c r="BE204" s="124">
        <f>IF(L204="zákl. přenesená",#REF!,0)</f>
        <v>0</v>
      </c>
      <c r="BF204" s="124">
        <f>IF(L204="sníž. přenesená",#REF!,0)</f>
        <v>0</v>
      </c>
      <c r="BG204" s="124">
        <f>IF(L204="nulová",#REF!,0)</f>
        <v>0</v>
      </c>
      <c r="BH204" s="16" t="s">
        <v>68</v>
      </c>
      <c r="BI204" s="124" t="e">
        <f>ROUND(#REF!*H204,2)</f>
        <v>#REF!</v>
      </c>
      <c r="BJ204" s="16" t="s">
        <v>128</v>
      </c>
      <c r="BK204" s="123" t="s">
        <v>232</v>
      </c>
    </row>
    <row r="205" spans="1:63" s="2" customFormat="1" ht="39">
      <c r="A205" s="27"/>
      <c r="B205" s="28"/>
      <c r="C205" s="27"/>
      <c r="D205" s="125" t="s">
        <v>129</v>
      </c>
      <c r="E205" s="27"/>
      <c r="F205" s="126" t="s">
        <v>231</v>
      </c>
      <c r="G205" s="27"/>
      <c r="H205" s="27"/>
      <c r="I205" s="27"/>
      <c r="J205" s="28"/>
      <c r="K205" s="127"/>
      <c r="L205" s="128"/>
      <c r="M205" s="47"/>
      <c r="N205" s="47"/>
      <c r="O205" s="47"/>
      <c r="P205" s="47"/>
      <c r="Q205" s="47"/>
      <c r="R205" s="48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R205" s="16" t="s">
        <v>129</v>
      </c>
      <c r="AS205" s="16" t="s">
        <v>70</v>
      </c>
    </row>
    <row r="206" spans="1:63" s="2" customFormat="1" ht="62.65" customHeight="1">
      <c r="A206" s="27"/>
      <c r="B206" s="113"/>
      <c r="C206" s="114" t="s">
        <v>233</v>
      </c>
      <c r="D206" s="114" t="s">
        <v>123</v>
      </c>
      <c r="E206" s="115" t="s">
        <v>234</v>
      </c>
      <c r="F206" s="116" t="s">
        <v>235</v>
      </c>
      <c r="G206" s="117" t="s">
        <v>203</v>
      </c>
      <c r="H206" s="118">
        <v>190</v>
      </c>
      <c r="I206" s="116" t="s">
        <v>127</v>
      </c>
      <c r="J206" s="28"/>
      <c r="K206" s="119" t="s">
        <v>1</v>
      </c>
      <c r="L206" s="120" t="s">
        <v>30</v>
      </c>
      <c r="M206" s="121">
        <v>0</v>
      </c>
      <c r="N206" s="121">
        <f>M206*H206</f>
        <v>0</v>
      </c>
      <c r="O206" s="121">
        <v>0</v>
      </c>
      <c r="P206" s="121">
        <f>O206*H206</f>
        <v>0</v>
      </c>
      <c r="Q206" s="121">
        <v>0</v>
      </c>
      <c r="R206" s="122">
        <f>Q206*H206</f>
        <v>0</v>
      </c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P206" s="123" t="s">
        <v>128</v>
      </c>
      <c r="AR206" s="123" t="s">
        <v>123</v>
      </c>
      <c r="AS206" s="123" t="s">
        <v>70</v>
      </c>
      <c r="AW206" s="16" t="s">
        <v>121</v>
      </c>
      <c r="BC206" s="124" t="e">
        <f>IF(L206="základní",#REF!,0)</f>
        <v>#REF!</v>
      </c>
      <c r="BD206" s="124">
        <f>IF(L206="snížená",#REF!,0)</f>
        <v>0</v>
      </c>
      <c r="BE206" s="124">
        <f>IF(L206="zákl. přenesená",#REF!,0)</f>
        <v>0</v>
      </c>
      <c r="BF206" s="124">
        <f>IF(L206="sníž. přenesená",#REF!,0)</f>
        <v>0</v>
      </c>
      <c r="BG206" s="124">
        <f>IF(L206="nulová",#REF!,0)</f>
        <v>0</v>
      </c>
      <c r="BH206" s="16" t="s">
        <v>68</v>
      </c>
      <c r="BI206" s="124" t="e">
        <f>ROUND(#REF!*H206,2)</f>
        <v>#REF!</v>
      </c>
      <c r="BJ206" s="16" t="s">
        <v>128</v>
      </c>
      <c r="BK206" s="123" t="s">
        <v>236</v>
      </c>
    </row>
    <row r="207" spans="1:63" s="2" customFormat="1" ht="39">
      <c r="A207" s="27"/>
      <c r="B207" s="28"/>
      <c r="C207" s="27"/>
      <c r="D207" s="125" t="s">
        <v>129</v>
      </c>
      <c r="E207" s="27"/>
      <c r="F207" s="126" t="s">
        <v>235</v>
      </c>
      <c r="G207" s="27"/>
      <c r="H207" s="27"/>
      <c r="I207" s="27"/>
      <c r="J207" s="28"/>
      <c r="K207" s="127"/>
      <c r="L207" s="128"/>
      <c r="M207" s="47"/>
      <c r="N207" s="47"/>
      <c r="O207" s="47"/>
      <c r="P207" s="47"/>
      <c r="Q207" s="47"/>
      <c r="R207" s="48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R207" s="16" t="s">
        <v>129</v>
      </c>
      <c r="AS207" s="16" t="s">
        <v>70</v>
      </c>
    </row>
    <row r="208" spans="1:63" s="2" customFormat="1" ht="44.25" customHeight="1">
      <c r="A208" s="27"/>
      <c r="B208" s="113"/>
      <c r="C208" s="114" t="s">
        <v>180</v>
      </c>
      <c r="D208" s="114" t="s">
        <v>123</v>
      </c>
      <c r="E208" s="115" t="s">
        <v>237</v>
      </c>
      <c r="F208" s="116" t="s">
        <v>238</v>
      </c>
      <c r="G208" s="117" t="s">
        <v>203</v>
      </c>
      <c r="H208" s="118">
        <v>600</v>
      </c>
      <c r="I208" s="116" t="s">
        <v>127</v>
      </c>
      <c r="J208" s="28"/>
      <c r="K208" s="119" t="s">
        <v>1</v>
      </c>
      <c r="L208" s="120" t="s">
        <v>30</v>
      </c>
      <c r="M208" s="121">
        <v>0</v>
      </c>
      <c r="N208" s="121">
        <f>M208*H208</f>
        <v>0</v>
      </c>
      <c r="O208" s="121">
        <v>0</v>
      </c>
      <c r="P208" s="121">
        <f>O208*H208</f>
        <v>0</v>
      </c>
      <c r="Q208" s="121">
        <v>0</v>
      </c>
      <c r="R208" s="122">
        <f>Q208*H208</f>
        <v>0</v>
      </c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P208" s="123" t="s">
        <v>128</v>
      </c>
      <c r="AR208" s="123" t="s">
        <v>123</v>
      </c>
      <c r="AS208" s="123" t="s">
        <v>70</v>
      </c>
      <c r="AW208" s="16" t="s">
        <v>121</v>
      </c>
      <c r="BC208" s="124" t="e">
        <f>IF(L208="základní",#REF!,0)</f>
        <v>#REF!</v>
      </c>
      <c r="BD208" s="124">
        <f>IF(L208="snížená",#REF!,0)</f>
        <v>0</v>
      </c>
      <c r="BE208" s="124">
        <f>IF(L208="zákl. přenesená",#REF!,0)</f>
        <v>0</v>
      </c>
      <c r="BF208" s="124">
        <f>IF(L208="sníž. přenesená",#REF!,0)</f>
        <v>0</v>
      </c>
      <c r="BG208" s="124">
        <f>IF(L208="nulová",#REF!,0)</f>
        <v>0</v>
      </c>
      <c r="BH208" s="16" t="s">
        <v>68</v>
      </c>
      <c r="BI208" s="124" t="e">
        <f>ROUND(#REF!*H208,2)</f>
        <v>#REF!</v>
      </c>
      <c r="BJ208" s="16" t="s">
        <v>128</v>
      </c>
      <c r="BK208" s="123" t="s">
        <v>239</v>
      </c>
    </row>
    <row r="209" spans="1:63" s="2" customFormat="1" ht="29.25">
      <c r="A209" s="27"/>
      <c r="B209" s="28"/>
      <c r="C209" s="27"/>
      <c r="D209" s="125" t="s">
        <v>129</v>
      </c>
      <c r="E209" s="27"/>
      <c r="F209" s="126" t="s">
        <v>238</v>
      </c>
      <c r="G209" s="27"/>
      <c r="H209" s="27"/>
      <c r="I209" s="27"/>
      <c r="J209" s="28"/>
      <c r="K209" s="127"/>
      <c r="L209" s="128"/>
      <c r="M209" s="47"/>
      <c r="N209" s="47"/>
      <c r="O209" s="47"/>
      <c r="P209" s="47"/>
      <c r="Q209" s="47"/>
      <c r="R209" s="48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R209" s="16" t="s">
        <v>129</v>
      </c>
      <c r="AS209" s="16" t="s">
        <v>70</v>
      </c>
    </row>
    <row r="210" spans="1:63" s="2" customFormat="1" ht="62.65" customHeight="1">
      <c r="A210" s="27"/>
      <c r="B210" s="113"/>
      <c r="C210" s="114" t="s">
        <v>240</v>
      </c>
      <c r="D210" s="114" t="s">
        <v>123</v>
      </c>
      <c r="E210" s="115" t="s">
        <v>241</v>
      </c>
      <c r="F210" s="116" t="s">
        <v>242</v>
      </c>
      <c r="G210" s="117" t="s">
        <v>203</v>
      </c>
      <c r="H210" s="118">
        <v>1000</v>
      </c>
      <c r="I210" s="116" t="s">
        <v>127</v>
      </c>
      <c r="J210" s="28"/>
      <c r="K210" s="119" t="s">
        <v>1</v>
      </c>
      <c r="L210" s="120" t="s">
        <v>30</v>
      </c>
      <c r="M210" s="121">
        <v>0</v>
      </c>
      <c r="N210" s="121">
        <f>M210*H210</f>
        <v>0</v>
      </c>
      <c r="O210" s="121">
        <v>0</v>
      </c>
      <c r="P210" s="121">
        <f>O210*H210</f>
        <v>0</v>
      </c>
      <c r="Q210" s="121">
        <v>0</v>
      </c>
      <c r="R210" s="122">
        <f>Q210*H210</f>
        <v>0</v>
      </c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P210" s="123" t="s">
        <v>128</v>
      </c>
      <c r="AR210" s="123" t="s">
        <v>123</v>
      </c>
      <c r="AS210" s="123" t="s">
        <v>70</v>
      </c>
      <c r="AW210" s="16" t="s">
        <v>121</v>
      </c>
      <c r="BC210" s="124" t="e">
        <f>IF(L210="základní",#REF!,0)</f>
        <v>#REF!</v>
      </c>
      <c r="BD210" s="124">
        <f>IF(L210="snížená",#REF!,0)</f>
        <v>0</v>
      </c>
      <c r="BE210" s="124">
        <f>IF(L210="zákl. přenesená",#REF!,0)</f>
        <v>0</v>
      </c>
      <c r="BF210" s="124">
        <f>IF(L210="sníž. přenesená",#REF!,0)</f>
        <v>0</v>
      </c>
      <c r="BG210" s="124">
        <f>IF(L210="nulová",#REF!,0)</f>
        <v>0</v>
      </c>
      <c r="BH210" s="16" t="s">
        <v>68</v>
      </c>
      <c r="BI210" s="124" t="e">
        <f>ROUND(#REF!*H210,2)</f>
        <v>#REF!</v>
      </c>
      <c r="BJ210" s="16" t="s">
        <v>128</v>
      </c>
      <c r="BK210" s="123" t="s">
        <v>243</v>
      </c>
    </row>
    <row r="211" spans="1:63" s="2" customFormat="1" ht="39">
      <c r="A211" s="27"/>
      <c r="B211" s="28"/>
      <c r="C211" s="27"/>
      <c r="D211" s="125" t="s">
        <v>129</v>
      </c>
      <c r="E211" s="27"/>
      <c r="F211" s="126" t="s">
        <v>242</v>
      </c>
      <c r="G211" s="27"/>
      <c r="H211" s="27"/>
      <c r="I211" s="27"/>
      <c r="J211" s="28"/>
      <c r="K211" s="127"/>
      <c r="L211" s="128"/>
      <c r="M211" s="47"/>
      <c r="N211" s="47"/>
      <c r="O211" s="47"/>
      <c r="P211" s="47"/>
      <c r="Q211" s="47"/>
      <c r="R211" s="48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R211" s="16" t="s">
        <v>129</v>
      </c>
      <c r="AS211" s="16" t="s">
        <v>70</v>
      </c>
    </row>
    <row r="212" spans="1:63" s="2" customFormat="1" ht="62.65" customHeight="1">
      <c r="A212" s="27"/>
      <c r="B212" s="113"/>
      <c r="C212" s="114" t="s">
        <v>184</v>
      </c>
      <c r="D212" s="114" t="s">
        <v>123</v>
      </c>
      <c r="E212" s="115" t="s">
        <v>244</v>
      </c>
      <c r="F212" s="116" t="s">
        <v>245</v>
      </c>
      <c r="G212" s="117" t="s">
        <v>203</v>
      </c>
      <c r="H212" s="118">
        <v>4580</v>
      </c>
      <c r="I212" s="116" t="s">
        <v>127</v>
      </c>
      <c r="J212" s="28"/>
      <c r="K212" s="119" t="s">
        <v>1</v>
      </c>
      <c r="L212" s="120" t="s">
        <v>30</v>
      </c>
      <c r="M212" s="121">
        <v>0</v>
      </c>
      <c r="N212" s="121">
        <f>M212*H212</f>
        <v>0</v>
      </c>
      <c r="O212" s="121">
        <v>0</v>
      </c>
      <c r="P212" s="121">
        <f>O212*H212</f>
        <v>0</v>
      </c>
      <c r="Q212" s="121">
        <v>0</v>
      </c>
      <c r="R212" s="122">
        <f>Q212*H212</f>
        <v>0</v>
      </c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P212" s="123" t="s">
        <v>128</v>
      </c>
      <c r="AR212" s="123" t="s">
        <v>123</v>
      </c>
      <c r="AS212" s="123" t="s">
        <v>70</v>
      </c>
      <c r="AW212" s="16" t="s">
        <v>121</v>
      </c>
      <c r="BC212" s="124" t="e">
        <f>IF(L212="základní",#REF!,0)</f>
        <v>#REF!</v>
      </c>
      <c r="BD212" s="124">
        <f>IF(L212="snížená",#REF!,0)</f>
        <v>0</v>
      </c>
      <c r="BE212" s="124">
        <f>IF(L212="zákl. přenesená",#REF!,0)</f>
        <v>0</v>
      </c>
      <c r="BF212" s="124">
        <f>IF(L212="sníž. přenesená",#REF!,0)</f>
        <v>0</v>
      </c>
      <c r="BG212" s="124">
        <f>IF(L212="nulová",#REF!,0)</f>
        <v>0</v>
      </c>
      <c r="BH212" s="16" t="s">
        <v>68</v>
      </c>
      <c r="BI212" s="124" t="e">
        <f>ROUND(#REF!*H212,2)</f>
        <v>#REF!</v>
      </c>
      <c r="BJ212" s="16" t="s">
        <v>128</v>
      </c>
      <c r="BK212" s="123" t="s">
        <v>246</v>
      </c>
    </row>
    <row r="213" spans="1:63" s="2" customFormat="1" ht="39">
      <c r="A213" s="27"/>
      <c r="B213" s="28"/>
      <c r="C213" s="27"/>
      <c r="D213" s="125" t="s">
        <v>129</v>
      </c>
      <c r="E213" s="27"/>
      <c r="F213" s="126" t="s">
        <v>245</v>
      </c>
      <c r="G213" s="27"/>
      <c r="H213" s="27"/>
      <c r="I213" s="27"/>
      <c r="J213" s="28"/>
      <c r="K213" s="127"/>
      <c r="L213" s="128"/>
      <c r="M213" s="47"/>
      <c r="N213" s="47"/>
      <c r="O213" s="47"/>
      <c r="P213" s="47"/>
      <c r="Q213" s="47"/>
      <c r="R213" s="48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R213" s="16" t="s">
        <v>129</v>
      </c>
      <c r="AS213" s="16" t="s">
        <v>70</v>
      </c>
    </row>
    <row r="214" spans="1:63" s="2" customFormat="1" ht="66.75" customHeight="1">
      <c r="A214" s="27"/>
      <c r="B214" s="113"/>
      <c r="C214" s="114" t="s">
        <v>247</v>
      </c>
      <c r="D214" s="114" t="s">
        <v>123</v>
      </c>
      <c r="E214" s="115" t="s">
        <v>248</v>
      </c>
      <c r="F214" s="116" t="s">
        <v>249</v>
      </c>
      <c r="G214" s="117" t="s">
        <v>203</v>
      </c>
      <c r="H214" s="118">
        <v>1550</v>
      </c>
      <c r="I214" s="116" t="s">
        <v>127</v>
      </c>
      <c r="J214" s="28"/>
      <c r="K214" s="119" t="s">
        <v>1</v>
      </c>
      <c r="L214" s="120" t="s">
        <v>30</v>
      </c>
      <c r="M214" s="121">
        <v>0</v>
      </c>
      <c r="N214" s="121">
        <f>M214*H214</f>
        <v>0</v>
      </c>
      <c r="O214" s="121">
        <v>0</v>
      </c>
      <c r="P214" s="121">
        <f>O214*H214</f>
        <v>0</v>
      </c>
      <c r="Q214" s="121">
        <v>0</v>
      </c>
      <c r="R214" s="122">
        <f>Q214*H214</f>
        <v>0</v>
      </c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P214" s="123" t="s">
        <v>128</v>
      </c>
      <c r="AR214" s="123" t="s">
        <v>123</v>
      </c>
      <c r="AS214" s="123" t="s">
        <v>70</v>
      </c>
      <c r="AW214" s="16" t="s">
        <v>121</v>
      </c>
      <c r="BC214" s="124" t="e">
        <f>IF(L214="základní",#REF!,0)</f>
        <v>#REF!</v>
      </c>
      <c r="BD214" s="124">
        <f>IF(L214="snížená",#REF!,0)</f>
        <v>0</v>
      </c>
      <c r="BE214" s="124">
        <f>IF(L214="zákl. přenesená",#REF!,0)</f>
        <v>0</v>
      </c>
      <c r="BF214" s="124">
        <f>IF(L214="sníž. přenesená",#REF!,0)</f>
        <v>0</v>
      </c>
      <c r="BG214" s="124">
        <f>IF(L214="nulová",#REF!,0)</f>
        <v>0</v>
      </c>
      <c r="BH214" s="16" t="s">
        <v>68</v>
      </c>
      <c r="BI214" s="124" t="e">
        <f>ROUND(#REF!*H214,2)</f>
        <v>#REF!</v>
      </c>
      <c r="BJ214" s="16" t="s">
        <v>128</v>
      </c>
      <c r="BK214" s="123" t="s">
        <v>250</v>
      </c>
    </row>
    <row r="215" spans="1:63" s="2" customFormat="1" ht="48.75">
      <c r="A215" s="27"/>
      <c r="B215" s="28"/>
      <c r="C215" s="27"/>
      <c r="D215" s="125" t="s">
        <v>129</v>
      </c>
      <c r="E215" s="27"/>
      <c r="F215" s="126" t="s">
        <v>251</v>
      </c>
      <c r="G215" s="27"/>
      <c r="H215" s="27"/>
      <c r="I215" s="27"/>
      <c r="J215" s="28"/>
      <c r="K215" s="127"/>
      <c r="L215" s="128"/>
      <c r="M215" s="47"/>
      <c r="N215" s="47"/>
      <c r="O215" s="47"/>
      <c r="P215" s="47"/>
      <c r="Q215" s="47"/>
      <c r="R215" s="48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R215" s="16" t="s">
        <v>129</v>
      </c>
      <c r="AS215" s="16" t="s">
        <v>70</v>
      </c>
    </row>
    <row r="216" spans="1:63" s="2" customFormat="1" ht="44.25" customHeight="1">
      <c r="A216" s="27"/>
      <c r="B216" s="113"/>
      <c r="C216" s="114" t="s">
        <v>187</v>
      </c>
      <c r="D216" s="114" t="s">
        <v>123</v>
      </c>
      <c r="E216" s="115" t="s">
        <v>252</v>
      </c>
      <c r="F216" s="116" t="s">
        <v>253</v>
      </c>
      <c r="G216" s="117" t="s">
        <v>254</v>
      </c>
      <c r="H216" s="118">
        <v>3100</v>
      </c>
      <c r="I216" s="116" t="s">
        <v>127</v>
      </c>
      <c r="J216" s="28"/>
      <c r="K216" s="119" t="s">
        <v>1</v>
      </c>
      <c r="L216" s="120" t="s">
        <v>30</v>
      </c>
      <c r="M216" s="121">
        <v>0</v>
      </c>
      <c r="N216" s="121">
        <f>M216*H216</f>
        <v>0</v>
      </c>
      <c r="O216" s="121">
        <v>0</v>
      </c>
      <c r="P216" s="121">
        <f>O216*H216</f>
        <v>0</v>
      </c>
      <c r="Q216" s="121">
        <v>0</v>
      </c>
      <c r="R216" s="122">
        <f>Q216*H216</f>
        <v>0</v>
      </c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P216" s="123" t="s">
        <v>128</v>
      </c>
      <c r="AR216" s="123" t="s">
        <v>123</v>
      </c>
      <c r="AS216" s="123" t="s">
        <v>70</v>
      </c>
      <c r="AW216" s="16" t="s">
        <v>121</v>
      </c>
      <c r="BC216" s="124" t="e">
        <f>IF(L216="základní",#REF!,0)</f>
        <v>#REF!</v>
      </c>
      <c r="BD216" s="124">
        <f>IF(L216="snížená",#REF!,0)</f>
        <v>0</v>
      </c>
      <c r="BE216" s="124">
        <f>IF(L216="zákl. přenesená",#REF!,0)</f>
        <v>0</v>
      </c>
      <c r="BF216" s="124">
        <f>IF(L216="sníž. přenesená",#REF!,0)</f>
        <v>0</v>
      </c>
      <c r="BG216" s="124">
        <f>IF(L216="nulová",#REF!,0)</f>
        <v>0</v>
      </c>
      <c r="BH216" s="16" t="s">
        <v>68</v>
      </c>
      <c r="BI216" s="124" t="e">
        <f>ROUND(#REF!*H216,2)</f>
        <v>#REF!</v>
      </c>
      <c r="BJ216" s="16" t="s">
        <v>128</v>
      </c>
      <c r="BK216" s="123" t="s">
        <v>255</v>
      </c>
    </row>
    <row r="217" spans="1:63" s="2" customFormat="1" ht="29.25">
      <c r="A217" s="27"/>
      <c r="B217" s="28"/>
      <c r="C217" s="27"/>
      <c r="D217" s="125" t="s">
        <v>129</v>
      </c>
      <c r="E217" s="27"/>
      <c r="F217" s="126" t="s">
        <v>253</v>
      </c>
      <c r="G217" s="27"/>
      <c r="H217" s="27"/>
      <c r="I217" s="27"/>
      <c r="J217" s="28"/>
      <c r="K217" s="127"/>
      <c r="L217" s="128"/>
      <c r="M217" s="47"/>
      <c r="N217" s="47"/>
      <c r="O217" s="47"/>
      <c r="P217" s="47"/>
      <c r="Q217" s="47"/>
      <c r="R217" s="48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R217" s="16" t="s">
        <v>129</v>
      </c>
      <c r="AS217" s="16" t="s">
        <v>70</v>
      </c>
    </row>
    <row r="218" spans="1:63" s="2" customFormat="1" ht="24.2" customHeight="1">
      <c r="A218" s="27"/>
      <c r="B218" s="113"/>
      <c r="C218" s="114" t="s">
        <v>256</v>
      </c>
      <c r="D218" s="114" t="s">
        <v>123</v>
      </c>
      <c r="E218" s="115" t="s">
        <v>257</v>
      </c>
      <c r="F218" s="116" t="s">
        <v>258</v>
      </c>
      <c r="G218" s="117" t="s">
        <v>126</v>
      </c>
      <c r="H218" s="118">
        <v>600</v>
      </c>
      <c r="I218" s="116" t="s">
        <v>127</v>
      </c>
      <c r="J218" s="28"/>
      <c r="K218" s="119" t="s">
        <v>1</v>
      </c>
      <c r="L218" s="120" t="s">
        <v>30</v>
      </c>
      <c r="M218" s="121">
        <v>0</v>
      </c>
      <c r="N218" s="121">
        <f>M218*H218</f>
        <v>0</v>
      </c>
      <c r="O218" s="121">
        <v>0</v>
      </c>
      <c r="P218" s="121">
        <f>O218*H218</f>
        <v>0</v>
      </c>
      <c r="Q218" s="121">
        <v>0</v>
      </c>
      <c r="R218" s="122">
        <f>Q218*H218</f>
        <v>0</v>
      </c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P218" s="123" t="s">
        <v>128</v>
      </c>
      <c r="AR218" s="123" t="s">
        <v>123</v>
      </c>
      <c r="AS218" s="123" t="s">
        <v>70</v>
      </c>
      <c r="AW218" s="16" t="s">
        <v>121</v>
      </c>
      <c r="BC218" s="124" t="e">
        <f>IF(L218="základní",#REF!,0)</f>
        <v>#REF!</v>
      </c>
      <c r="BD218" s="124">
        <f>IF(L218="snížená",#REF!,0)</f>
        <v>0</v>
      </c>
      <c r="BE218" s="124">
        <f>IF(L218="zákl. přenesená",#REF!,0)</f>
        <v>0</v>
      </c>
      <c r="BF218" s="124">
        <f>IF(L218="sníž. přenesená",#REF!,0)</f>
        <v>0</v>
      </c>
      <c r="BG218" s="124">
        <f>IF(L218="nulová",#REF!,0)</f>
        <v>0</v>
      </c>
      <c r="BH218" s="16" t="s">
        <v>68</v>
      </c>
      <c r="BI218" s="124" t="e">
        <f>ROUND(#REF!*H218,2)</f>
        <v>#REF!</v>
      </c>
      <c r="BJ218" s="16" t="s">
        <v>128</v>
      </c>
      <c r="BK218" s="123" t="s">
        <v>259</v>
      </c>
    </row>
    <row r="219" spans="1:63" s="2" customFormat="1" ht="19.5">
      <c r="A219" s="27"/>
      <c r="B219" s="28"/>
      <c r="C219" s="27"/>
      <c r="D219" s="125" t="s">
        <v>129</v>
      </c>
      <c r="E219" s="27"/>
      <c r="F219" s="126" t="s">
        <v>258</v>
      </c>
      <c r="G219" s="27"/>
      <c r="H219" s="27"/>
      <c r="I219" s="27"/>
      <c r="J219" s="28"/>
      <c r="K219" s="127"/>
      <c r="L219" s="128"/>
      <c r="M219" s="47"/>
      <c r="N219" s="47"/>
      <c r="O219" s="47"/>
      <c r="P219" s="47"/>
      <c r="Q219" s="47"/>
      <c r="R219" s="48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R219" s="16" t="s">
        <v>129</v>
      </c>
      <c r="AS219" s="16" t="s">
        <v>70</v>
      </c>
    </row>
    <row r="220" spans="1:63" s="2" customFormat="1" ht="55.5" customHeight="1">
      <c r="A220" s="27"/>
      <c r="B220" s="113"/>
      <c r="C220" s="114" t="s">
        <v>192</v>
      </c>
      <c r="D220" s="114" t="s">
        <v>123</v>
      </c>
      <c r="E220" s="115" t="s">
        <v>260</v>
      </c>
      <c r="F220" s="116" t="s">
        <v>261</v>
      </c>
      <c r="G220" s="117" t="s">
        <v>203</v>
      </c>
      <c r="H220" s="118">
        <v>500</v>
      </c>
      <c r="I220" s="116" t="s">
        <v>127</v>
      </c>
      <c r="J220" s="28"/>
      <c r="K220" s="119" t="s">
        <v>1</v>
      </c>
      <c r="L220" s="120" t="s">
        <v>30</v>
      </c>
      <c r="M220" s="121">
        <v>0</v>
      </c>
      <c r="N220" s="121">
        <f>M220*H220</f>
        <v>0</v>
      </c>
      <c r="O220" s="121">
        <v>0</v>
      </c>
      <c r="P220" s="121">
        <f>O220*H220</f>
        <v>0</v>
      </c>
      <c r="Q220" s="121">
        <v>0</v>
      </c>
      <c r="R220" s="122">
        <f>Q220*H220</f>
        <v>0</v>
      </c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P220" s="123" t="s">
        <v>128</v>
      </c>
      <c r="AR220" s="123" t="s">
        <v>123</v>
      </c>
      <c r="AS220" s="123" t="s">
        <v>70</v>
      </c>
      <c r="AW220" s="16" t="s">
        <v>121</v>
      </c>
      <c r="BC220" s="124" t="e">
        <f>IF(L220="základní",#REF!,0)</f>
        <v>#REF!</v>
      </c>
      <c r="BD220" s="124">
        <f>IF(L220="snížená",#REF!,0)</f>
        <v>0</v>
      </c>
      <c r="BE220" s="124">
        <f>IF(L220="zákl. přenesená",#REF!,0)</f>
        <v>0</v>
      </c>
      <c r="BF220" s="124">
        <f>IF(L220="sníž. přenesená",#REF!,0)</f>
        <v>0</v>
      </c>
      <c r="BG220" s="124">
        <f>IF(L220="nulová",#REF!,0)</f>
        <v>0</v>
      </c>
      <c r="BH220" s="16" t="s">
        <v>68</v>
      </c>
      <c r="BI220" s="124" t="e">
        <f>ROUND(#REF!*H220,2)</f>
        <v>#REF!</v>
      </c>
      <c r="BJ220" s="16" t="s">
        <v>128</v>
      </c>
      <c r="BK220" s="123" t="s">
        <v>262</v>
      </c>
    </row>
    <row r="221" spans="1:63" s="2" customFormat="1" ht="29.25">
      <c r="A221" s="27"/>
      <c r="B221" s="28"/>
      <c r="C221" s="27"/>
      <c r="D221" s="125" t="s">
        <v>129</v>
      </c>
      <c r="E221" s="27"/>
      <c r="F221" s="126" t="s">
        <v>261</v>
      </c>
      <c r="G221" s="27"/>
      <c r="H221" s="27"/>
      <c r="I221" s="27"/>
      <c r="J221" s="28"/>
      <c r="K221" s="127"/>
      <c r="L221" s="128"/>
      <c r="M221" s="47"/>
      <c r="N221" s="47"/>
      <c r="O221" s="47"/>
      <c r="P221" s="47"/>
      <c r="Q221" s="47"/>
      <c r="R221" s="48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R221" s="16" t="s">
        <v>129</v>
      </c>
      <c r="AS221" s="16" t="s">
        <v>70</v>
      </c>
    </row>
    <row r="222" spans="1:63" s="2" customFormat="1" ht="55.5" customHeight="1">
      <c r="A222" s="27"/>
      <c r="B222" s="113"/>
      <c r="C222" s="114" t="s">
        <v>263</v>
      </c>
      <c r="D222" s="114" t="s">
        <v>123</v>
      </c>
      <c r="E222" s="115" t="s">
        <v>264</v>
      </c>
      <c r="F222" s="116" t="s">
        <v>265</v>
      </c>
      <c r="G222" s="117" t="s">
        <v>203</v>
      </c>
      <c r="H222" s="118">
        <v>500</v>
      </c>
      <c r="I222" s="116" t="s">
        <v>127</v>
      </c>
      <c r="J222" s="28"/>
      <c r="K222" s="119" t="s">
        <v>1</v>
      </c>
      <c r="L222" s="120" t="s">
        <v>30</v>
      </c>
      <c r="M222" s="121">
        <v>0</v>
      </c>
      <c r="N222" s="121">
        <f>M222*H222</f>
        <v>0</v>
      </c>
      <c r="O222" s="121">
        <v>0</v>
      </c>
      <c r="P222" s="121">
        <f>O222*H222</f>
        <v>0</v>
      </c>
      <c r="Q222" s="121">
        <v>0</v>
      </c>
      <c r="R222" s="122">
        <f>Q222*H222</f>
        <v>0</v>
      </c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P222" s="123" t="s">
        <v>128</v>
      </c>
      <c r="AR222" s="123" t="s">
        <v>123</v>
      </c>
      <c r="AS222" s="123" t="s">
        <v>70</v>
      </c>
      <c r="AW222" s="16" t="s">
        <v>121</v>
      </c>
      <c r="BC222" s="124" t="e">
        <f>IF(L222="základní",#REF!,0)</f>
        <v>#REF!</v>
      </c>
      <c r="BD222" s="124">
        <f>IF(L222="snížená",#REF!,0)</f>
        <v>0</v>
      </c>
      <c r="BE222" s="124">
        <f>IF(L222="zákl. přenesená",#REF!,0)</f>
        <v>0</v>
      </c>
      <c r="BF222" s="124">
        <f>IF(L222="sníž. přenesená",#REF!,0)</f>
        <v>0</v>
      </c>
      <c r="BG222" s="124">
        <f>IF(L222="nulová",#REF!,0)</f>
        <v>0</v>
      </c>
      <c r="BH222" s="16" t="s">
        <v>68</v>
      </c>
      <c r="BI222" s="124" t="e">
        <f>ROUND(#REF!*H222,2)</f>
        <v>#REF!</v>
      </c>
      <c r="BJ222" s="16" t="s">
        <v>128</v>
      </c>
      <c r="BK222" s="123" t="s">
        <v>266</v>
      </c>
    </row>
    <row r="223" spans="1:63" s="2" customFormat="1" ht="29.25">
      <c r="A223" s="27"/>
      <c r="B223" s="28"/>
      <c r="C223" s="27"/>
      <c r="D223" s="125" t="s">
        <v>129</v>
      </c>
      <c r="E223" s="27"/>
      <c r="F223" s="126" t="s">
        <v>265</v>
      </c>
      <c r="G223" s="27"/>
      <c r="H223" s="27"/>
      <c r="I223" s="27"/>
      <c r="J223" s="28"/>
      <c r="K223" s="127"/>
      <c r="L223" s="128"/>
      <c r="M223" s="47"/>
      <c r="N223" s="47"/>
      <c r="O223" s="47"/>
      <c r="P223" s="47"/>
      <c r="Q223" s="47"/>
      <c r="R223" s="48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R223" s="16" t="s">
        <v>129</v>
      </c>
      <c r="AS223" s="16" t="s">
        <v>70</v>
      </c>
    </row>
    <row r="224" spans="1:63" s="2" customFormat="1" ht="37.9" customHeight="1">
      <c r="A224" s="27"/>
      <c r="B224" s="113"/>
      <c r="C224" s="114" t="s">
        <v>196</v>
      </c>
      <c r="D224" s="114" t="s">
        <v>123</v>
      </c>
      <c r="E224" s="115" t="s">
        <v>267</v>
      </c>
      <c r="F224" s="116" t="s">
        <v>268</v>
      </c>
      <c r="G224" s="117" t="s">
        <v>203</v>
      </c>
      <c r="H224" s="118">
        <v>700</v>
      </c>
      <c r="I224" s="116" t="s">
        <v>127</v>
      </c>
      <c r="J224" s="28"/>
      <c r="K224" s="119" t="s">
        <v>1</v>
      </c>
      <c r="L224" s="120" t="s">
        <v>30</v>
      </c>
      <c r="M224" s="121">
        <v>0</v>
      </c>
      <c r="N224" s="121">
        <f>M224*H224</f>
        <v>0</v>
      </c>
      <c r="O224" s="121">
        <v>0</v>
      </c>
      <c r="P224" s="121">
        <f>O224*H224</f>
        <v>0</v>
      </c>
      <c r="Q224" s="121">
        <v>0</v>
      </c>
      <c r="R224" s="122">
        <f>Q224*H224</f>
        <v>0</v>
      </c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P224" s="123" t="s">
        <v>128</v>
      </c>
      <c r="AR224" s="123" t="s">
        <v>123</v>
      </c>
      <c r="AS224" s="123" t="s">
        <v>70</v>
      </c>
      <c r="AW224" s="16" t="s">
        <v>121</v>
      </c>
      <c r="BC224" s="124" t="e">
        <f>IF(L224="základní",#REF!,0)</f>
        <v>#REF!</v>
      </c>
      <c r="BD224" s="124">
        <f>IF(L224="snížená",#REF!,0)</f>
        <v>0</v>
      </c>
      <c r="BE224" s="124">
        <f>IF(L224="zákl. přenesená",#REF!,0)</f>
        <v>0</v>
      </c>
      <c r="BF224" s="124">
        <f>IF(L224="sníž. přenesená",#REF!,0)</f>
        <v>0</v>
      </c>
      <c r="BG224" s="124">
        <f>IF(L224="nulová",#REF!,0)</f>
        <v>0</v>
      </c>
      <c r="BH224" s="16" t="s">
        <v>68</v>
      </c>
      <c r="BI224" s="124" t="e">
        <f>ROUND(#REF!*H224,2)</f>
        <v>#REF!</v>
      </c>
      <c r="BJ224" s="16" t="s">
        <v>128</v>
      </c>
      <c r="BK224" s="123" t="s">
        <v>269</v>
      </c>
    </row>
    <row r="225" spans="1:63" s="2" customFormat="1" ht="29.25">
      <c r="A225" s="27"/>
      <c r="B225" s="28"/>
      <c r="C225" s="27"/>
      <c r="D225" s="125" t="s">
        <v>129</v>
      </c>
      <c r="E225" s="27"/>
      <c r="F225" s="126" t="s">
        <v>268</v>
      </c>
      <c r="G225" s="27"/>
      <c r="H225" s="27"/>
      <c r="I225" s="27"/>
      <c r="J225" s="28"/>
      <c r="K225" s="127"/>
      <c r="L225" s="128"/>
      <c r="M225" s="47"/>
      <c r="N225" s="47"/>
      <c r="O225" s="47"/>
      <c r="P225" s="47"/>
      <c r="Q225" s="47"/>
      <c r="R225" s="48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R225" s="16" t="s">
        <v>129</v>
      </c>
      <c r="AS225" s="16" t="s">
        <v>70</v>
      </c>
    </row>
    <row r="226" spans="1:63" s="2" customFormat="1" ht="37.9" customHeight="1">
      <c r="A226" s="27"/>
      <c r="B226" s="113"/>
      <c r="C226" s="114" t="s">
        <v>270</v>
      </c>
      <c r="D226" s="114" t="s">
        <v>123</v>
      </c>
      <c r="E226" s="115" t="s">
        <v>271</v>
      </c>
      <c r="F226" s="116" t="s">
        <v>272</v>
      </c>
      <c r="G226" s="117" t="s">
        <v>126</v>
      </c>
      <c r="H226" s="118">
        <v>1500</v>
      </c>
      <c r="I226" s="116" t="s">
        <v>127</v>
      </c>
      <c r="J226" s="28"/>
      <c r="K226" s="119" t="s">
        <v>1</v>
      </c>
      <c r="L226" s="120" t="s">
        <v>30</v>
      </c>
      <c r="M226" s="121">
        <v>0</v>
      </c>
      <c r="N226" s="121">
        <f>M226*H226</f>
        <v>0</v>
      </c>
      <c r="O226" s="121">
        <v>0</v>
      </c>
      <c r="P226" s="121">
        <f>O226*H226</f>
        <v>0</v>
      </c>
      <c r="Q226" s="121">
        <v>0</v>
      </c>
      <c r="R226" s="122">
        <f>Q226*H226</f>
        <v>0</v>
      </c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P226" s="123" t="s">
        <v>128</v>
      </c>
      <c r="AR226" s="123" t="s">
        <v>123</v>
      </c>
      <c r="AS226" s="123" t="s">
        <v>70</v>
      </c>
      <c r="AW226" s="16" t="s">
        <v>121</v>
      </c>
      <c r="BC226" s="124" t="e">
        <f>IF(L226="základní",#REF!,0)</f>
        <v>#REF!</v>
      </c>
      <c r="BD226" s="124">
        <f>IF(L226="snížená",#REF!,0)</f>
        <v>0</v>
      </c>
      <c r="BE226" s="124">
        <f>IF(L226="zákl. přenesená",#REF!,0)</f>
        <v>0</v>
      </c>
      <c r="BF226" s="124">
        <f>IF(L226="sníž. přenesená",#REF!,0)</f>
        <v>0</v>
      </c>
      <c r="BG226" s="124">
        <f>IF(L226="nulová",#REF!,0)</f>
        <v>0</v>
      </c>
      <c r="BH226" s="16" t="s">
        <v>68</v>
      </c>
      <c r="BI226" s="124" t="e">
        <f>ROUND(#REF!*H226,2)</f>
        <v>#REF!</v>
      </c>
      <c r="BJ226" s="16" t="s">
        <v>128</v>
      </c>
      <c r="BK226" s="123" t="s">
        <v>273</v>
      </c>
    </row>
    <row r="227" spans="1:63" s="2" customFormat="1" ht="29.25">
      <c r="A227" s="27"/>
      <c r="B227" s="28"/>
      <c r="C227" s="27"/>
      <c r="D227" s="125" t="s">
        <v>129</v>
      </c>
      <c r="E227" s="27"/>
      <c r="F227" s="126" t="s">
        <v>272</v>
      </c>
      <c r="G227" s="27"/>
      <c r="H227" s="27"/>
      <c r="I227" s="27"/>
      <c r="J227" s="28"/>
      <c r="K227" s="127"/>
      <c r="L227" s="128"/>
      <c r="M227" s="47"/>
      <c r="N227" s="47"/>
      <c r="O227" s="47"/>
      <c r="P227" s="47"/>
      <c r="Q227" s="47"/>
      <c r="R227" s="48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R227" s="16" t="s">
        <v>129</v>
      </c>
      <c r="AS227" s="16" t="s">
        <v>70</v>
      </c>
    </row>
    <row r="228" spans="1:63" s="2" customFormat="1" ht="37.9" customHeight="1">
      <c r="A228" s="27"/>
      <c r="B228" s="113"/>
      <c r="C228" s="114" t="s">
        <v>199</v>
      </c>
      <c r="D228" s="114" t="s">
        <v>123</v>
      </c>
      <c r="E228" s="115" t="s">
        <v>274</v>
      </c>
      <c r="F228" s="116" t="s">
        <v>275</v>
      </c>
      <c r="G228" s="117" t="s">
        <v>126</v>
      </c>
      <c r="H228" s="118">
        <v>500</v>
      </c>
      <c r="I228" s="116" t="s">
        <v>127</v>
      </c>
      <c r="J228" s="28"/>
      <c r="K228" s="119" t="s">
        <v>1</v>
      </c>
      <c r="L228" s="120" t="s">
        <v>30</v>
      </c>
      <c r="M228" s="121">
        <v>0</v>
      </c>
      <c r="N228" s="121">
        <f>M228*H228</f>
        <v>0</v>
      </c>
      <c r="O228" s="121">
        <v>0</v>
      </c>
      <c r="P228" s="121">
        <f>O228*H228</f>
        <v>0</v>
      </c>
      <c r="Q228" s="121">
        <v>0</v>
      </c>
      <c r="R228" s="122">
        <f>Q228*H228</f>
        <v>0</v>
      </c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P228" s="123" t="s">
        <v>128</v>
      </c>
      <c r="AR228" s="123" t="s">
        <v>123</v>
      </c>
      <c r="AS228" s="123" t="s">
        <v>70</v>
      </c>
      <c r="AW228" s="16" t="s">
        <v>121</v>
      </c>
      <c r="BC228" s="124" t="e">
        <f>IF(L228="základní",#REF!,0)</f>
        <v>#REF!</v>
      </c>
      <c r="BD228" s="124">
        <f>IF(L228="snížená",#REF!,0)</f>
        <v>0</v>
      </c>
      <c r="BE228" s="124">
        <f>IF(L228="zákl. přenesená",#REF!,0)</f>
        <v>0</v>
      </c>
      <c r="BF228" s="124">
        <f>IF(L228="sníž. přenesená",#REF!,0)</f>
        <v>0</v>
      </c>
      <c r="BG228" s="124">
        <f>IF(L228="nulová",#REF!,0)</f>
        <v>0</v>
      </c>
      <c r="BH228" s="16" t="s">
        <v>68</v>
      </c>
      <c r="BI228" s="124" t="e">
        <f>ROUND(#REF!*H228,2)</f>
        <v>#REF!</v>
      </c>
      <c r="BJ228" s="16" t="s">
        <v>128</v>
      </c>
      <c r="BK228" s="123" t="s">
        <v>276</v>
      </c>
    </row>
    <row r="229" spans="1:63" s="2" customFormat="1" ht="29.25">
      <c r="A229" s="27"/>
      <c r="B229" s="28"/>
      <c r="C229" s="27"/>
      <c r="D229" s="125" t="s">
        <v>129</v>
      </c>
      <c r="E229" s="27"/>
      <c r="F229" s="126" t="s">
        <v>275</v>
      </c>
      <c r="G229" s="27"/>
      <c r="H229" s="27"/>
      <c r="I229" s="27"/>
      <c r="J229" s="28"/>
      <c r="K229" s="127"/>
      <c r="L229" s="128"/>
      <c r="M229" s="47"/>
      <c r="N229" s="47"/>
      <c r="O229" s="47"/>
      <c r="P229" s="47"/>
      <c r="Q229" s="47"/>
      <c r="R229" s="48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R229" s="16" t="s">
        <v>129</v>
      </c>
      <c r="AS229" s="16" t="s">
        <v>70</v>
      </c>
    </row>
    <row r="230" spans="1:63" s="12" customFormat="1" ht="22.9" customHeight="1">
      <c r="B230" s="103"/>
      <c r="D230" s="104" t="s">
        <v>60</v>
      </c>
      <c r="E230" s="112" t="s">
        <v>70</v>
      </c>
      <c r="F230" s="112" t="s">
        <v>277</v>
      </c>
      <c r="J230" s="103"/>
      <c r="K230" s="106"/>
      <c r="L230" s="107"/>
      <c r="M230" s="107"/>
      <c r="N230" s="108">
        <f>SUM(N231:N282)</f>
        <v>0</v>
      </c>
      <c r="O230" s="107"/>
      <c r="P230" s="108">
        <f>SUM(P231:P282)</f>
        <v>0</v>
      </c>
      <c r="Q230" s="107"/>
      <c r="R230" s="109">
        <f>SUM(R231:R282)</f>
        <v>0</v>
      </c>
      <c r="AP230" s="104" t="s">
        <v>68</v>
      </c>
      <c r="AR230" s="110" t="s">
        <v>60</v>
      </c>
      <c r="AS230" s="110" t="s">
        <v>68</v>
      </c>
      <c r="AW230" s="104" t="s">
        <v>121</v>
      </c>
      <c r="BI230" s="111" t="e">
        <f>SUM(BI231:BI282)</f>
        <v>#REF!</v>
      </c>
    </row>
    <row r="231" spans="1:63" s="2" customFormat="1" ht="16.5" customHeight="1">
      <c r="A231" s="27"/>
      <c r="B231" s="113"/>
      <c r="C231" s="114" t="s">
        <v>278</v>
      </c>
      <c r="D231" s="114" t="s">
        <v>123</v>
      </c>
      <c r="E231" s="115" t="s">
        <v>279</v>
      </c>
      <c r="F231" s="116" t="s">
        <v>280</v>
      </c>
      <c r="G231" s="117" t="s">
        <v>191</v>
      </c>
      <c r="H231" s="118">
        <v>160</v>
      </c>
      <c r="I231" s="116" t="s">
        <v>127</v>
      </c>
      <c r="J231" s="28"/>
      <c r="K231" s="119" t="s">
        <v>1</v>
      </c>
      <c r="L231" s="120" t="s">
        <v>30</v>
      </c>
      <c r="M231" s="121">
        <v>0</v>
      </c>
      <c r="N231" s="121">
        <f>M231*H231</f>
        <v>0</v>
      </c>
      <c r="O231" s="121">
        <v>0</v>
      </c>
      <c r="P231" s="121">
        <f>O231*H231</f>
        <v>0</v>
      </c>
      <c r="Q231" s="121">
        <v>0</v>
      </c>
      <c r="R231" s="122">
        <f>Q231*H231</f>
        <v>0</v>
      </c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P231" s="123" t="s">
        <v>128</v>
      </c>
      <c r="AR231" s="123" t="s">
        <v>123</v>
      </c>
      <c r="AS231" s="123" t="s">
        <v>70</v>
      </c>
      <c r="AW231" s="16" t="s">
        <v>121</v>
      </c>
      <c r="BC231" s="124" t="e">
        <f>IF(L231="základní",#REF!,0)</f>
        <v>#REF!</v>
      </c>
      <c r="BD231" s="124">
        <f>IF(L231="snížená",#REF!,0)</f>
        <v>0</v>
      </c>
      <c r="BE231" s="124">
        <f>IF(L231="zákl. přenesená",#REF!,0)</f>
        <v>0</v>
      </c>
      <c r="BF231" s="124">
        <f>IF(L231="sníž. přenesená",#REF!,0)</f>
        <v>0</v>
      </c>
      <c r="BG231" s="124">
        <f>IF(L231="nulová",#REF!,0)</f>
        <v>0</v>
      </c>
      <c r="BH231" s="16" t="s">
        <v>68</v>
      </c>
      <c r="BI231" s="124" t="e">
        <f>ROUND(#REF!*H231,2)</f>
        <v>#REF!</v>
      </c>
      <c r="BJ231" s="16" t="s">
        <v>128</v>
      </c>
      <c r="BK231" s="123" t="s">
        <v>281</v>
      </c>
    </row>
    <row r="232" spans="1:63" s="2" customFormat="1">
      <c r="A232" s="27"/>
      <c r="B232" s="28"/>
      <c r="C232" s="27"/>
      <c r="D232" s="125" t="s">
        <v>129</v>
      </c>
      <c r="E232" s="27"/>
      <c r="F232" s="126" t="s">
        <v>280</v>
      </c>
      <c r="G232" s="27"/>
      <c r="H232" s="27"/>
      <c r="I232" s="27"/>
      <c r="J232" s="28"/>
      <c r="K232" s="127"/>
      <c r="L232" s="128"/>
      <c r="M232" s="47"/>
      <c r="N232" s="47"/>
      <c r="O232" s="47"/>
      <c r="P232" s="47"/>
      <c r="Q232" s="47"/>
      <c r="R232" s="48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R232" s="16" t="s">
        <v>129</v>
      </c>
      <c r="AS232" s="16" t="s">
        <v>70</v>
      </c>
    </row>
    <row r="233" spans="1:63" s="2" customFormat="1" ht="37.9" customHeight="1">
      <c r="A233" s="27"/>
      <c r="B233" s="113"/>
      <c r="C233" s="114" t="s">
        <v>204</v>
      </c>
      <c r="D233" s="114" t="s">
        <v>123</v>
      </c>
      <c r="E233" s="115" t="s">
        <v>282</v>
      </c>
      <c r="F233" s="116" t="s">
        <v>283</v>
      </c>
      <c r="G233" s="117" t="s">
        <v>191</v>
      </c>
      <c r="H233" s="118">
        <v>150</v>
      </c>
      <c r="I233" s="116" t="s">
        <v>127</v>
      </c>
      <c r="J233" s="28"/>
      <c r="K233" s="119" t="s">
        <v>1</v>
      </c>
      <c r="L233" s="120" t="s">
        <v>30</v>
      </c>
      <c r="M233" s="121">
        <v>0</v>
      </c>
      <c r="N233" s="121">
        <f>M233*H233</f>
        <v>0</v>
      </c>
      <c r="O233" s="121">
        <v>0</v>
      </c>
      <c r="P233" s="121">
        <f>O233*H233</f>
        <v>0</v>
      </c>
      <c r="Q233" s="121">
        <v>0</v>
      </c>
      <c r="R233" s="122">
        <f>Q233*H233</f>
        <v>0</v>
      </c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P233" s="123" t="s">
        <v>128</v>
      </c>
      <c r="AR233" s="123" t="s">
        <v>123</v>
      </c>
      <c r="AS233" s="123" t="s">
        <v>70</v>
      </c>
      <c r="AW233" s="16" t="s">
        <v>121</v>
      </c>
      <c r="BC233" s="124" t="e">
        <f>IF(L233="základní",#REF!,0)</f>
        <v>#REF!</v>
      </c>
      <c r="BD233" s="124">
        <f>IF(L233="snížená",#REF!,0)</f>
        <v>0</v>
      </c>
      <c r="BE233" s="124">
        <f>IF(L233="zákl. přenesená",#REF!,0)</f>
        <v>0</v>
      </c>
      <c r="BF233" s="124">
        <f>IF(L233="sníž. přenesená",#REF!,0)</f>
        <v>0</v>
      </c>
      <c r="BG233" s="124">
        <f>IF(L233="nulová",#REF!,0)</f>
        <v>0</v>
      </c>
      <c r="BH233" s="16" t="s">
        <v>68</v>
      </c>
      <c r="BI233" s="124" t="e">
        <f>ROUND(#REF!*H233,2)</f>
        <v>#REF!</v>
      </c>
      <c r="BJ233" s="16" t="s">
        <v>128</v>
      </c>
      <c r="BK233" s="123" t="s">
        <v>284</v>
      </c>
    </row>
    <row r="234" spans="1:63" s="2" customFormat="1" ht="19.5">
      <c r="A234" s="27"/>
      <c r="B234" s="28"/>
      <c r="C234" s="27"/>
      <c r="D234" s="125" t="s">
        <v>129</v>
      </c>
      <c r="E234" s="27"/>
      <c r="F234" s="126" t="s">
        <v>283</v>
      </c>
      <c r="G234" s="27"/>
      <c r="H234" s="27"/>
      <c r="I234" s="27"/>
      <c r="J234" s="28"/>
      <c r="K234" s="127"/>
      <c r="L234" s="128"/>
      <c r="M234" s="47"/>
      <c r="N234" s="47"/>
      <c r="O234" s="47"/>
      <c r="P234" s="47"/>
      <c r="Q234" s="47"/>
      <c r="R234" s="48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R234" s="16" t="s">
        <v>129</v>
      </c>
      <c r="AS234" s="16" t="s">
        <v>70</v>
      </c>
    </row>
    <row r="235" spans="1:63" s="2" customFormat="1" ht="24.2" customHeight="1">
      <c r="A235" s="27"/>
      <c r="B235" s="113"/>
      <c r="C235" s="114" t="s">
        <v>285</v>
      </c>
      <c r="D235" s="114" t="s">
        <v>123</v>
      </c>
      <c r="E235" s="115" t="s">
        <v>286</v>
      </c>
      <c r="F235" s="116" t="s">
        <v>287</v>
      </c>
      <c r="G235" s="117" t="s">
        <v>191</v>
      </c>
      <c r="H235" s="118">
        <v>400</v>
      </c>
      <c r="I235" s="116" t="s">
        <v>127</v>
      </c>
      <c r="J235" s="28"/>
      <c r="K235" s="119" t="s">
        <v>1</v>
      </c>
      <c r="L235" s="120" t="s">
        <v>30</v>
      </c>
      <c r="M235" s="121">
        <v>0</v>
      </c>
      <c r="N235" s="121">
        <f>M235*H235</f>
        <v>0</v>
      </c>
      <c r="O235" s="121">
        <v>0</v>
      </c>
      <c r="P235" s="121">
        <f>O235*H235</f>
        <v>0</v>
      </c>
      <c r="Q235" s="121">
        <v>0</v>
      </c>
      <c r="R235" s="122">
        <f>Q235*H235</f>
        <v>0</v>
      </c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P235" s="123" t="s">
        <v>128</v>
      </c>
      <c r="AR235" s="123" t="s">
        <v>123</v>
      </c>
      <c r="AS235" s="123" t="s">
        <v>70</v>
      </c>
      <c r="AW235" s="16" t="s">
        <v>121</v>
      </c>
      <c r="BC235" s="124" t="e">
        <f>IF(L235="základní",#REF!,0)</f>
        <v>#REF!</v>
      </c>
      <c r="BD235" s="124">
        <f>IF(L235="snížená",#REF!,0)</f>
        <v>0</v>
      </c>
      <c r="BE235" s="124">
        <f>IF(L235="zákl. přenesená",#REF!,0)</f>
        <v>0</v>
      </c>
      <c r="BF235" s="124">
        <f>IF(L235="sníž. přenesená",#REF!,0)</f>
        <v>0</v>
      </c>
      <c r="BG235" s="124">
        <f>IF(L235="nulová",#REF!,0)</f>
        <v>0</v>
      </c>
      <c r="BH235" s="16" t="s">
        <v>68</v>
      </c>
      <c r="BI235" s="124" t="e">
        <f>ROUND(#REF!*H235,2)</f>
        <v>#REF!</v>
      </c>
      <c r="BJ235" s="16" t="s">
        <v>128</v>
      </c>
      <c r="BK235" s="123" t="s">
        <v>288</v>
      </c>
    </row>
    <row r="236" spans="1:63" s="2" customFormat="1" ht="19.5">
      <c r="A236" s="27"/>
      <c r="B236" s="28"/>
      <c r="C236" s="27"/>
      <c r="D236" s="125" t="s">
        <v>129</v>
      </c>
      <c r="E236" s="27"/>
      <c r="F236" s="126" t="s">
        <v>287</v>
      </c>
      <c r="G236" s="27"/>
      <c r="H236" s="27"/>
      <c r="I236" s="27"/>
      <c r="J236" s="28"/>
      <c r="K236" s="127"/>
      <c r="L236" s="128"/>
      <c r="M236" s="47"/>
      <c r="N236" s="47"/>
      <c r="O236" s="47"/>
      <c r="P236" s="47"/>
      <c r="Q236" s="47"/>
      <c r="R236" s="48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R236" s="16" t="s">
        <v>129</v>
      </c>
      <c r="AS236" s="16" t="s">
        <v>70</v>
      </c>
    </row>
    <row r="237" spans="1:63" s="2" customFormat="1" ht="37.9" customHeight="1">
      <c r="A237" s="27"/>
      <c r="B237" s="113"/>
      <c r="C237" s="114" t="s">
        <v>208</v>
      </c>
      <c r="D237" s="114" t="s">
        <v>123</v>
      </c>
      <c r="E237" s="115" t="s">
        <v>289</v>
      </c>
      <c r="F237" s="116" t="s">
        <v>290</v>
      </c>
      <c r="G237" s="117" t="s">
        <v>191</v>
      </c>
      <c r="H237" s="118">
        <v>150</v>
      </c>
      <c r="I237" s="116" t="s">
        <v>127</v>
      </c>
      <c r="J237" s="28"/>
      <c r="K237" s="119" t="s">
        <v>1</v>
      </c>
      <c r="L237" s="120" t="s">
        <v>30</v>
      </c>
      <c r="M237" s="121">
        <v>0</v>
      </c>
      <c r="N237" s="121">
        <f>M237*H237</f>
        <v>0</v>
      </c>
      <c r="O237" s="121">
        <v>0</v>
      </c>
      <c r="P237" s="121">
        <f>O237*H237</f>
        <v>0</v>
      </c>
      <c r="Q237" s="121">
        <v>0</v>
      </c>
      <c r="R237" s="122">
        <f>Q237*H237</f>
        <v>0</v>
      </c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P237" s="123" t="s">
        <v>128</v>
      </c>
      <c r="AR237" s="123" t="s">
        <v>123</v>
      </c>
      <c r="AS237" s="123" t="s">
        <v>70</v>
      </c>
      <c r="AW237" s="16" t="s">
        <v>121</v>
      </c>
      <c r="BC237" s="124" t="e">
        <f>IF(L237="základní",#REF!,0)</f>
        <v>#REF!</v>
      </c>
      <c r="BD237" s="124">
        <f>IF(L237="snížená",#REF!,0)</f>
        <v>0</v>
      </c>
      <c r="BE237" s="124">
        <f>IF(L237="zákl. přenesená",#REF!,0)</f>
        <v>0</v>
      </c>
      <c r="BF237" s="124">
        <f>IF(L237="sníž. přenesená",#REF!,0)</f>
        <v>0</v>
      </c>
      <c r="BG237" s="124">
        <f>IF(L237="nulová",#REF!,0)</f>
        <v>0</v>
      </c>
      <c r="BH237" s="16" t="s">
        <v>68</v>
      </c>
      <c r="BI237" s="124" t="e">
        <f>ROUND(#REF!*H237,2)</f>
        <v>#REF!</v>
      </c>
      <c r="BJ237" s="16" t="s">
        <v>128</v>
      </c>
      <c r="BK237" s="123" t="s">
        <v>291</v>
      </c>
    </row>
    <row r="238" spans="1:63" s="2" customFormat="1" ht="19.5">
      <c r="A238" s="27"/>
      <c r="B238" s="28"/>
      <c r="C238" s="27"/>
      <c r="D238" s="125" t="s">
        <v>129</v>
      </c>
      <c r="E238" s="27"/>
      <c r="F238" s="126" t="s">
        <v>290</v>
      </c>
      <c r="G238" s="27"/>
      <c r="H238" s="27"/>
      <c r="I238" s="27"/>
      <c r="J238" s="28"/>
      <c r="K238" s="127"/>
      <c r="L238" s="128"/>
      <c r="M238" s="47"/>
      <c r="N238" s="47"/>
      <c r="O238" s="47"/>
      <c r="P238" s="47"/>
      <c r="Q238" s="47"/>
      <c r="R238" s="48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R238" s="16" t="s">
        <v>129</v>
      </c>
      <c r="AS238" s="16" t="s">
        <v>70</v>
      </c>
    </row>
    <row r="239" spans="1:63" s="2" customFormat="1" ht="24.2" customHeight="1">
      <c r="A239" s="27"/>
      <c r="B239" s="113"/>
      <c r="C239" s="114" t="s">
        <v>292</v>
      </c>
      <c r="D239" s="114" t="s">
        <v>123</v>
      </c>
      <c r="E239" s="115" t="s">
        <v>293</v>
      </c>
      <c r="F239" s="116" t="s">
        <v>294</v>
      </c>
      <c r="G239" s="117" t="s">
        <v>203</v>
      </c>
      <c r="H239" s="118">
        <v>310</v>
      </c>
      <c r="I239" s="116" t="s">
        <v>127</v>
      </c>
      <c r="J239" s="28"/>
      <c r="K239" s="119" t="s">
        <v>1</v>
      </c>
      <c r="L239" s="120" t="s">
        <v>30</v>
      </c>
      <c r="M239" s="121">
        <v>0</v>
      </c>
      <c r="N239" s="121">
        <f>M239*H239</f>
        <v>0</v>
      </c>
      <c r="O239" s="121">
        <v>0</v>
      </c>
      <c r="P239" s="121">
        <f>O239*H239</f>
        <v>0</v>
      </c>
      <c r="Q239" s="121">
        <v>0</v>
      </c>
      <c r="R239" s="122">
        <f>Q239*H239</f>
        <v>0</v>
      </c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P239" s="123" t="s">
        <v>128</v>
      </c>
      <c r="AR239" s="123" t="s">
        <v>123</v>
      </c>
      <c r="AS239" s="123" t="s">
        <v>70</v>
      </c>
      <c r="AW239" s="16" t="s">
        <v>121</v>
      </c>
      <c r="BC239" s="124" t="e">
        <f>IF(L239="základní",#REF!,0)</f>
        <v>#REF!</v>
      </c>
      <c r="BD239" s="124">
        <f>IF(L239="snížená",#REF!,0)</f>
        <v>0</v>
      </c>
      <c r="BE239" s="124">
        <f>IF(L239="zákl. přenesená",#REF!,0)</f>
        <v>0</v>
      </c>
      <c r="BF239" s="124">
        <f>IF(L239="sníž. přenesená",#REF!,0)</f>
        <v>0</v>
      </c>
      <c r="BG239" s="124">
        <f>IF(L239="nulová",#REF!,0)</f>
        <v>0</v>
      </c>
      <c r="BH239" s="16" t="s">
        <v>68</v>
      </c>
      <c r="BI239" s="124" t="e">
        <f>ROUND(#REF!*H239,2)</f>
        <v>#REF!</v>
      </c>
      <c r="BJ239" s="16" t="s">
        <v>128</v>
      </c>
      <c r="BK239" s="123" t="s">
        <v>295</v>
      </c>
    </row>
    <row r="240" spans="1:63" s="2" customFormat="1" ht="19.5">
      <c r="A240" s="27"/>
      <c r="B240" s="28"/>
      <c r="C240" s="27"/>
      <c r="D240" s="125" t="s">
        <v>129</v>
      </c>
      <c r="E240" s="27"/>
      <c r="F240" s="126" t="s">
        <v>294</v>
      </c>
      <c r="G240" s="27"/>
      <c r="H240" s="27"/>
      <c r="I240" s="27"/>
      <c r="J240" s="28"/>
      <c r="K240" s="127"/>
      <c r="L240" s="128"/>
      <c r="M240" s="47"/>
      <c r="N240" s="47"/>
      <c r="O240" s="47"/>
      <c r="P240" s="47"/>
      <c r="Q240" s="47"/>
      <c r="R240" s="48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R240" s="16" t="s">
        <v>129</v>
      </c>
      <c r="AS240" s="16" t="s">
        <v>70</v>
      </c>
    </row>
    <row r="241" spans="1:63" s="2" customFormat="1" ht="24.2" customHeight="1">
      <c r="A241" s="27"/>
      <c r="B241" s="113"/>
      <c r="C241" s="114" t="s">
        <v>211</v>
      </c>
      <c r="D241" s="114" t="s">
        <v>123</v>
      </c>
      <c r="E241" s="115" t="s">
        <v>296</v>
      </c>
      <c r="F241" s="116" t="s">
        <v>297</v>
      </c>
      <c r="G241" s="117" t="s">
        <v>203</v>
      </c>
      <c r="H241" s="118">
        <v>30</v>
      </c>
      <c r="I241" s="116" t="s">
        <v>127</v>
      </c>
      <c r="J241" s="28"/>
      <c r="K241" s="119" t="s">
        <v>1</v>
      </c>
      <c r="L241" s="120" t="s">
        <v>30</v>
      </c>
      <c r="M241" s="121">
        <v>0</v>
      </c>
      <c r="N241" s="121">
        <f>M241*H241</f>
        <v>0</v>
      </c>
      <c r="O241" s="121">
        <v>0</v>
      </c>
      <c r="P241" s="121">
        <f>O241*H241</f>
        <v>0</v>
      </c>
      <c r="Q241" s="121">
        <v>0</v>
      </c>
      <c r="R241" s="122">
        <f>Q241*H241</f>
        <v>0</v>
      </c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P241" s="123" t="s">
        <v>128</v>
      </c>
      <c r="AR241" s="123" t="s">
        <v>123</v>
      </c>
      <c r="AS241" s="123" t="s">
        <v>70</v>
      </c>
      <c r="AW241" s="16" t="s">
        <v>121</v>
      </c>
      <c r="BC241" s="124" t="e">
        <f>IF(L241="základní",#REF!,0)</f>
        <v>#REF!</v>
      </c>
      <c r="BD241" s="124">
        <f>IF(L241="snížená",#REF!,0)</f>
        <v>0</v>
      </c>
      <c r="BE241" s="124">
        <f>IF(L241="zákl. přenesená",#REF!,0)</f>
        <v>0</v>
      </c>
      <c r="BF241" s="124">
        <f>IF(L241="sníž. přenesená",#REF!,0)</f>
        <v>0</v>
      </c>
      <c r="BG241" s="124">
        <f>IF(L241="nulová",#REF!,0)</f>
        <v>0</v>
      </c>
      <c r="BH241" s="16" t="s">
        <v>68</v>
      </c>
      <c r="BI241" s="124" t="e">
        <f>ROUND(#REF!*H241,2)</f>
        <v>#REF!</v>
      </c>
      <c r="BJ241" s="16" t="s">
        <v>128</v>
      </c>
      <c r="BK241" s="123" t="s">
        <v>298</v>
      </c>
    </row>
    <row r="242" spans="1:63" s="2" customFormat="1" ht="19.5">
      <c r="A242" s="27"/>
      <c r="B242" s="28"/>
      <c r="C242" s="27"/>
      <c r="D242" s="125" t="s">
        <v>129</v>
      </c>
      <c r="E242" s="27"/>
      <c r="F242" s="126" t="s">
        <v>297</v>
      </c>
      <c r="G242" s="27"/>
      <c r="H242" s="27"/>
      <c r="I242" s="27"/>
      <c r="J242" s="28"/>
      <c r="K242" s="127"/>
      <c r="L242" s="128"/>
      <c r="M242" s="47"/>
      <c r="N242" s="47"/>
      <c r="O242" s="47"/>
      <c r="P242" s="47"/>
      <c r="Q242" s="47"/>
      <c r="R242" s="48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R242" s="16" t="s">
        <v>129</v>
      </c>
      <c r="AS242" s="16" t="s">
        <v>70</v>
      </c>
    </row>
    <row r="243" spans="1:63" s="2" customFormat="1" ht="33" customHeight="1">
      <c r="A243" s="27"/>
      <c r="B243" s="113"/>
      <c r="C243" s="114" t="s">
        <v>299</v>
      </c>
      <c r="D243" s="114" t="s">
        <v>123</v>
      </c>
      <c r="E243" s="115" t="s">
        <v>300</v>
      </c>
      <c r="F243" s="116" t="s">
        <v>301</v>
      </c>
      <c r="G243" s="117" t="s">
        <v>203</v>
      </c>
      <c r="H243" s="118">
        <v>30</v>
      </c>
      <c r="I243" s="116" t="s">
        <v>127</v>
      </c>
      <c r="J243" s="28"/>
      <c r="K243" s="119" t="s">
        <v>1</v>
      </c>
      <c r="L243" s="120" t="s">
        <v>30</v>
      </c>
      <c r="M243" s="121">
        <v>0</v>
      </c>
      <c r="N243" s="121">
        <f>M243*H243</f>
        <v>0</v>
      </c>
      <c r="O243" s="121">
        <v>0</v>
      </c>
      <c r="P243" s="121">
        <f>O243*H243</f>
        <v>0</v>
      </c>
      <c r="Q243" s="121">
        <v>0</v>
      </c>
      <c r="R243" s="122">
        <f>Q243*H243</f>
        <v>0</v>
      </c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P243" s="123" t="s">
        <v>128</v>
      </c>
      <c r="AR243" s="123" t="s">
        <v>123</v>
      </c>
      <c r="AS243" s="123" t="s">
        <v>70</v>
      </c>
      <c r="AW243" s="16" t="s">
        <v>121</v>
      </c>
      <c r="BC243" s="124" t="e">
        <f>IF(L243="základní",#REF!,0)</f>
        <v>#REF!</v>
      </c>
      <c r="BD243" s="124">
        <f>IF(L243="snížená",#REF!,0)</f>
        <v>0</v>
      </c>
      <c r="BE243" s="124">
        <f>IF(L243="zákl. přenesená",#REF!,0)</f>
        <v>0</v>
      </c>
      <c r="BF243" s="124">
        <f>IF(L243="sníž. přenesená",#REF!,0)</f>
        <v>0</v>
      </c>
      <c r="BG243" s="124">
        <f>IF(L243="nulová",#REF!,0)</f>
        <v>0</v>
      </c>
      <c r="BH243" s="16" t="s">
        <v>68</v>
      </c>
      <c r="BI243" s="124" t="e">
        <f>ROUND(#REF!*H243,2)</f>
        <v>#REF!</v>
      </c>
      <c r="BJ243" s="16" t="s">
        <v>128</v>
      </c>
      <c r="BK243" s="123" t="s">
        <v>302</v>
      </c>
    </row>
    <row r="244" spans="1:63" s="2" customFormat="1" ht="19.5">
      <c r="A244" s="27"/>
      <c r="B244" s="28"/>
      <c r="C244" s="27"/>
      <c r="D244" s="125" t="s">
        <v>129</v>
      </c>
      <c r="E244" s="27"/>
      <c r="F244" s="126" t="s">
        <v>301</v>
      </c>
      <c r="G244" s="27"/>
      <c r="H244" s="27"/>
      <c r="I244" s="27"/>
      <c r="J244" s="28"/>
      <c r="K244" s="127"/>
      <c r="L244" s="128"/>
      <c r="M244" s="47"/>
      <c r="N244" s="47"/>
      <c r="O244" s="47"/>
      <c r="P244" s="47"/>
      <c r="Q244" s="47"/>
      <c r="R244" s="48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R244" s="16" t="s">
        <v>129</v>
      </c>
      <c r="AS244" s="16" t="s">
        <v>70</v>
      </c>
    </row>
    <row r="245" spans="1:63" s="2" customFormat="1" ht="16.5" customHeight="1">
      <c r="A245" s="27"/>
      <c r="B245" s="113"/>
      <c r="C245" s="114" t="s">
        <v>215</v>
      </c>
      <c r="D245" s="114" t="s">
        <v>123</v>
      </c>
      <c r="E245" s="115" t="s">
        <v>303</v>
      </c>
      <c r="F245" s="116" t="s">
        <v>304</v>
      </c>
      <c r="G245" s="117" t="s">
        <v>126</v>
      </c>
      <c r="H245" s="118">
        <v>90</v>
      </c>
      <c r="I245" s="116" t="s">
        <v>127</v>
      </c>
      <c r="J245" s="28"/>
      <c r="K245" s="119" t="s">
        <v>1</v>
      </c>
      <c r="L245" s="120" t="s">
        <v>30</v>
      </c>
      <c r="M245" s="121">
        <v>0</v>
      </c>
      <c r="N245" s="121">
        <f>M245*H245</f>
        <v>0</v>
      </c>
      <c r="O245" s="121">
        <v>0</v>
      </c>
      <c r="P245" s="121">
        <f>O245*H245</f>
        <v>0</v>
      </c>
      <c r="Q245" s="121">
        <v>0</v>
      </c>
      <c r="R245" s="122">
        <f>Q245*H245</f>
        <v>0</v>
      </c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P245" s="123" t="s">
        <v>128</v>
      </c>
      <c r="AR245" s="123" t="s">
        <v>123</v>
      </c>
      <c r="AS245" s="123" t="s">
        <v>70</v>
      </c>
      <c r="AW245" s="16" t="s">
        <v>121</v>
      </c>
      <c r="BC245" s="124" t="e">
        <f>IF(L245="základní",#REF!,0)</f>
        <v>#REF!</v>
      </c>
      <c r="BD245" s="124">
        <f>IF(L245="snížená",#REF!,0)</f>
        <v>0</v>
      </c>
      <c r="BE245" s="124">
        <f>IF(L245="zákl. přenesená",#REF!,0)</f>
        <v>0</v>
      </c>
      <c r="BF245" s="124">
        <f>IF(L245="sníž. přenesená",#REF!,0)</f>
        <v>0</v>
      </c>
      <c r="BG245" s="124">
        <f>IF(L245="nulová",#REF!,0)</f>
        <v>0</v>
      </c>
      <c r="BH245" s="16" t="s">
        <v>68</v>
      </c>
      <c r="BI245" s="124" t="e">
        <f>ROUND(#REF!*H245,2)</f>
        <v>#REF!</v>
      </c>
      <c r="BJ245" s="16" t="s">
        <v>128</v>
      </c>
      <c r="BK245" s="123" t="s">
        <v>305</v>
      </c>
    </row>
    <row r="246" spans="1:63" s="2" customFormat="1">
      <c r="A246" s="27"/>
      <c r="B246" s="28"/>
      <c r="C246" s="27"/>
      <c r="D246" s="125" t="s">
        <v>129</v>
      </c>
      <c r="E246" s="27"/>
      <c r="F246" s="126" t="s">
        <v>304</v>
      </c>
      <c r="G246" s="27"/>
      <c r="H246" s="27"/>
      <c r="I246" s="27"/>
      <c r="J246" s="28"/>
      <c r="K246" s="127"/>
      <c r="L246" s="128"/>
      <c r="M246" s="47"/>
      <c r="N246" s="47"/>
      <c r="O246" s="47"/>
      <c r="P246" s="47"/>
      <c r="Q246" s="47"/>
      <c r="R246" s="48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R246" s="16" t="s">
        <v>129</v>
      </c>
      <c r="AS246" s="16" t="s">
        <v>70</v>
      </c>
    </row>
    <row r="247" spans="1:63" s="2" customFormat="1" ht="24.2" customHeight="1">
      <c r="A247" s="27"/>
      <c r="B247" s="113"/>
      <c r="C247" s="114" t="s">
        <v>306</v>
      </c>
      <c r="D247" s="114" t="s">
        <v>123</v>
      </c>
      <c r="E247" s="115" t="s">
        <v>307</v>
      </c>
      <c r="F247" s="116" t="s">
        <v>308</v>
      </c>
      <c r="G247" s="117" t="s">
        <v>126</v>
      </c>
      <c r="H247" s="118">
        <v>90</v>
      </c>
      <c r="I247" s="116" t="s">
        <v>127</v>
      </c>
      <c r="J247" s="28"/>
      <c r="K247" s="119" t="s">
        <v>1</v>
      </c>
      <c r="L247" s="120" t="s">
        <v>30</v>
      </c>
      <c r="M247" s="121">
        <v>0</v>
      </c>
      <c r="N247" s="121">
        <f>M247*H247</f>
        <v>0</v>
      </c>
      <c r="O247" s="121">
        <v>0</v>
      </c>
      <c r="P247" s="121">
        <f>O247*H247</f>
        <v>0</v>
      </c>
      <c r="Q247" s="121">
        <v>0</v>
      </c>
      <c r="R247" s="122">
        <f>Q247*H247</f>
        <v>0</v>
      </c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P247" s="123" t="s">
        <v>128</v>
      </c>
      <c r="AR247" s="123" t="s">
        <v>123</v>
      </c>
      <c r="AS247" s="123" t="s">
        <v>70</v>
      </c>
      <c r="AW247" s="16" t="s">
        <v>121</v>
      </c>
      <c r="BC247" s="124" t="e">
        <f>IF(L247="základní",#REF!,0)</f>
        <v>#REF!</v>
      </c>
      <c r="BD247" s="124">
        <f>IF(L247="snížená",#REF!,0)</f>
        <v>0</v>
      </c>
      <c r="BE247" s="124">
        <f>IF(L247="zákl. přenesená",#REF!,0)</f>
        <v>0</v>
      </c>
      <c r="BF247" s="124">
        <f>IF(L247="sníž. přenesená",#REF!,0)</f>
        <v>0</v>
      </c>
      <c r="BG247" s="124">
        <f>IF(L247="nulová",#REF!,0)</f>
        <v>0</v>
      </c>
      <c r="BH247" s="16" t="s">
        <v>68</v>
      </c>
      <c r="BI247" s="124" t="e">
        <f>ROUND(#REF!*H247,2)</f>
        <v>#REF!</v>
      </c>
      <c r="BJ247" s="16" t="s">
        <v>128</v>
      </c>
      <c r="BK247" s="123" t="s">
        <v>309</v>
      </c>
    </row>
    <row r="248" spans="1:63" s="2" customFormat="1">
      <c r="A248" s="27"/>
      <c r="B248" s="28"/>
      <c r="C248" s="27"/>
      <c r="D248" s="125" t="s">
        <v>129</v>
      </c>
      <c r="E248" s="27"/>
      <c r="F248" s="126" t="s">
        <v>308</v>
      </c>
      <c r="G248" s="27"/>
      <c r="H248" s="27"/>
      <c r="I248" s="27"/>
      <c r="J248" s="28"/>
      <c r="K248" s="127"/>
      <c r="L248" s="128"/>
      <c r="M248" s="47"/>
      <c r="N248" s="47"/>
      <c r="O248" s="47"/>
      <c r="P248" s="47"/>
      <c r="Q248" s="47"/>
      <c r="R248" s="48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R248" s="16" t="s">
        <v>129</v>
      </c>
      <c r="AS248" s="16" t="s">
        <v>70</v>
      </c>
    </row>
    <row r="249" spans="1:63" s="2" customFormat="1" ht="24.2" customHeight="1">
      <c r="A249" s="27"/>
      <c r="B249" s="113"/>
      <c r="C249" s="114" t="s">
        <v>218</v>
      </c>
      <c r="D249" s="114" t="s">
        <v>123</v>
      </c>
      <c r="E249" s="115" t="s">
        <v>310</v>
      </c>
      <c r="F249" s="116" t="s">
        <v>311</v>
      </c>
      <c r="G249" s="117" t="s">
        <v>254</v>
      </c>
      <c r="H249" s="118">
        <v>0.5</v>
      </c>
      <c r="I249" s="116" t="s">
        <v>127</v>
      </c>
      <c r="J249" s="28"/>
      <c r="K249" s="119" t="s">
        <v>1</v>
      </c>
      <c r="L249" s="120" t="s">
        <v>30</v>
      </c>
      <c r="M249" s="121">
        <v>0</v>
      </c>
      <c r="N249" s="121">
        <f>M249*H249</f>
        <v>0</v>
      </c>
      <c r="O249" s="121">
        <v>0</v>
      </c>
      <c r="P249" s="121">
        <f>O249*H249</f>
        <v>0</v>
      </c>
      <c r="Q249" s="121">
        <v>0</v>
      </c>
      <c r="R249" s="122">
        <f>Q249*H249</f>
        <v>0</v>
      </c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P249" s="123" t="s">
        <v>128</v>
      </c>
      <c r="AR249" s="123" t="s">
        <v>123</v>
      </c>
      <c r="AS249" s="123" t="s">
        <v>70</v>
      </c>
      <c r="AW249" s="16" t="s">
        <v>121</v>
      </c>
      <c r="BC249" s="124" t="e">
        <f>IF(L249="základní",#REF!,0)</f>
        <v>#REF!</v>
      </c>
      <c r="BD249" s="124">
        <f>IF(L249="snížená",#REF!,0)</f>
        <v>0</v>
      </c>
      <c r="BE249" s="124">
        <f>IF(L249="zákl. přenesená",#REF!,0)</f>
        <v>0</v>
      </c>
      <c r="BF249" s="124">
        <f>IF(L249="sníž. přenesená",#REF!,0)</f>
        <v>0</v>
      </c>
      <c r="BG249" s="124">
        <f>IF(L249="nulová",#REF!,0)</f>
        <v>0</v>
      </c>
      <c r="BH249" s="16" t="s">
        <v>68</v>
      </c>
      <c r="BI249" s="124" t="e">
        <f>ROUND(#REF!*H249,2)</f>
        <v>#REF!</v>
      </c>
      <c r="BJ249" s="16" t="s">
        <v>128</v>
      </c>
      <c r="BK249" s="123" t="s">
        <v>312</v>
      </c>
    </row>
    <row r="250" spans="1:63" s="2" customFormat="1" ht="19.5">
      <c r="A250" s="27"/>
      <c r="B250" s="28"/>
      <c r="C250" s="27"/>
      <c r="D250" s="125" t="s">
        <v>129</v>
      </c>
      <c r="E250" s="27"/>
      <c r="F250" s="126" t="s">
        <v>311</v>
      </c>
      <c r="G250" s="27"/>
      <c r="H250" s="27"/>
      <c r="I250" s="27"/>
      <c r="J250" s="28"/>
      <c r="K250" s="127"/>
      <c r="L250" s="128"/>
      <c r="M250" s="47"/>
      <c r="N250" s="47"/>
      <c r="O250" s="47"/>
      <c r="P250" s="47"/>
      <c r="Q250" s="47"/>
      <c r="R250" s="48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R250" s="16" t="s">
        <v>129</v>
      </c>
      <c r="AS250" s="16" t="s">
        <v>70</v>
      </c>
    </row>
    <row r="251" spans="1:63" s="2" customFormat="1" ht="24.2" customHeight="1">
      <c r="A251" s="27"/>
      <c r="B251" s="113"/>
      <c r="C251" s="114" t="s">
        <v>313</v>
      </c>
      <c r="D251" s="114" t="s">
        <v>123</v>
      </c>
      <c r="E251" s="115" t="s">
        <v>314</v>
      </c>
      <c r="F251" s="116" t="s">
        <v>315</v>
      </c>
      <c r="G251" s="117" t="s">
        <v>254</v>
      </c>
      <c r="H251" s="118">
        <v>1.9</v>
      </c>
      <c r="I251" s="116" t="s">
        <v>127</v>
      </c>
      <c r="J251" s="28"/>
      <c r="K251" s="119" t="s">
        <v>1</v>
      </c>
      <c r="L251" s="120" t="s">
        <v>30</v>
      </c>
      <c r="M251" s="121">
        <v>0</v>
      </c>
      <c r="N251" s="121">
        <f>M251*H251</f>
        <v>0</v>
      </c>
      <c r="O251" s="121">
        <v>0</v>
      </c>
      <c r="P251" s="121">
        <f>O251*H251</f>
        <v>0</v>
      </c>
      <c r="Q251" s="121">
        <v>0</v>
      </c>
      <c r="R251" s="122">
        <f>Q251*H251</f>
        <v>0</v>
      </c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P251" s="123" t="s">
        <v>128</v>
      </c>
      <c r="AR251" s="123" t="s">
        <v>123</v>
      </c>
      <c r="AS251" s="123" t="s">
        <v>70</v>
      </c>
      <c r="AW251" s="16" t="s">
        <v>121</v>
      </c>
      <c r="BC251" s="124" t="e">
        <f>IF(L251="základní",#REF!,0)</f>
        <v>#REF!</v>
      </c>
      <c r="BD251" s="124">
        <f>IF(L251="snížená",#REF!,0)</f>
        <v>0</v>
      </c>
      <c r="BE251" s="124">
        <f>IF(L251="zákl. přenesená",#REF!,0)</f>
        <v>0</v>
      </c>
      <c r="BF251" s="124">
        <f>IF(L251="sníž. přenesená",#REF!,0)</f>
        <v>0</v>
      </c>
      <c r="BG251" s="124">
        <f>IF(L251="nulová",#REF!,0)</f>
        <v>0</v>
      </c>
      <c r="BH251" s="16" t="s">
        <v>68</v>
      </c>
      <c r="BI251" s="124" t="e">
        <f>ROUND(#REF!*H251,2)</f>
        <v>#REF!</v>
      </c>
      <c r="BJ251" s="16" t="s">
        <v>128</v>
      </c>
      <c r="BK251" s="123" t="s">
        <v>316</v>
      </c>
    </row>
    <row r="252" spans="1:63" s="2" customFormat="1" ht="19.5">
      <c r="A252" s="27"/>
      <c r="B252" s="28"/>
      <c r="C252" s="27"/>
      <c r="D252" s="125" t="s">
        <v>129</v>
      </c>
      <c r="E252" s="27"/>
      <c r="F252" s="126" t="s">
        <v>315</v>
      </c>
      <c r="G252" s="27"/>
      <c r="H252" s="27"/>
      <c r="I252" s="27"/>
      <c r="J252" s="28"/>
      <c r="K252" s="127"/>
      <c r="L252" s="128"/>
      <c r="M252" s="47"/>
      <c r="N252" s="47"/>
      <c r="O252" s="47"/>
      <c r="P252" s="47"/>
      <c r="Q252" s="47"/>
      <c r="R252" s="48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R252" s="16" t="s">
        <v>129</v>
      </c>
      <c r="AS252" s="16" t="s">
        <v>70</v>
      </c>
    </row>
    <row r="253" spans="1:63" s="2" customFormat="1" ht="37.9" customHeight="1">
      <c r="A253" s="27"/>
      <c r="B253" s="113"/>
      <c r="C253" s="114" t="s">
        <v>222</v>
      </c>
      <c r="D253" s="114" t="s">
        <v>123</v>
      </c>
      <c r="E253" s="115" t="s">
        <v>317</v>
      </c>
      <c r="F253" s="116" t="s">
        <v>318</v>
      </c>
      <c r="G253" s="117" t="s">
        <v>203</v>
      </c>
      <c r="H253" s="118">
        <v>25</v>
      </c>
      <c r="I253" s="116" t="s">
        <v>127</v>
      </c>
      <c r="J253" s="28"/>
      <c r="K253" s="119" t="s">
        <v>1</v>
      </c>
      <c r="L253" s="120" t="s">
        <v>30</v>
      </c>
      <c r="M253" s="121">
        <v>0</v>
      </c>
      <c r="N253" s="121">
        <f>M253*H253</f>
        <v>0</v>
      </c>
      <c r="O253" s="121">
        <v>0</v>
      </c>
      <c r="P253" s="121">
        <f>O253*H253</f>
        <v>0</v>
      </c>
      <c r="Q253" s="121">
        <v>0</v>
      </c>
      <c r="R253" s="122">
        <f>Q253*H253</f>
        <v>0</v>
      </c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P253" s="123" t="s">
        <v>128</v>
      </c>
      <c r="AR253" s="123" t="s">
        <v>123</v>
      </c>
      <c r="AS253" s="123" t="s">
        <v>70</v>
      </c>
      <c r="AW253" s="16" t="s">
        <v>121</v>
      </c>
      <c r="BC253" s="124" t="e">
        <f>IF(L253="základní",#REF!,0)</f>
        <v>#REF!</v>
      </c>
      <c r="BD253" s="124">
        <f>IF(L253="snížená",#REF!,0)</f>
        <v>0</v>
      </c>
      <c r="BE253" s="124">
        <f>IF(L253="zákl. přenesená",#REF!,0)</f>
        <v>0</v>
      </c>
      <c r="BF253" s="124">
        <f>IF(L253="sníž. přenesená",#REF!,0)</f>
        <v>0</v>
      </c>
      <c r="BG253" s="124">
        <f>IF(L253="nulová",#REF!,0)</f>
        <v>0</v>
      </c>
      <c r="BH253" s="16" t="s">
        <v>68</v>
      </c>
      <c r="BI253" s="124" t="e">
        <f>ROUND(#REF!*H253,2)</f>
        <v>#REF!</v>
      </c>
      <c r="BJ253" s="16" t="s">
        <v>128</v>
      </c>
      <c r="BK253" s="123" t="s">
        <v>319</v>
      </c>
    </row>
    <row r="254" spans="1:63" s="2" customFormat="1" ht="19.5">
      <c r="A254" s="27"/>
      <c r="B254" s="28"/>
      <c r="C254" s="27"/>
      <c r="D254" s="125" t="s">
        <v>129</v>
      </c>
      <c r="E254" s="27"/>
      <c r="F254" s="126" t="s">
        <v>318</v>
      </c>
      <c r="G254" s="27"/>
      <c r="H254" s="27"/>
      <c r="I254" s="27"/>
      <c r="J254" s="28"/>
      <c r="K254" s="127"/>
      <c r="L254" s="128"/>
      <c r="M254" s="47"/>
      <c r="N254" s="47"/>
      <c r="O254" s="47"/>
      <c r="P254" s="47"/>
      <c r="Q254" s="47"/>
      <c r="R254" s="48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R254" s="16" t="s">
        <v>129</v>
      </c>
      <c r="AS254" s="16" t="s">
        <v>70</v>
      </c>
    </row>
    <row r="255" spans="1:63" s="2" customFormat="1" ht="33" customHeight="1">
      <c r="A255" s="27"/>
      <c r="B255" s="113"/>
      <c r="C255" s="114" t="s">
        <v>320</v>
      </c>
      <c r="D255" s="114" t="s">
        <v>123</v>
      </c>
      <c r="E255" s="115" t="s">
        <v>321</v>
      </c>
      <c r="F255" s="116" t="s">
        <v>322</v>
      </c>
      <c r="G255" s="117" t="s">
        <v>203</v>
      </c>
      <c r="H255" s="118">
        <v>25</v>
      </c>
      <c r="I255" s="116" t="s">
        <v>127</v>
      </c>
      <c r="J255" s="28"/>
      <c r="K255" s="119" t="s">
        <v>1</v>
      </c>
      <c r="L255" s="120" t="s">
        <v>30</v>
      </c>
      <c r="M255" s="121">
        <v>0</v>
      </c>
      <c r="N255" s="121">
        <f>M255*H255</f>
        <v>0</v>
      </c>
      <c r="O255" s="121">
        <v>0</v>
      </c>
      <c r="P255" s="121">
        <f>O255*H255</f>
        <v>0</v>
      </c>
      <c r="Q255" s="121">
        <v>0</v>
      </c>
      <c r="R255" s="122">
        <f>Q255*H255</f>
        <v>0</v>
      </c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P255" s="123" t="s">
        <v>128</v>
      </c>
      <c r="AR255" s="123" t="s">
        <v>123</v>
      </c>
      <c r="AS255" s="123" t="s">
        <v>70</v>
      </c>
      <c r="AW255" s="16" t="s">
        <v>121</v>
      </c>
      <c r="BC255" s="124" t="e">
        <f>IF(L255="základní",#REF!,0)</f>
        <v>#REF!</v>
      </c>
      <c r="BD255" s="124">
        <f>IF(L255="snížená",#REF!,0)</f>
        <v>0</v>
      </c>
      <c r="BE255" s="124">
        <f>IF(L255="zákl. přenesená",#REF!,0)</f>
        <v>0</v>
      </c>
      <c r="BF255" s="124">
        <f>IF(L255="sníž. přenesená",#REF!,0)</f>
        <v>0</v>
      </c>
      <c r="BG255" s="124">
        <f>IF(L255="nulová",#REF!,0)</f>
        <v>0</v>
      </c>
      <c r="BH255" s="16" t="s">
        <v>68</v>
      </c>
      <c r="BI255" s="124" t="e">
        <f>ROUND(#REF!*H255,2)</f>
        <v>#REF!</v>
      </c>
      <c r="BJ255" s="16" t="s">
        <v>128</v>
      </c>
      <c r="BK255" s="123" t="s">
        <v>323</v>
      </c>
    </row>
    <row r="256" spans="1:63" s="2" customFormat="1" ht="19.5">
      <c r="A256" s="27"/>
      <c r="B256" s="28"/>
      <c r="C256" s="27"/>
      <c r="D256" s="125" t="s">
        <v>129</v>
      </c>
      <c r="E256" s="27"/>
      <c r="F256" s="126" t="s">
        <v>322</v>
      </c>
      <c r="G256" s="27"/>
      <c r="H256" s="27"/>
      <c r="I256" s="27"/>
      <c r="J256" s="28"/>
      <c r="K256" s="127"/>
      <c r="L256" s="128"/>
      <c r="M256" s="47"/>
      <c r="N256" s="47"/>
      <c r="O256" s="47"/>
      <c r="P256" s="47"/>
      <c r="Q256" s="47"/>
      <c r="R256" s="48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R256" s="16" t="s">
        <v>129</v>
      </c>
      <c r="AS256" s="16" t="s">
        <v>70</v>
      </c>
    </row>
    <row r="257" spans="1:63" s="2" customFormat="1" ht="24.2" customHeight="1">
      <c r="A257" s="27"/>
      <c r="B257" s="113"/>
      <c r="C257" s="114" t="s">
        <v>225</v>
      </c>
      <c r="D257" s="114" t="s">
        <v>123</v>
      </c>
      <c r="E257" s="115" t="s">
        <v>324</v>
      </c>
      <c r="F257" s="116" t="s">
        <v>325</v>
      </c>
      <c r="G257" s="117" t="s">
        <v>126</v>
      </c>
      <c r="H257" s="118">
        <v>80</v>
      </c>
      <c r="I257" s="116" t="s">
        <v>127</v>
      </c>
      <c r="J257" s="28"/>
      <c r="K257" s="119" t="s">
        <v>1</v>
      </c>
      <c r="L257" s="120" t="s">
        <v>30</v>
      </c>
      <c r="M257" s="121">
        <v>0</v>
      </c>
      <c r="N257" s="121">
        <f>M257*H257</f>
        <v>0</v>
      </c>
      <c r="O257" s="121">
        <v>0</v>
      </c>
      <c r="P257" s="121">
        <f>O257*H257</f>
        <v>0</v>
      </c>
      <c r="Q257" s="121">
        <v>0</v>
      </c>
      <c r="R257" s="122">
        <f>Q257*H257</f>
        <v>0</v>
      </c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P257" s="123" t="s">
        <v>128</v>
      </c>
      <c r="AR257" s="123" t="s">
        <v>123</v>
      </c>
      <c r="AS257" s="123" t="s">
        <v>70</v>
      </c>
      <c r="AW257" s="16" t="s">
        <v>121</v>
      </c>
      <c r="BC257" s="124" t="e">
        <f>IF(L257="základní",#REF!,0)</f>
        <v>#REF!</v>
      </c>
      <c r="BD257" s="124">
        <f>IF(L257="snížená",#REF!,0)</f>
        <v>0</v>
      </c>
      <c r="BE257" s="124">
        <f>IF(L257="zákl. přenesená",#REF!,0)</f>
        <v>0</v>
      </c>
      <c r="BF257" s="124">
        <f>IF(L257="sníž. přenesená",#REF!,0)</f>
        <v>0</v>
      </c>
      <c r="BG257" s="124">
        <f>IF(L257="nulová",#REF!,0)</f>
        <v>0</v>
      </c>
      <c r="BH257" s="16" t="s">
        <v>68</v>
      </c>
      <c r="BI257" s="124" t="e">
        <f>ROUND(#REF!*H257,2)</f>
        <v>#REF!</v>
      </c>
      <c r="BJ257" s="16" t="s">
        <v>128</v>
      </c>
      <c r="BK257" s="123" t="s">
        <v>326</v>
      </c>
    </row>
    <row r="258" spans="1:63" s="2" customFormat="1">
      <c r="A258" s="27"/>
      <c r="B258" s="28"/>
      <c r="C258" s="27"/>
      <c r="D258" s="125" t="s">
        <v>129</v>
      </c>
      <c r="E258" s="27"/>
      <c r="F258" s="126" t="s">
        <v>325</v>
      </c>
      <c r="G258" s="27"/>
      <c r="H258" s="27"/>
      <c r="I258" s="27"/>
      <c r="J258" s="28"/>
      <c r="K258" s="127"/>
      <c r="L258" s="128"/>
      <c r="M258" s="47"/>
      <c r="N258" s="47"/>
      <c r="O258" s="47"/>
      <c r="P258" s="47"/>
      <c r="Q258" s="47"/>
      <c r="R258" s="48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R258" s="16" t="s">
        <v>129</v>
      </c>
      <c r="AS258" s="16" t="s">
        <v>70</v>
      </c>
    </row>
    <row r="259" spans="1:63" s="2" customFormat="1" ht="24.2" customHeight="1">
      <c r="A259" s="27"/>
      <c r="B259" s="113"/>
      <c r="C259" s="114" t="s">
        <v>327</v>
      </c>
      <c r="D259" s="114" t="s">
        <v>123</v>
      </c>
      <c r="E259" s="115" t="s">
        <v>328</v>
      </c>
      <c r="F259" s="116" t="s">
        <v>329</v>
      </c>
      <c r="G259" s="117" t="s">
        <v>126</v>
      </c>
      <c r="H259" s="118">
        <v>80</v>
      </c>
      <c r="I259" s="116" t="s">
        <v>127</v>
      </c>
      <c r="J259" s="28"/>
      <c r="K259" s="119" t="s">
        <v>1</v>
      </c>
      <c r="L259" s="120" t="s">
        <v>30</v>
      </c>
      <c r="M259" s="121">
        <v>0</v>
      </c>
      <c r="N259" s="121">
        <f>M259*H259</f>
        <v>0</v>
      </c>
      <c r="O259" s="121">
        <v>0</v>
      </c>
      <c r="P259" s="121">
        <f>O259*H259</f>
        <v>0</v>
      </c>
      <c r="Q259" s="121">
        <v>0</v>
      </c>
      <c r="R259" s="122">
        <f>Q259*H259</f>
        <v>0</v>
      </c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P259" s="123" t="s">
        <v>128</v>
      </c>
      <c r="AR259" s="123" t="s">
        <v>123</v>
      </c>
      <c r="AS259" s="123" t="s">
        <v>70</v>
      </c>
      <c r="AW259" s="16" t="s">
        <v>121</v>
      </c>
      <c r="BC259" s="124" t="e">
        <f>IF(L259="základní",#REF!,0)</f>
        <v>#REF!</v>
      </c>
      <c r="BD259" s="124">
        <f>IF(L259="snížená",#REF!,0)</f>
        <v>0</v>
      </c>
      <c r="BE259" s="124">
        <f>IF(L259="zákl. přenesená",#REF!,0)</f>
        <v>0</v>
      </c>
      <c r="BF259" s="124">
        <f>IF(L259="sníž. přenesená",#REF!,0)</f>
        <v>0</v>
      </c>
      <c r="BG259" s="124">
        <f>IF(L259="nulová",#REF!,0)</f>
        <v>0</v>
      </c>
      <c r="BH259" s="16" t="s">
        <v>68</v>
      </c>
      <c r="BI259" s="124" t="e">
        <f>ROUND(#REF!*H259,2)</f>
        <v>#REF!</v>
      </c>
      <c r="BJ259" s="16" t="s">
        <v>128</v>
      </c>
      <c r="BK259" s="123" t="s">
        <v>330</v>
      </c>
    </row>
    <row r="260" spans="1:63" s="2" customFormat="1" ht="19.5">
      <c r="A260" s="27"/>
      <c r="B260" s="28"/>
      <c r="C260" s="27"/>
      <c r="D260" s="125" t="s">
        <v>129</v>
      </c>
      <c r="E260" s="27"/>
      <c r="F260" s="126" t="s">
        <v>329</v>
      </c>
      <c r="G260" s="27"/>
      <c r="H260" s="27"/>
      <c r="I260" s="27"/>
      <c r="J260" s="28"/>
      <c r="K260" s="127"/>
      <c r="L260" s="128"/>
      <c r="M260" s="47"/>
      <c r="N260" s="47"/>
      <c r="O260" s="47"/>
      <c r="P260" s="47"/>
      <c r="Q260" s="47"/>
      <c r="R260" s="48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R260" s="16" t="s">
        <v>129</v>
      </c>
      <c r="AS260" s="16" t="s">
        <v>70</v>
      </c>
    </row>
    <row r="261" spans="1:63" s="2" customFormat="1" ht="33" customHeight="1">
      <c r="A261" s="27"/>
      <c r="B261" s="113"/>
      <c r="C261" s="114" t="s">
        <v>229</v>
      </c>
      <c r="D261" s="114" t="s">
        <v>123</v>
      </c>
      <c r="E261" s="115" t="s">
        <v>331</v>
      </c>
      <c r="F261" s="116" t="s">
        <v>332</v>
      </c>
      <c r="G261" s="117" t="s">
        <v>203</v>
      </c>
      <c r="H261" s="118">
        <v>25</v>
      </c>
      <c r="I261" s="116" t="s">
        <v>127</v>
      </c>
      <c r="J261" s="28"/>
      <c r="K261" s="119" t="s">
        <v>1</v>
      </c>
      <c r="L261" s="120" t="s">
        <v>30</v>
      </c>
      <c r="M261" s="121">
        <v>0</v>
      </c>
      <c r="N261" s="121">
        <f>M261*H261</f>
        <v>0</v>
      </c>
      <c r="O261" s="121">
        <v>0</v>
      </c>
      <c r="P261" s="121">
        <f>O261*H261</f>
        <v>0</v>
      </c>
      <c r="Q261" s="121">
        <v>0</v>
      </c>
      <c r="R261" s="122">
        <f>Q261*H261</f>
        <v>0</v>
      </c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P261" s="123" t="s">
        <v>128</v>
      </c>
      <c r="AR261" s="123" t="s">
        <v>123</v>
      </c>
      <c r="AS261" s="123" t="s">
        <v>70</v>
      </c>
      <c r="AW261" s="16" t="s">
        <v>121</v>
      </c>
      <c r="BC261" s="124" t="e">
        <f>IF(L261="základní",#REF!,0)</f>
        <v>#REF!</v>
      </c>
      <c r="BD261" s="124">
        <f>IF(L261="snížená",#REF!,0)</f>
        <v>0</v>
      </c>
      <c r="BE261" s="124">
        <f>IF(L261="zákl. přenesená",#REF!,0)</f>
        <v>0</v>
      </c>
      <c r="BF261" s="124">
        <f>IF(L261="sníž. přenesená",#REF!,0)</f>
        <v>0</v>
      </c>
      <c r="BG261" s="124">
        <f>IF(L261="nulová",#REF!,0)</f>
        <v>0</v>
      </c>
      <c r="BH261" s="16" t="s">
        <v>68</v>
      </c>
      <c r="BI261" s="124" t="e">
        <f>ROUND(#REF!*H261,2)</f>
        <v>#REF!</v>
      </c>
      <c r="BJ261" s="16" t="s">
        <v>128</v>
      </c>
      <c r="BK261" s="123" t="s">
        <v>333</v>
      </c>
    </row>
    <row r="262" spans="1:63" s="2" customFormat="1" ht="19.5">
      <c r="A262" s="27"/>
      <c r="B262" s="28"/>
      <c r="C262" s="27"/>
      <c r="D262" s="125" t="s">
        <v>129</v>
      </c>
      <c r="E262" s="27"/>
      <c r="F262" s="126" t="s">
        <v>332</v>
      </c>
      <c r="G262" s="27"/>
      <c r="H262" s="27"/>
      <c r="I262" s="27"/>
      <c r="J262" s="28"/>
      <c r="K262" s="127"/>
      <c r="L262" s="128"/>
      <c r="M262" s="47"/>
      <c r="N262" s="47"/>
      <c r="O262" s="47"/>
      <c r="P262" s="47"/>
      <c r="Q262" s="47"/>
      <c r="R262" s="48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R262" s="16" t="s">
        <v>129</v>
      </c>
      <c r="AS262" s="16" t="s">
        <v>70</v>
      </c>
    </row>
    <row r="263" spans="1:63" s="2" customFormat="1" ht="33" customHeight="1">
      <c r="A263" s="27"/>
      <c r="B263" s="113"/>
      <c r="C263" s="114" t="s">
        <v>334</v>
      </c>
      <c r="D263" s="114" t="s">
        <v>123</v>
      </c>
      <c r="E263" s="115" t="s">
        <v>335</v>
      </c>
      <c r="F263" s="116" t="s">
        <v>301</v>
      </c>
      <c r="G263" s="117" t="s">
        <v>203</v>
      </c>
      <c r="H263" s="118">
        <v>25</v>
      </c>
      <c r="I263" s="116" t="s">
        <v>127</v>
      </c>
      <c r="J263" s="28"/>
      <c r="K263" s="119" t="s">
        <v>1</v>
      </c>
      <c r="L263" s="120" t="s">
        <v>30</v>
      </c>
      <c r="M263" s="121">
        <v>0</v>
      </c>
      <c r="N263" s="121">
        <f>M263*H263</f>
        <v>0</v>
      </c>
      <c r="O263" s="121">
        <v>0</v>
      </c>
      <c r="P263" s="121">
        <f>O263*H263</f>
        <v>0</v>
      </c>
      <c r="Q263" s="121">
        <v>0</v>
      </c>
      <c r="R263" s="122">
        <f>Q263*H263</f>
        <v>0</v>
      </c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P263" s="123" t="s">
        <v>128</v>
      </c>
      <c r="AR263" s="123" t="s">
        <v>123</v>
      </c>
      <c r="AS263" s="123" t="s">
        <v>70</v>
      </c>
      <c r="AW263" s="16" t="s">
        <v>121</v>
      </c>
      <c r="BC263" s="124" t="e">
        <f>IF(L263="základní",#REF!,0)</f>
        <v>#REF!</v>
      </c>
      <c r="BD263" s="124">
        <f>IF(L263="snížená",#REF!,0)</f>
        <v>0</v>
      </c>
      <c r="BE263" s="124">
        <f>IF(L263="zákl. přenesená",#REF!,0)</f>
        <v>0</v>
      </c>
      <c r="BF263" s="124">
        <f>IF(L263="sníž. přenesená",#REF!,0)</f>
        <v>0</v>
      </c>
      <c r="BG263" s="124">
        <f>IF(L263="nulová",#REF!,0)</f>
        <v>0</v>
      </c>
      <c r="BH263" s="16" t="s">
        <v>68</v>
      </c>
      <c r="BI263" s="124" t="e">
        <f>ROUND(#REF!*H263,2)</f>
        <v>#REF!</v>
      </c>
      <c r="BJ263" s="16" t="s">
        <v>128</v>
      </c>
      <c r="BK263" s="123" t="s">
        <v>336</v>
      </c>
    </row>
    <row r="264" spans="1:63" s="2" customFormat="1" ht="19.5">
      <c r="A264" s="27"/>
      <c r="B264" s="28"/>
      <c r="C264" s="27"/>
      <c r="D264" s="125" t="s">
        <v>129</v>
      </c>
      <c r="E264" s="27"/>
      <c r="F264" s="126" t="s">
        <v>301</v>
      </c>
      <c r="G264" s="27"/>
      <c r="H264" s="27"/>
      <c r="I264" s="27"/>
      <c r="J264" s="28"/>
      <c r="K264" s="127"/>
      <c r="L264" s="128"/>
      <c r="M264" s="47"/>
      <c r="N264" s="47"/>
      <c r="O264" s="47"/>
      <c r="P264" s="47"/>
      <c r="Q264" s="47"/>
      <c r="R264" s="48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R264" s="16" t="s">
        <v>129</v>
      </c>
      <c r="AS264" s="16" t="s">
        <v>70</v>
      </c>
    </row>
    <row r="265" spans="1:63" s="2" customFormat="1" ht="21.75" customHeight="1">
      <c r="A265" s="27"/>
      <c r="B265" s="113"/>
      <c r="C265" s="114" t="s">
        <v>232</v>
      </c>
      <c r="D265" s="114" t="s">
        <v>123</v>
      </c>
      <c r="E265" s="115" t="s">
        <v>337</v>
      </c>
      <c r="F265" s="116" t="s">
        <v>338</v>
      </c>
      <c r="G265" s="117" t="s">
        <v>126</v>
      </c>
      <c r="H265" s="118">
        <v>90</v>
      </c>
      <c r="I265" s="116" t="s">
        <v>127</v>
      </c>
      <c r="J265" s="28"/>
      <c r="K265" s="119" t="s">
        <v>1</v>
      </c>
      <c r="L265" s="120" t="s">
        <v>30</v>
      </c>
      <c r="M265" s="121">
        <v>0</v>
      </c>
      <c r="N265" s="121">
        <f>M265*H265</f>
        <v>0</v>
      </c>
      <c r="O265" s="121">
        <v>0</v>
      </c>
      <c r="P265" s="121">
        <f>O265*H265</f>
        <v>0</v>
      </c>
      <c r="Q265" s="121">
        <v>0</v>
      </c>
      <c r="R265" s="122">
        <f>Q265*H265</f>
        <v>0</v>
      </c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P265" s="123" t="s">
        <v>128</v>
      </c>
      <c r="AR265" s="123" t="s">
        <v>123</v>
      </c>
      <c r="AS265" s="123" t="s">
        <v>70</v>
      </c>
      <c r="AW265" s="16" t="s">
        <v>121</v>
      </c>
      <c r="BC265" s="124" t="e">
        <f>IF(L265="základní",#REF!,0)</f>
        <v>#REF!</v>
      </c>
      <c r="BD265" s="124">
        <f>IF(L265="snížená",#REF!,0)</f>
        <v>0</v>
      </c>
      <c r="BE265" s="124">
        <f>IF(L265="zákl. přenesená",#REF!,0)</f>
        <v>0</v>
      </c>
      <c r="BF265" s="124">
        <f>IF(L265="sníž. přenesená",#REF!,0)</f>
        <v>0</v>
      </c>
      <c r="BG265" s="124">
        <f>IF(L265="nulová",#REF!,0)</f>
        <v>0</v>
      </c>
      <c r="BH265" s="16" t="s">
        <v>68</v>
      </c>
      <c r="BI265" s="124" t="e">
        <f>ROUND(#REF!*H265,2)</f>
        <v>#REF!</v>
      </c>
      <c r="BJ265" s="16" t="s">
        <v>128</v>
      </c>
      <c r="BK265" s="123" t="s">
        <v>339</v>
      </c>
    </row>
    <row r="266" spans="1:63" s="2" customFormat="1">
      <c r="A266" s="27"/>
      <c r="B266" s="28"/>
      <c r="C266" s="27"/>
      <c r="D266" s="125" t="s">
        <v>129</v>
      </c>
      <c r="E266" s="27"/>
      <c r="F266" s="126" t="s">
        <v>338</v>
      </c>
      <c r="G266" s="27"/>
      <c r="H266" s="27"/>
      <c r="I266" s="27"/>
      <c r="J266" s="28"/>
      <c r="K266" s="127"/>
      <c r="L266" s="128"/>
      <c r="M266" s="47"/>
      <c r="N266" s="47"/>
      <c r="O266" s="47"/>
      <c r="P266" s="47"/>
      <c r="Q266" s="47"/>
      <c r="R266" s="48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R266" s="16" t="s">
        <v>129</v>
      </c>
      <c r="AS266" s="16" t="s">
        <v>70</v>
      </c>
    </row>
    <row r="267" spans="1:63" s="2" customFormat="1" ht="24.2" customHeight="1">
      <c r="A267" s="27"/>
      <c r="B267" s="113"/>
      <c r="C267" s="114" t="s">
        <v>340</v>
      </c>
      <c r="D267" s="114" t="s">
        <v>123</v>
      </c>
      <c r="E267" s="115" t="s">
        <v>341</v>
      </c>
      <c r="F267" s="116" t="s">
        <v>342</v>
      </c>
      <c r="G267" s="117" t="s">
        <v>126</v>
      </c>
      <c r="H267" s="118">
        <v>90</v>
      </c>
      <c r="I267" s="116" t="s">
        <v>127</v>
      </c>
      <c r="J267" s="28"/>
      <c r="K267" s="119" t="s">
        <v>1</v>
      </c>
      <c r="L267" s="120" t="s">
        <v>30</v>
      </c>
      <c r="M267" s="121">
        <v>0</v>
      </c>
      <c r="N267" s="121">
        <f>M267*H267</f>
        <v>0</v>
      </c>
      <c r="O267" s="121">
        <v>0</v>
      </c>
      <c r="P267" s="121">
        <f>O267*H267</f>
        <v>0</v>
      </c>
      <c r="Q267" s="121">
        <v>0</v>
      </c>
      <c r="R267" s="122">
        <f>Q267*H267</f>
        <v>0</v>
      </c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P267" s="123" t="s">
        <v>128</v>
      </c>
      <c r="AR267" s="123" t="s">
        <v>123</v>
      </c>
      <c r="AS267" s="123" t="s">
        <v>70</v>
      </c>
      <c r="AW267" s="16" t="s">
        <v>121</v>
      </c>
      <c r="BC267" s="124" t="e">
        <f>IF(L267="základní",#REF!,0)</f>
        <v>#REF!</v>
      </c>
      <c r="BD267" s="124">
        <f>IF(L267="snížená",#REF!,0)</f>
        <v>0</v>
      </c>
      <c r="BE267" s="124">
        <f>IF(L267="zákl. přenesená",#REF!,0)</f>
        <v>0</v>
      </c>
      <c r="BF267" s="124">
        <f>IF(L267="sníž. přenesená",#REF!,0)</f>
        <v>0</v>
      </c>
      <c r="BG267" s="124">
        <f>IF(L267="nulová",#REF!,0)</f>
        <v>0</v>
      </c>
      <c r="BH267" s="16" t="s">
        <v>68</v>
      </c>
      <c r="BI267" s="124" t="e">
        <f>ROUND(#REF!*H267,2)</f>
        <v>#REF!</v>
      </c>
      <c r="BJ267" s="16" t="s">
        <v>128</v>
      </c>
      <c r="BK267" s="123" t="s">
        <v>343</v>
      </c>
    </row>
    <row r="268" spans="1:63" s="2" customFormat="1">
      <c r="A268" s="27"/>
      <c r="B268" s="28"/>
      <c r="C268" s="27"/>
      <c r="D268" s="125" t="s">
        <v>129</v>
      </c>
      <c r="E268" s="27"/>
      <c r="F268" s="126" t="s">
        <v>342</v>
      </c>
      <c r="G268" s="27"/>
      <c r="H268" s="27"/>
      <c r="I268" s="27"/>
      <c r="J268" s="28"/>
      <c r="K268" s="127"/>
      <c r="L268" s="128"/>
      <c r="M268" s="47"/>
      <c r="N268" s="47"/>
      <c r="O268" s="47"/>
      <c r="P268" s="47"/>
      <c r="Q268" s="47"/>
      <c r="R268" s="48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R268" s="16" t="s">
        <v>129</v>
      </c>
      <c r="AS268" s="16" t="s">
        <v>70</v>
      </c>
    </row>
    <row r="269" spans="1:63" s="2" customFormat="1" ht="24.2" customHeight="1">
      <c r="A269" s="27"/>
      <c r="B269" s="113"/>
      <c r="C269" s="114" t="s">
        <v>236</v>
      </c>
      <c r="D269" s="114" t="s">
        <v>123</v>
      </c>
      <c r="E269" s="115" t="s">
        <v>344</v>
      </c>
      <c r="F269" s="116" t="s">
        <v>345</v>
      </c>
      <c r="G269" s="117" t="s">
        <v>254</v>
      </c>
      <c r="H269" s="118">
        <v>1.1000000000000001</v>
      </c>
      <c r="I269" s="116" t="s">
        <v>127</v>
      </c>
      <c r="J269" s="28"/>
      <c r="K269" s="119" t="s">
        <v>1</v>
      </c>
      <c r="L269" s="120" t="s">
        <v>30</v>
      </c>
      <c r="M269" s="121">
        <v>0</v>
      </c>
      <c r="N269" s="121">
        <f>M269*H269</f>
        <v>0</v>
      </c>
      <c r="O269" s="121">
        <v>0</v>
      </c>
      <c r="P269" s="121">
        <f>O269*H269</f>
        <v>0</v>
      </c>
      <c r="Q269" s="121">
        <v>0</v>
      </c>
      <c r="R269" s="122">
        <f>Q269*H269</f>
        <v>0</v>
      </c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P269" s="123" t="s">
        <v>128</v>
      </c>
      <c r="AR269" s="123" t="s">
        <v>123</v>
      </c>
      <c r="AS269" s="123" t="s">
        <v>70</v>
      </c>
      <c r="AW269" s="16" t="s">
        <v>121</v>
      </c>
      <c r="BC269" s="124" t="e">
        <f>IF(L269="základní",#REF!,0)</f>
        <v>#REF!</v>
      </c>
      <c r="BD269" s="124">
        <f>IF(L269="snížená",#REF!,0)</f>
        <v>0</v>
      </c>
      <c r="BE269" s="124">
        <f>IF(L269="zákl. přenesená",#REF!,0)</f>
        <v>0</v>
      </c>
      <c r="BF269" s="124">
        <f>IF(L269="sníž. přenesená",#REF!,0)</f>
        <v>0</v>
      </c>
      <c r="BG269" s="124">
        <f>IF(L269="nulová",#REF!,0)</f>
        <v>0</v>
      </c>
      <c r="BH269" s="16" t="s">
        <v>68</v>
      </c>
      <c r="BI269" s="124" t="e">
        <f>ROUND(#REF!*H269,2)</f>
        <v>#REF!</v>
      </c>
      <c r="BJ269" s="16" t="s">
        <v>128</v>
      </c>
      <c r="BK269" s="123" t="s">
        <v>346</v>
      </c>
    </row>
    <row r="270" spans="1:63" s="2" customFormat="1" ht="19.5">
      <c r="A270" s="27"/>
      <c r="B270" s="28"/>
      <c r="C270" s="27"/>
      <c r="D270" s="125" t="s">
        <v>129</v>
      </c>
      <c r="E270" s="27"/>
      <c r="F270" s="126" t="s">
        <v>345</v>
      </c>
      <c r="G270" s="27"/>
      <c r="H270" s="27"/>
      <c r="I270" s="27"/>
      <c r="J270" s="28"/>
      <c r="K270" s="127"/>
      <c r="L270" s="128"/>
      <c r="M270" s="47"/>
      <c r="N270" s="47"/>
      <c r="O270" s="47"/>
      <c r="P270" s="47"/>
      <c r="Q270" s="47"/>
      <c r="R270" s="48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R270" s="16" t="s">
        <v>129</v>
      </c>
      <c r="AS270" s="16" t="s">
        <v>70</v>
      </c>
    </row>
    <row r="271" spans="1:63" s="2" customFormat="1" ht="24.2" customHeight="1">
      <c r="A271" s="27"/>
      <c r="B271" s="113"/>
      <c r="C271" s="114" t="s">
        <v>347</v>
      </c>
      <c r="D271" s="114" t="s">
        <v>123</v>
      </c>
      <c r="E271" s="115" t="s">
        <v>348</v>
      </c>
      <c r="F271" s="116" t="s">
        <v>349</v>
      </c>
      <c r="G271" s="117" t="s">
        <v>254</v>
      </c>
      <c r="H271" s="118">
        <v>1.1000000000000001</v>
      </c>
      <c r="I271" s="116" t="s">
        <v>127</v>
      </c>
      <c r="J271" s="28"/>
      <c r="K271" s="119" t="s">
        <v>1</v>
      </c>
      <c r="L271" s="120" t="s">
        <v>30</v>
      </c>
      <c r="M271" s="121">
        <v>0</v>
      </c>
      <c r="N271" s="121">
        <f>M271*H271</f>
        <v>0</v>
      </c>
      <c r="O271" s="121">
        <v>0</v>
      </c>
      <c r="P271" s="121">
        <f>O271*H271</f>
        <v>0</v>
      </c>
      <c r="Q271" s="121">
        <v>0</v>
      </c>
      <c r="R271" s="122">
        <f>Q271*H271</f>
        <v>0</v>
      </c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P271" s="123" t="s">
        <v>128</v>
      </c>
      <c r="AR271" s="123" t="s">
        <v>123</v>
      </c>
      <c r="AS271" s="123" t="s">
        <v>70</v>
      </c>
      <c r="AW271" s="16" t="s">
        <v>121</v>
      </c>
      <c r="BC271" s="124" t="e">
        <f>IF(L271="základní",#REF!,0)</f>
        <v>#REF!</v>
      </c>
      <c r="BD271" s="124">
        <f>IF(L271="snížená",#REF!,0)</f>
        <v>0</v>
      </c>
      <c r="BE271" s="124">
        <f>IF(L271="zákl. přenesená",#REF!,0)</f>
        <v>0</v>
      </c>
      <c r="BF271" s="124">
        <f>IF(L271="sníž. přenesená",#REF!,0)</f>
        <v>0</v>
      </c>
      <c r="BG271" s="124">
        <f>IF(L271="nulová",#REF!,0)</f>
        <v>0</v>
      </c>
      <c r="BH271" s="16" t="s">
        <v>68</v>
      </c>
      <c r="BI271" s="124" t="e">
        <f>ROUND(#REF!*H271,2)</f>
        <v>#REF!</v>
      </c>
      <c r="BJ271" s="16" t="s">
        <v>128</v>
      </c>
      <c r="BK271" s="123" t="s">
        <v>350</v>
      </c>
    </row>
    <row r="272" spans="1:63" s="2" customFormat="1" ht="19.5">
      <c r="A272" s="27"/>
      <c r="B272" s="28"/>
      <c r="C272" s="27"/>
      <c r="D272" s="125" t="s">
        <v>129</v>
      </c>
      <c r="E272" s="27"/>
      <c r="F272" s="126" t="s">
        <v>349</v>
      </c>
      <c r="G272" s="27"/>
      <c r="H272" s="27"/>
      <c r="I272" s="27"/>
      <c r="J272" s="28"/>
      <c r="K272" s="127"/>
      <c r="L272" s="128"/>
      <c r="M272" s="47"/>
      <c r="N272" s="47"/>
      <c r="O272" s="47"/>
      <c r="P272" s="47"/>
      <c r="Q272" s="47"/>
      <c r="R272" s="48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R272" s="16" t="s">
        <v>129</v>
      </c>
      <c r="AS272" s="16" t="s">
        <v>70</v>
      </c>
    </row>
    <row r="273" spans="1:63" s="2" customFormat="1" ht="24.2" customHeight="1">
      <c r="A273" s="27"/>
      <c r="B273" s="113"/>
      <c r="C273" s="114" t="s">
        <v>239</v>
      </c>
      <c r="D273" s="114" t="s">
        <v>123</v>
      </c>
      <c r="E273" s="115" t="s">
        <v>351</v>
      </c>
      <c r="F273" s="116" t="s">
        <v>352</v>
      </c>
      <c r="G273" s="117" t="s">
        <v>195</v>
      </c>
      <c r="H273" s="118">
        <v>25</v>
      </c>
      <c r="I273" s="116" t="s">
        <v>127</v>
      </c>
      <c r="J273" s="28"/>
      <c r="K273" s="119" t="s">
        <v>1</v>
      </c>
      <c r="L273" s="120" t="s">
        <v>30</v>
      </c>
      <c r="M273" s="121">
        <v>0</v>
      </c>
      <c r="N273" s="121">
        <f>M273*H273</f>
        <v>0</v>
      </c>
      <c r="O273" s="121">
        <v>0</v>
      </c>
      <c r="P273" s="121">
        <f>O273*H273</f>
        <v>0</v>
      </c>
      <c r="Q273" s="121">
        <v>0</v>
      </c>
      <c r="R273" s="122">
        <f>Q273*H273</f>
        <v>0</v>
      </c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P273" s="123" t="s">
        <v>128</v>
      </c>
      <c r="AR273" s="123" t="s">
        <v>123</v>
      </c>
      <c r="AS273" s="123" t="s">
        <v>70</v>
      </c>
      <c r="AW273" s="16" t="s">
        <v>121</v>
      </c>
      <c r="BC273" s="124" t="e">
        <f>IF(L273="základní",#REF!,0)</f>
        <v>#REF!</v>
      </c>
      <c r="BD273" s="124">
        <f>IF(L273="snížená",#REF!,0)</f>
        <v>0</v>
      </c>
      <c r="BE273" s="124">
        <f>IF(L273="zákl. přenesená",#REF!,0)</f>
        <v>0</v>
      </c>
      <c r="BF273" s="124">
        <f>IF(L273="sníž. přenesená",#REF!,0)</f>
        <v>0</v>
      </c>
      <c r="BG273" s="124">
        <f>IF(L273="nulová",#REF!,0)</f>
        <v>0</v>
      </c>
      <c r="BH273" s="16" t="s">
        <v>68</v>
      </c>
      <c r="BI273" s="124" t="e">
        <f>ROUND(#REF!*H273,2)</f>
        <v>#REF!</v>
      </c>
      <c r="BJ273" s="16" t="s">
        <v>128</v>
      </c>
      <c r="BK273" s="123" t="s">
        <v>353</v>
      </c>
    </row>
    <row r="274" spans="1:63" s="2" customFormat="1">
      <c r="A274" s="27"/>
      <c r="B274" s="28"/>
      <c r="C274" s="27"/>
      <c r="D274" s="125" t="s">
        <v>129</v>
      </c>
      <c r="E274" s="27"/>
      <c r="F274" s="126" t="s">
        <v>352</v>
      </c>
      <c r="G274" s="27"/>
      <c r="H274" s="27"/>
      <c r="I274" s="27"/>
      <c r="J274" s="28"/>
      <c r="K274" s="127"/>
      <c r="L274" s="128"/>
      <c r="M274" s="47"/>
      <c r="N274" s="47"/>
      <c r="O274" s="47"/>
      <c r="P274" s="47"/>
      <c r="Q274" s="47"/>
      <c r="R274" s="48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R274" s="16" t="s">
        <v>129</v>
      </c>
      <c r="AS274" s="16" t="s">
        <v>70</v>
      </c>
    </row>
    <row r="275" spans="1:63" s="2" customFormat="1" ht="24.2" customHeight="1">
      <c r="A275" s="27"/>
      <c r="B275" s="113"/>
      <c r="C275" s="129" t="s">
        <v>354</v>
      </c>
      <c r="D275" s="129" t="s">
        <v>355</v>
      </c>
      <c r="E275" s="130" t="s">
        <v>356</v>
      </c>
      <c r="F275" s="131" t="s">
        <v>357</v>
      </c>
      <c r="G275" s="132" t="s">
        <v>254</v>
      </c>
      <c r="H275" s="133">
        <v>6.25</v>
      </c>
      <c r="I275" s="131" t="s">
        <v>127</v>
      </c>
      <c r="J275" s="134"/>
      <c r="K275" s="135" t="s">
        <v>1</v>
      </c>
      <c r="L275" s="136" t="s">
        <v>30</v>
      </c>
      <c r="M275" s="121">
        <v>0</v>
      </c>
      <c r="N275" s="121">
        <f>M275*H275</f>
        <v>0</v>
      </c>
      <c r="O275" s="121">
        <v>0</v>
      </c>
      <c r="P275" s="121">
        <f>O275*H275</f>
        <v>0</v>
      </c>
      <c r="Q275" s="121">
        <v>0</v>
      </c>
      <c r="R275" s="122">
        <f>Q275*H275</f>
        <v>0</v>
      </c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P275" s="123" t="s">
        <v>138</v>
      </c>
      <c r="AR275" s="123" t="s">
        <v>355</v>
      </c>
      <c r="AS275" s="123" t="s">
        <v>70</v>
      </c>
      <c r="AW275" s="16" t="s">
        <v>121</v>
      </c>
      <c r="BC275" s="124" t="e">
        <f>IF(L275="základní",#REF!,0)</f>
        <v>#REF!</v>
      </c>
      <c r="BD275" s="124">
        <f>IF(L275="snížená",#REF!,0)</f>
        <v>0</v>
      </c>
      <c r="BE275" s="124">
        <f>IF(L275="zákl. přenesená",#REF!,0)</f>
        <v>0</v>
      </c>
      <c r="BF275" s="124">
        <f>IF(L275="sníž. přenesená",#REF!,0)</f>
        <v>0</v>
      </c>
      <c r="BG275" s="124">
        <f>IF(L275="nulová",#REF!,0)</f>
        <v>0</v>
      </c>
      <c r="BH275" s="16" t="s">
        <v>68</v>
      </c>
      <c r="BI275" s="124" t="e">
        <f>ROUND(#REF!*H275,2)</f>
        <v>#REF!</v>
      </c>
      <c r="BJ275" s="16" t="s">
        <v>128</v>
      </c>
      <c r="BK275" s="123" t="s">
        <v>358</v>
      </c>
    </row>
    <row r="276" spans="1:63" s="2" customFormat="1" ht="19.5">
      <c r="A276" s="27"/>
      <c r="B276" s="28"/>
      <c r="C276" s="27"/>
      <c r="D276" s="125" t="s">
        <v>129</v>
      </c>
      <c r="E276" s="27"/>
      <c r="F276" s="126" t="s">
        <v>357</v>
      </c>
      <c r="G276" s="27"/>
      <c r="H276" s="27"/>
      <c r="I276" s="27"/>
      <c r="J276" s="28"/>
      <c r="K276" s="127"/>
      <c r="L276" s="128"/>
      <c r="M276" s="47"/>
      <c r="N276" s="47"/>
      <c r="O276" s="47"/>
      <c r="P276" s="47"/>
      <c r="Q276" s="47"/>
      <c r="R276" s="48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R276" s="16" t="s">
        <v>129</v>
      </c>
      <c r="AS276" s="16" t="s">
        <v>70</v>
      </c>
    </row>
    <row r="277" spans="1:63" s="2" customFormat="1" ht="19.5">
      <c r="A277" s="27"/>
      <c r="B277" s="28"/>
      <c r="C277" s="27"/>
      <c r="D277" s="125" t="s">
        <v>359</v>
      </c>
      <c r="E277" s="27"/>
      <c r="F277" s="137" t="s">
        <v>360</v>
      </c>
      <c r="G277" s="27"/>
      <c r="H277" s="27"/>
      <c r="I277" s="27"/>
      <c r="J277" s="28"/>
      <c r="K277" s="127"/>
      <c r="L277" s="128"/>
      <c r="M277" s="47"/>
      <c r="N277" s="47"/>
      <c r="O277" s="47"/>
      <c r="P277" s="47"/>
      <c r="Q277" s="47"/>
      <c r="R277" s="48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R277" s="16" t="s">
        <v>359</v>
      </c>
      <c r="AS277" s="16" t="s">
        <v>70</v>
      </c>
    </row>
    <row r="278" spans="1:63" s="2" customFormat="1" ht="24.2" customHeight="1">
      <c r="A278" s="27"/>
      <c r="B278" s="113"/>
      <c r="C278" s="114" t="s">
        <v>243</v>
      </c>
      <c r="D278" s="114" t="s">
        <v>123</v>
      </c>
      <c r="E278" s="115" t="s">
        <v>361</v>
      </c>
      <c r="F278" s="116" t="s">
        <v>362</v>
      </c>
      <c r="G278" s="117" t="s">
        <v>195</v>
      </c>
      <c r="H278" s="118">
        <v>20</v>
      </c>
      <c r="I278" s="116" t="s">
        <v>127</v>
      </c>
      <c r="J278" s="28"/>
      <c r="K278" s="119" t="s">
        <v>1</v>
      </c>
      <c r="L278" s="120" t="s">
        <v>30</v>
      </c>
      <c r="M278" s="121">
        <v>0</v>
      </c>
      <c r="N278" s="121">
        <f>M278*H278</f>
        <v>0</v>
      </c>
      <c r="O278" s="121">
        <v>0</v>
      </c>
      <c r="P278" s="121">
        <f>O278*H278</f>
        <v>0</v>
      </c>
      <c r="Q278" s="121">
        <v>0</v>
      </c>
      <c r="R278" s="122">
        <f>Q278*H278</f>
        <v>0</v>
      </c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P278" s="123" t="s">
        <v>128</v>
      </c>
      <c r="AR278" s="123" t="s">
        <v>123</v>
      </c>
      <c r="AS278" s="123" t="s">
        <v>70</v>
      </c>
      <c r="AW278" s="16" t="s">
        <v>121</v>
      </c>
      <c r="BC278" s="124" t="e">
        <f>IF(L278="základní",#REF!,0)</f>
        <v>#REF!</v>
      </c>
      <c r="BD278" s="124">
        <f>IF(L278="snížená",#REF!,0)</f>
        <v>0</v>
      </c>
      <c r="BE278" s="124">
        <f>IF(L278="zákl. přenesená",#REF!,0)</f>
        <v>0</v>
      </c>
      <c r="BF278" s="124">
        <f>IF(L278="sníž. přenesená",#REF!,0)</f>
        <v>0</v>
      </c>
      <c r="BG278" s="124">
        <f>IF(L278="nulová",#REF!,0)</f>
        <v>0</v>
      </c>
      <c r="BH278" s="16" t="s">
        <v>68</v>
      </c>
      <c r="BI278" s="124" t="e">
        <f>ROUND(#REF!*H278,2)</f>
        <v>#REF!</v>
      </c>
      <c r="BJ278" s="16" t="s">
        <v>128</v>
      </c>
      <c r="BK278" s="123" t="s">
        <v>363</v>
      </c>
    </row>
    <row r="279" spans="1:63" s="2" customFormat="1">
      <c r="A279" s="27"/>
      <c r="B279" s="28"/>
      <c r="C279" s="27"/>
      <c r="D279" s="125" t="s">
        <v>129</v>
      </c>
      <c r="E279" s="27"/>
      <c r="F279" s="126" t="s">
        <v>362</v>
      </c>
      <c r="G279" s="27"/>
      <c r="H279" s="27"/>
      <c r="I279" s="27"/>
      <c r="J279" s="28"/>
      <c r="K279" s="127"/>
      <c r="L279" s="128"/>
      <c r="M279" s="47"/>
      <c r="N279" s="47"/>
      <c r="O279" s="47"/>
      <c r="P279" s="47"/>
      <c r="Q279" s="47"/>
      <c r="R279" s="48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R279" s="16" t="s">
        <v>129</v>
      </c>
      <c r="AS279" s="16" t="s">
        <v>70</v>
      </c>
    </row>
    <row r="280" spans="1:63" s="2" customFormat="1" ht="24.2" customHeight="1">
      <c r="A280" s="27"/>
      <c r="B280" s="113"/>
      <c r="C280" s="129" t="s">
        <v>364</v>
      </c>
      <c r="D280" s="129" t="s">
        <v>355</v>
      </c>
      <c r="E280" s="130" t="s">
        <v>356</v>
      </c>
      <c r="F280" s="131" t="s">
        <v>357</v>
      </c>
      <c r="G280" s="132" t="s">
        <v>254</v>
      </c>
      <c r="H280" s="133">
        <v>4</v>
      </c>
      <c r="I280" s="131" t="s">
        <v>127</v>
      </c>
      <c r="J280" s="134"/>
      <c r="K280" s="135" t="s">
        <v>1</v>
      </c>
      <c r="L280" s="136" t="s">
        <v>30</v>
      </c>
      <c r="M280" s="121">
        <v>0</v>
      </c>
      <c r="N280" s="121">
        <f>M280*H280</f>
        <v>0</v>
      </c>
      <c r="O280" s="121">
        <v>0</v>
      </c>
      <c r="P280" s="121">
        <f>O280*H280</f>
        <v>0</v>
      </c>
      <c r="Q280" s="121">
        <v>0</v>
      </c>
      <c r="R280" s="122">
        <f>Q280*H280</f>
        <v>0</v>
      </c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P280" s="123" t="s">
        <v>138</v>
      </c>
      <c r="AR280" s="123" t="s">
        <v>355</v>
      </c>
      <c r="AS280" s="123" t="s">
        <v>70</v>
      </c>
      <c r="AW280" s="16" t="s">
        <v>121</v>
      </c>
      <c r="BC280" s="124" t="e">
        <f>IF(L280="základní",#REF!,0)</f>
        <v>#REF!</v>
      </c>
      <c r="BD280" s="124">
        <f>IF(L280="snížená",#REF!,0)</f>
        <v>0</v>
      </c>
      <c r="BE280" s="124">
        <f>IF(L280="zákl. přenesená",#REF!,0)</f>
        <v>0</v>
      </c>
      <c r="BF280" s="124">
        <f>IF(L280="sníž. přenesená",#REF!,0)</f>
        <v>0</v>
      </c>
      <c r="BG280" s="124">
        <f>IF(L280="nulová",#REF!,0)</f>
        <v>0</v>
      </c>
      <c r="BH280" s="16" t="s">
        <v>68</v>
      </c>
      <c r="BI280" s="124" t="e">
        <f>ROUND(#REF!*H280,2)</f>
        <v>#REF!</v>
      </c>
      <c r="BJ280" s="16" t="s">
        <v>128</v>
      </c>
      <c r="BK280" s="123" t="s">
        <v>365</v>
      </c>
    </row>
    <row r="281" spans="1:63" s="2" customFormat="1" ht="19.5">
      <c r="A281" s="27"/>
      <c r="B281" s="28"/>
      <c r="C281" s="27"/>
      <c r="D281" s="125" t="s">
        <v>129</v>
      </c>
      <c r="E281" s="27"/>
      <c r="F281" s="126" t="s">
        <v>357</v>
      </c>
      <c r="G281" s="27"/>
      <c r="H281" s="27"/>
      <c r="I281" s="27"/>
      <c r="J281" s="28"/>
      <c r="K281" s="127"/>
      <c r="L281" s="128"/>
      <c r="M281" s="47"/>
      <c r="N281" s="47"/>
      <c r="O281" s="47"/>
      <c r="P281" s="47"/>
      <c r="Q281" s="47"/>
      <c r="R281" s="48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R281" s="16" t="s">
        <v>129</v>
      </c>
      <c r="AS281" s="16" t="s">
        <v>70</v>
      </c>
    </row>
    <row r="282" spans="1:63" s="2" customFormat="1" ht="19.5">
      <c r="A282" s="27"/>
      <c r="B282" s="28"/>
      <c r="C282" s="27"/>
      <c r="D282" s="125" t="s">
        <v>359</v>
      </c>
      <c r="E282" s="27"/>
      <c r="F282" s="137" t="s">
        <v>360</v>
      </c>
      <c r="G282" s="27"/>
      <c r="H282" s="27"/>
      <c r="I282" s="27"/>
      <c r="J282" s="28"/>
      <c r="K282" s="127"/>
      <c r="L282" s="128"/>
      <c r="M282" s="47"/>
      <c r="N282" s="47"/>
      <c r="O282" s="47"/>
      <c r="P282" s="47"/>
      <c r="Q282" s="47"/>
      <c r="R282" s="48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R282" s="16" t="s">
        <v>359</v>
      </c>
      <c r="AS282" s="16" t="s">
        <v>70</v>
      </c>
    </row>
    <row r="283" spans="1:63" s="12" customFormat="1" ht="22.9" customHeight="1">
      <c r="B283" s="103"/>
      <c r="D283" s="104" t="s">
        <v>60</v>
      </c>
      <c r="E283" s="112" t="s">
        <v>132</v>
      </c>
      <c r="F283" s="112" t="s">
        <v>366</v>
      </c>
      <c r="J283" s="103"/>
      <c r="K283" s="106"/>
      <c r="L283" s="107"/>
      <c r="M283" s="107"/>
      <c r="N283" s="108">
        <f>SUM(N284:N338)</f>
        <v>0</v>
      </c>
      <c r="O283" s="107"/>
      <c r="P283" s="108">
        <f>SUM(P284:P338)</f>
        <v>0</v>
      </c>
      <c r="Q283" s="107"/>
      <c r="R283" s="109">
        <f>SUM(R284:R338)</f>
        <v>0</v>
      </c>
      <c r="AP283" s="104" t="s">
        <v>68</v>
      </c>
      <c r="AR283" s="110" t="s">
        <v>60</v>
      </c>
      <c r="AS283" s="110" t="s">
        <v>68</v>
      </c>
      <c r="AW283" s="104" t="s">
        <v>121</v>
      </c>
      <c r="BI283" s="111" t="e">
        <f>SUM(BI284:BI338)</f>
        <v>#REF!</v>
      </c>
    </row>
    <row r="284" spans="1:63" s="2" customFormat="1" ht="44.25" customHeight="1">
      <c r="A284" s="27"/>
      <c r="B284" s="113"/>
      <c r="C284" s="114" t="s">
        <v>246</v>
      </c>
      <c r="D284" s="114" t="s">
        <v>123</v>
      </c>
      <c r="E284" s="115" t="s">
        <v>367</v>
      </c>
      <c r="F284" s="116" t="s">
        <v>368</v>
      </c>
      <c r="G284" s="117" t="s">
        <v>126</v>
      </c>
      <c r="H284" s="118">
        <v>100</v>
      </c>
      <c r="I284" s="116" t="s">
        <v>127</v>
      </c>
      <c r="J284" s="28"/>
      <c r="K284" s="119" t="s">
        <v>1</v>
      </c>
      <c r="L284" s="120" t="s">
        <v>30</v>
      </c>
      <c r="M284" s="121">
        <v>0</v>
      </c>
      <c r="N284" s="121">
        <f>M284*H284</f>
        <v>0</v>
      </c>
      <c r="O284" s="121">
        <v>0</v>
      </c>
      <c r="P284" s="121">
        <f>O284*H284</f>
        <v>0</v>
      </c>
      <c r="Q284" s="121">
        <v>0</v>
      </c>
      <c r="R284" s="122">
        <f>Q284*H284</f>
        <v>0</v>
      </c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P284" s="123" t="s">
        <v>128</v>
      </c>
      <c r="AR284" s="123" t="s">
        <v>123</v>
      </c>
      <c r="AS284" s="123" t="s">
        <v>70</v>
      </c>
      <c r="AW284" s="16" t="s">
        <v>121</v>
      </c>
      <c r="BC284" s="124" t="e">
        <f>IF(L284="základní",#REF!,0)</f>
        <v>#REF!</v>
      </c>
      <c r="BD284" s="124">
        <f>IF(L284="snížená",#REF!,0)</f>
        <v>0</v>
      </c>
      <c r="BE284" s="124">
        <f>IF(L284="zákl. přenesená",#REF!,0)</f>
        <v>0</v>
      </c>
      <c r="BF284" s="124">
        <f>IF(L284="sníž. přenesená",#REF!,0)</f>
        <v>0</v>
      </c>
      <c r="BG284" s="124">
        <f>IF(L284="nulová",#REF!,0)</f>
        <v>0</v>
      </c>
      <c r="BH284" s="16" t="s">
        <v>68</v>
      </c>
      <c r="BI284" s="124" t="e">
        <f>ROUND(#REF!*H284,2)</f>
        <v>#REF!</v>
      </c>
      <c r="BJ284" s="16" t="s">
        <v>128</v>
      </c>
      <c r="BK284" s="123" t="s">
        <v>369</v>
      </c>
    </row>
    <row r="285" spans="1:63" s="2" customFormat="1" ht="29.25">
      <c r="A285" s="27"/>
      <c r="B285" s="28"/>
      <c r="C285" s="27"/>
      <c r="D285" s="125" t="s">
        <v>129</v>
      </c>
      <c r="E285" s="27"/>
      <c r="F285" s="126" t="s">
        <v>368</v>
      </c>
      <c r="G285" s="27"/>
      <c r="H285" s="27"/>
      <c r="I285" s="27"/>
      <c r="J285" s="28"/>
      <c r="K285" s="127"/>
      <c r="L285" s="128"/>
      <c r="M285" s="47"/>
      <c r="N285" s="47"/>
      <c r="O285" s="47"/>
      <c r="P285" s="47"/>
      <c r="Q285" s="47"/>
      <c r="R285" s="48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R285" s="16" t="s">
        <v>129</v>
      </c>
      <c r="AS285" s="16" t="s">
        <v>70</v>
      </c>
    </row>
    <row r="286" spans="1:63" s="2" customFormat="1" ht="44.25" customHeight="1">
      <c r="A286" s="27"/>
      <c r="B286" s="113"/>
      <c r="C286" s="114" t="s">
        <v>370</v>
      </c>
      <c r="D286" s="114" t="s">
        <v>123</v>
      </c>
      <c r="E286" s="115" t="s">
        <v>371</v>
      </c>
      <c r="F286" s="116" t="s">
        <v>372</v>
      </c>
      <c r="G286" s="117" t="s">
        <v>126</v>
      </c>
      <c r="H286" s="118">
        <v>80</v>
      </c>
      <c r="I286" s="116" t="s">
        <v>127</v>
      </c>
      <c r="J286" s="28"/>
      <c r="K286" s="119" t="s">
        <v>1</v>
      </c>
      <c r="L286" s="120" t="s">
        <v>30</v>
      </c>
      <c r="M286" s="121">
        <v>0</v>
      </c>
      <c r="N286" s="121">
        <f>M286*H286</f>
        <v>0</v>
      </c>
      <c r="O286" s="121">
        <v>0</v>
      </c>
      <c r="P286" s="121">
        <f>O286*H286</f>
        <v>0</v>
      </c>
      <c r="Q286" s="121">
        <v>0</v>
      </c>
      <c r="R286" s="122">
        <f>Q286*H286</f>
        <v>0</v>
      </c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P286" s="123" t="s">
        <v>128</v>
      </c>
      <c r="AR286" s="123" t="s">
        <v>123</v>
      </c>
      <c r="AS286" s="123" t="s">
        <v>70</v>
      </c>
      <c r="AW286" s="16" t="s">
        <v>121</v>
      </c>
      <c r="BC286" s="124" t="e">
        <f>IF(L286="základní",#REF!,0)</f>
        <v>#REF!</v>
      </c>
      <c r="BD286" s="124">
        <f>IF(L286="snížená",#REF!,0)</f>
        <v>0</v>
      </c>
      <c r="BE286" s="124">
        <f>IF(L286="zákl. přenesená",#REF!,0)</f>
        <v>0</v>
      </c>
      <c r="BF286" s="124">
        <f>IF(L286="sníž. přenesená",#REF!,0)</f>
        <v>0</v>
      </c>
      <c r="BG286" s="124">
        <f>IF(L286="nulová",#REF!,0)</f>
        <v>0</v>
      </c>
      <c r="BH286" s="16" t="s">
        <v>68</v>
      </c>
      <c r="BI286" s="124" t="e">
        <f>ROUND(#REF!*H286,2)</f>
        <v>#REF!</v>
      </c>
      <c r="BJ286" s="16" t="s">
        <v>128</v>
      </c>
      <c r="BK286" s="123" t="s">
        <v>373</v>
      </c>
    </row>
    <row r="287" spans="1:63" s="2" customFormat="1" ht="29.25">
      <c r="A287" s="27"/>
      <c r="B287" s="28"/>
      <c r="C287" s="27"/>
      <c r="D287" s="125" t="s">
        <v>129</v>
      </c>
      <c r="E287" s="27"/>
      <c r="F287" s="126" t="s">
        <v>372</v>
      </c>
      <c r="G287" s="27"/>
      <c r="H287" s="27"/>
      <c r="I287" s="27"/>
      <c r="J287" s="28"/>
      <c r="K287" s="127"/>
      <c r="L287" s="128"/>
      <c r="M287" s="47"/>
      <c r="N287" s="47"/>
      <c r="O287" s="47"/>
      <c r="P287" s="47"/>
      <c r="Q287" s="47"/>
      <c r="R287" s="48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R287" s="16" t="s">
        <v>129</v>
      </c>
      <c r="AS287" s="16" t="s">
        <v>70</v>
      </c>
    </row>
    <row r="288" spans="1:63" s="2" customFormat="1" ht="37.9" customHeight="1">
      <c r="A288" s="27"/>
      <c r="B288" s="113"/>
      <c r="C288" s="114" t="s">
        <v>250</v>
      </c>
      <c r="D288" s="114" t="s">
        <v>123</v>
      </c>
      <c r="E288" s="115" t="s">
        <v>374</v>
      </c>
      <c r="F288" s="116" t="s">
        <v>375</v>
      </c>
      <c r="G288" s="117" t="s">
        <v>254</v>
      </c>
      <c r="H288" s="118">
        <v>2.7</v>
      </c>
      <c r="I288" s="116" t="s">
        <v>127</v>
      </c>
      <c r="J288" s="28"/>
      <c r="K288" s="119" t="s">
        <v>1</v>
      </c>
      <c r="L288" s="120" t="s">
        <v>30</v>
      </c>
      <c r="M288" s="121">
        <v>0</v>
      </c>
      <c r="N288" s="121">
        <f>M288*H288</f>
        <v>0</v>
      </c>
      <c r="O288" s="121">
        <v>0</v>
      </c>
      <c r="P288" s="121">
        <f>O288*H288</f>
        <v>0</v>
      </c>
      <c r="Q288" s="121">
        <v>0</v>
      </c>
      <c r="R288" s="122">
        <f>Q288*H288</f>
        <v>0</v>
      </c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P288" s="123" t="s">
        <v>128</v>
      </c>
      <c r="AR288" s="123" t="s">
        <v>123</v>
      </c>
      <c r="AS288" s="123" t="s">
        <v>70</v>
      </c>
      <c r="AW288" s="16" t="s">
        <v>121</v>
      </c>
      <c r="BC288" s="124" t="e">
        <f>IF(L288="základní",#REF!,0)</f>
        <v>#REF!</v>
      </c>
      <c r="BD288" s="124">
        <f>IF(L288="snížená",#REF!,0)</f>
        <v>0</v>
      </c>
      <c r="BE288" s="124">
        <f>IF(L288="zákl. přenesená",#REF!,0)</f>
        <v>0</v>
      </c>
      <c r="BF288" s="124">
        <f>IF(L288="sníž. přenesená",#REF!,0)</f>
        <v>0</v>
      </c>
      <c r="BG288" s="124">
        <f>IF(L288="nulová",#REF!,0)</f>
        <v>0</v>
      </c>
      <c r="BH288" s="16" t="s">
        <v>68</v>
      </c>
      <c r="BI288" s="124" t="e">
        <f>ROUND(#REF!*H288,2)</f>
        <v>#REF!</v>
      </c>
      <c r="BJ288" s="16" t="s">
        <v>128</v>
      </c>
      <c r="BK288" s="123" t="s">
        <v>376</v>
      </c>
    </row>
    <row r="289" spans="1:63" s="2" customFormat="1" ht="29.25">
      <c r="A289" s="27"/>
      <c r="B289" s="28"/>
      <c r="C289" s="27"/>
      <c r="D289" s="125" t="s">
        <v>129</v>
      </c>
      <c r="E289" s="27"/>
      <c r="F289" s="126" t="s">
        <v>375</v>
      </c>
      <c r="G289" s="27"/>
      <c r="H289" s="27"/>
      <c r="I289" s="27"/>
      <c r="J289" s="28"/>
      <c r="K289" s="127"/>
      <c r="L289" s="128"/>
      <c r="M289" s="47"/>
      <c r="N289" s="47"/>
      <c r="O289" s="47"/>
      <c r="P289" s="47"/>
      <c r="Q289" s="47"/>
      <c r="R289" s="48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R289" s="16" t="s">
        <v>129</v>
      </c>
      <c r="AS289" s="16" t="s">
        <v>70</v>
      </c>
    </row>
    <row r="290" spans="1:63" s="2" customFormat="1" ht="19.5">
      <c r="A290" s="27"/>
      <c r="B290" s="28"/>
      <c r="C290" s="27"/>
      <c r="D290" s="125" t="s">
        <v>359</v>
      </c>
      <c r="E290" s="27"/>
      <c r="F290" s="137" t="s">
        <v>377</v>
      </c>
      <c r="G290" s="27"/>
      <c r="H290" s="27"/>
      <c r="I290" s="27"/>
      <c r="J290" s="28"/>
      <c r="K290" s="127"/>
      <c r="L290" s="128"/>
      <c r="M290" s="47"/>
      <c r="N290" s="47"/>
      <c r="O290" s="47"/>
      <c r="P290" s="47"/>
      <c r="Q290" s="47"/>
      <c r="R290" s="48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R290" s="16" t="s">
        <v>359</v>
      </c>
      <c r="AS290" s="16" t="s">
        <v>70</v>
      </c>
    </row>
    <row r="291" spans="1:63" s="2" customFormat="1" ht="24.2" customHeight="1">
      <c r="A291" s="27"/>
      <c r="B291" s="113"/>
      <c r="C291" s="114" t="s">
        <v>378</v>
      </c>
      <c r="D291" s="114" t="s">
        <v>123</v>
      </c>
      <c r="E291" s="115" t="s">
        <v>379</v>
      </c>
      <c r="F291" s="116" t="s">
        <v>380</v>
      </c>
      <c r="G291" s="117" t="s">
        <v>203</v>
      </c>
      <c r="H291" s="118">
        <v>45</v>
      </c>
      <c r="I291" s="116" t="s">
        <v>127</v>
      </c>
      <c r="J291" s="28"/>
      <c r="K291" s="119" t="s">
        <v>1</v>
      </c>
      <c r="L291" s="120" t="s">
        <v>30</v>
      </c>
      <c r="M291" s="121">
        <v>0</v>
      </c>
      <c r="N291" s="121">
        <f>M291*H291</f>
        <v>0</v>
      </c>
      <c r="O291" s="121">
        <v>0</v>
      </c>
      <c r="P291" s="121">
        <f>O291*H291</f>
        <v>0</v>
      </c>
      <c r="Q291" s="121">
        <v>0</v>
      </c>
      <c r="R291" s="122">
        <f>Q291*H291</f>
        <v>0</v>
      </c>
      <c r="S291" s="27"/>
      <c r="T291" s="27"/>
      <c r="U291" s="27"/>
      <c r="V291" s="27"/>
      <c r="W291" s="27"/>
      <c r="X291" s="27"/>
      <c r="Y291" s="27"/>
      <c r="Z291" s="27"/>
      <c r="AA291" s="27"/>
      <c r="AB291" s="27"/>
      <c r="AC291" s="27"/>
      <c r="AP291" s="123" t="s">
        <v>128</v>
      </c>
      <c r="AR291" s="123" t="s">
        <v>123</v>
      </c>
      <c r="AS291" s="123" t="s">
        <v>70</v>
      </c>
      <c r="AW291" s="16" t="s">
        <v>121</v>
      </c>
      <c r="BC291" s="124" t="e">
        <f>IF(L291="základní",#REF!,0)</f>
        <v>#REF!</v>
      </c>
      <c r="BD291" s="124">
        <f>IF(L291="snížená",#REF!,0)</f>
        <v>0</v>
      </c>
      <c r="BE291" s="124">
        <f>IF(L291="zákl. přenesená",#REF!,0)</f>
        <v>0</v>
      </c>
      <c r="BF291" s="124">
        <f>IF(L291="sníž. přenesená",#REF!,0)</f>
        <v>0</v>
      </c>
      <c r="BG291" s="124">
        <f>IF(L291="nulová",#REF!,0)</f>
        <v>0</v>
      </c>
      <c r="BH291" s="16" t="s">
        <v>68</v>
      </c>
      <c r="BI291" s="124" t="e">
        <f>ROUND(#REF!*H291,2)</f>
        <v>#REF!</v>
      </c>
      <c r="BJ291" s="16" t="s">
        <v>128</v>
      </c>
      <c r="BK291" s="123" t="s">
        <v>381</v>
      </c>
    </row>
    <row r="292" spans="1:63" s="2" customFormat="1">
      <c r="A292" s="27"/>
      <c r="B292" s="28"/>
      <c r="C292" s="27"/>
      <c r="D292" s="125" t="s">
        <v>129</v>
      </c>
      <c r="E292" s="27"/>
      <c r="F292" s="126" t="s">
        <v>380</v>
      </c>
      <c r="G292" s="27"/>
      <c r="H292" s="27"/>
      <c r="I292" s="27"/>
      <c r="J292" s="28"/>
      <c r="K292" s="127"/>
      <c r="L292" s="128"/>
      <c r="M292" s="47"/>
      <c r="N292" s="47"/>
      <c r="O292" s="47"/>
      <c r="P292" s="47"/>
      <c r="Q292" s="47"/>
      <c r="R292" s="48"/>
      <c r="S292" s="27"/>
      <c r="T292" s="27"/>
      <c r="U292" s="27"/>
      <c r="V292" s="27"/>
      <c r="W292" s="27"/>
      <c r="X292" s="27"/>
      <c r="Y292" s="27"/>
      <c r="Z292" s="27"/>
      <c r="AA292" s="27"/>
      <c r="AB292" s="27"/>
      <c r="AC292" s="27"/>
      <c r="AR292" s="16" t="s">
        <v>129</v>
      </c>
      <c r="AS292" s="16" t="s">
        <v>70</v>
      </c>
    </row>
    <row r="293" spans="1:63" s="2" customFormat="1" ht="24.2" customHeight="1">
      <c r="A293" s="27"/>
      <c r="B293" s="113"/>
      <c r="C293" s="114" t="s">
        <v>255</v>
      </c>
      <c r="D293" s="114" t="s">
        <v>123</v>
      </c>
      <c r="E293" s="115" t="s">
        <v>382</v>
      </c>
      <c r="F293" s="116" t="s">
        <v>383</v>
      </c>
      <c r="G293" s="117" t="s">
        <v>203</v>
      </c>
      <c r="H293" s="118">
        <v>45</v>
      </c>
      <c r="I293" s="116" t="s">
        <v>127</v>
      </c>
      <c r="J293" s="28"/>
      <c r="K293" s="119" t="s">
        <v>1</v>
      </c>
      <c r="L293" s="120" t="s">
        <v>30</v>
      </c>
      <c r="M293" s="121">
        <v>0</v>
      </c>
      <c r="N293" s="121">
        <f>M293*H293</f>
        <v>0</v>
      </c>
      <c r="O293" s="121">
        <v>0</v>
      </c>
      <c r="P293" s="121">
        <f>O293*H293</f>
        <v>0</v>
      </c>
      <c r="Q293" s="121">
        <v>0</v>
      </c>
      <c r="R293" s="122">
        <f>Q293*H293</f>
        <v>0</v>
      </c>
      <c r="S293" s="27"/>
      <c r="T293" s="27"/>
      <c r="U293" s="27"/>
      <c r="V293" s="27"/>
      <c r="W293" s="27"/>
      <c r="X293" s="27"/>
      <c r="Y293" s="27"/>
      <c r="Z293" s="27"/>
      <c r="AA293" s="27"/>
      <c r="AB293" s="27"/>
      <c r="AC293" s="27"/>
      <c r="AP293" s="123" t="s">
        <v>128</v>
      </c>
      <c r="AR293" s="123" t="s">
        <v>123</v>
      </c>
      <c r="AS293" s="123" t="s">
        <v>70</v>
      </c>
      <c r="AW293" s="16" t="s">
        <v>121</v>
      </c>
      <c r="BC293" s="124" t="e">
        <f>IF(L293="základní",#REF!,0)</f>
        <v>#REF!</v>
      </c>
      <c r="BD293" s="124">
        <f>IF(L293="snížená",#REF!,0)</f>
        <v>0</v>
      </c>
      <c r="BE293" s="124">
        <f>IF(L293="zákl. přenesená",#REF!,0)</f>
        <v>0</v>
      </c>
      <c r="BF293" s="124">
        <f>IF(L293="sníž. přenesená",#REF!,0)</f>
        <v>0</v>
      </c>
      <c r="BG293" s="124">
        <f>IF(L293="nulová",#REF!,0)</f>
        <v>0</v>
      </c>
      <c r="BH293" s="16" t="s">
        <v>68</v>
      </c>
      <c r="BI293" s="124" t="e">
        <f>ROUND(#REF!*H293,2)</f>
        <v>#REF!</v>
      </c>
      <c r="BJ293" s="16" t="s">
        <v>128</v>
      </c>
      <c r="BK293" s="123" t="s">
        <v>384</v>
      </c>
    </row>
    <row r="294" spans="1:63" s="2" customFormat="1" ht="19.5">
      <c r="A294" s="27"/>
      <c r="B294" s="28"/>
      <c r="C294" s="27"/>
      <c r="D294" s="125" t="s">
        <v>129</v>
      </c>
      <c r="E294" s="27"/>
      <c r="F294" s="126" t="s">
        <v>383</v>
      </c>
      <c r="G294" s="27"/>
      <c r="H294" s="27"/>
      <c r="I294" s="27"/>
      <c r="J294" s="28"/>
      <c r="K294" s="127"/>
      <c r="L294" s="128"/>
      <c r="M294" s="47"/>
      <c r="N294" s="47"/>
      <c r="O294" s="47"/>
      <c r="P294" s="47"/>
      <c r="Q294" s="47"/>
      <c r="R294" s="48"/>
      <c r="S294" s="27"/>
      <c r="T294" s="27"/>
      <c r="U294" s="27"/>
      <c r="V294" s="27"/>
      <c r="W294" s="27"/>
      <c r="X294" s="27"/>
      <c r="Y294" s="27"/>
      <c r="Z294" s="27"/>
      <c r="AA294" s="27"/>
      <c r="AB294" s="27"/>
      <c r="AC294" s="27"/>
      <c r="AR294" s="16" t="s">
        <v>129</v>
      </c>
      <c r="AS294" s="16" t="s">
        <v>70</v>
      </c>
    </row>
    <row r="295" spans="1:63" s="2" customFormat="1" ht="24.2" customHeight="1">
      <c r="A295" s="27"/>
      <c r="B295" s="113"/>
      <c r="C295" s="114" t="s">
        <v>385</v>
      </c>
      <c r="D295" s="114" t="s">
        <v>123</v>
      </c>
      <c r="E295" s="115" t="s">
        <v>386</v>
      </c>
      <c r="F295" s="116" t="s">
        <v>387</v>
      </c>
      <c r="G295" s="117" t="s">
        <v>126</v>
      </c>
      <c r="H295" s="118">
        <v>130</v>
      </c>
      <c r="I295" s="116" t="s">
        <v>127</v>
      </c>
      <c r="J295" s="28"/>
      <c r="K295" s="119" t="s">
        <v>1</v>
      </c>
      <c r="L295" s="120" t="s">
        <v>30</v>
      </c>
      <c r="M295" s="121">
        <v>0</v>
      </c>
      <c r="N295" s="121">
        <f>M295*H295</f>
        <v>0</v>
      </c>
      <c r="O295" s="121">
        <v>0</v>
      </c>
      <c r="P295" s="121">
        <f>O295*H295</f>
        <v>0</v>
      </c>
      <c r="Q295" s="121">
        <v>0</v>
      </c>
      <c r="R295" s="122">
        <f>Q295*H295</f>
        <v>0</v>
      </c>
      <c r="S295" s="27"/>
      <c r="T295" s="27"/>
      <c r="U295" s="27"/>
      <c r="V295" s="27"/>
      <c r="W295" s="27"/>
      <c r="X295" s="27"/>
      <c r="Y295" s="27"/>
      <c r="Z295" s="27"/>
      <c r="AA295" s="27"/>
      <c r="AB295" s="27"/>
      <c r="AC295" s="27"/>
      <c r="AP295" s="123" t="s">
        <v>128</v>
      </c>
      <c r="AR295" s="123" t="s">
        <v>123</v>
      </c>
      <c r="AS295" s="123" t="s">
        <v>70</v>
      </c>
      <c r="AW295" s="16" t="s">
        <v>121</v>
      </c>
      <c r="BC295" s="124" t="e">
        <f>IF(L295="základní",#REF!,0)</f>
        <v>#REF!</v>
      </c>
      <c r="BD295" s="124">
        <f>IF(L295="snížená",#REF!,0)</f>
        <v>0</v>
      </c>
      <c r="BE295" s="124">
        <f>IF(L295="zákl. přenesená",#REF!,0)</f>
        <v>0</v>
      </c>
      <c r="BF295" s="124">
        <f>IF(L295="sníž. přenesená",#REF!,0)</f>
        <v>0</v>
      </c>
      <c r="BG295" s="124">
        <f>IF(L295="nulová",#REF!,0)</f>
        <v>0</v>
      </c>
      <c r="BH295" s="16" t="s">
        <v>68</v>
      </c>
      <c r="BI295" s="124" t="e">
        <f>ROUND(#REF!*H295,2)</f>
        <v>#REF!</v>
      </c>
      <c r="BJ295" s="16" t="s">
        <v>128</v>
      </c>
      <c r="BK295" s="123" t="s">
        <v>388</v>
      </c>
    </row>
    <row r="296" spans="1:63" s="2" customFormat="1" ht="19.5">
      <c r="A296" s="27"/>
      <c r="B296" s="28"/>
      <c r="C296" s="27"/>
      <c r="D296" s="125" t="s">
        <v>129</v>
      </c>
      <c r="E296" s="27"/>
      <c r="F296" s="126" t="s">
        <v>387</v>
      </c>
      <c r="G296" s="27"/>
      <c r="H296" s="27"/>
      <c r="I296" s="27"/>
      <c r="J296" s="28"/>
      <c r="K296" s="127"/>
      <c r="L296" s="128"/>
      <c r="M296" s="47"/>
      <c r="N296" s="47"/>
      <c r="O296" s="47"/>
      <c r="P296" s="47"/>
      <c r="Q296" s="47"/>
      <c r="R296" s="48"/>
      <c r="S296" s="27"/>
      <c r="T296" s="27"/>
      <c r="U296" s="27"/>
      <c r="V296" s="27"/>
      <c r="W296" s="27"/>
      <c r="X296" s="27"/>
      <c r="Y296" s="27"/>
      <c r="Z296" s="27"/>
      <c r="AA296" s="27"/>
      <c r="AB296" s="27"/>
      <c r="AC296" s="27"/>
      <c r="AR296" s="16" t="s">
        <v>129</v>
      </c>
      <c r="AS296" s="16" t="s">
        <v>70</v>
      </c>
    </row>
    <row r="297" spans="1:63" s="2" customFormat="1" ht="24.2" customHeight="1">
      <c r="A297" s="27"/>
      <c r="B297" s="113"/>
      <c r="C297" s="114" t="s">
        <v>259</v>
      </c>
      <c r="D297" s="114" t="s">
        <v>123</v>
      </c>
      <c r="E297" s="115" t="s">
        <v>389</v>
      </c>
      <c r="F297" s="116" t="s">
        <v>390</v>
      </c>
      <c r="G297" s="117" t="s">
        <v>126</v>
      </c>
      <c r="H297" s="118">
        <v>130</v>
      </c>
      <c r="I297" s="116" t="s">
        <v>127</v>
      </c>
      <c r="J297" s="28"/>
      <c r="K297" s="119" t="s">
        <v>1</v>
      </c>
      <c r="L297" s="120" t="s">
        <v>30</v>
      </c>
      <c r="M297" s="121">
        <v>0</v>
      </c>
      <c r="N297" s="121">
        <f>M297*H297</f>
        <v>0</v>
      </c>
      <c r="O297" s="121">
        <v>0</v>
      </c>
      <c r="P297" s="121">
        <f>O297*H297</f>
        <v>0</v>
      </c>
      <c r="Q297" s="121">
        <v>0</v>
      </c>
      <c r="R297" s="122">
        <f>Q297*H297</f>
        <v>0</v>
      </c>
      <c r="S297" s="27"/>
      <c r="T297" s="27"/>
      <c r="U297" s="27"/>
      <c r="V297" s="27"/>
      <c r="W297" s="27"/>
      <c r="X297" s="27"/>
      <c r="Y297" s="27"/>
      <c r="Z297" s="27"/>
      <c r="AA297" s="27"/>
      <c r="AB297" s="27"/>
      <c r="AC297" s="27"/>
      <c r="AP297" s="123" t="s">
        <v>128</v>
      </c>
      <c r="AR297" s="123" t="s">
        <v>123</v>
      </c>
      <c r="AS297" s="123" t="s">
        <v>70</v>
      </c>
      <c r="AW297" s="16" t="s">
        <v>121</v>
      </c>
      <c r="BC297" s="124" t="e">
        <f>IF(L297="základní",#REF!,0)</f>
        <v>#REF!</v>
      </c>
      <c r="BD297" s="124">
        <f>IF(L297="snížená",#REF!,0)</f>
        <v>0</v>
      </c>
      <c r="BE297" s="124">
        <f>IF(L297="zákl. přenesená",#REF!,0)</f>
        <v>0</v>
      </c>
      <c r="BF297" s="124">
        <f>IF(L297="sníž. přenesená",#REF!,0)</f>
        <v>0</v>
      </c>
      <c r="BG297" s="124">
        <f>IF(L297="nulová",#REF!,0)</f>
        <v>0</v>
      </c>
      <c r="BH297" s="16" t="s">
        <v>68</v>
      </c>
      <c r="BI297" s="124" t="e">
        <f>ROUND(#REF!*H297,2)</f>
        <v>#REF!</v>
      </c>
      <c r="BJ297" s="16" t="s">
        <v>128</v>
      </c>
      <c r="BK297" s="123" t="s">
        <v>391</v>
      </c>
    </row>
    <row r="298" spans="1:63" s="2" customFormat="1" ht="19.5">
      <c r="A298" s="27"/>
      <c r="B298" s="28"/>
      <c r="C298" s="27"/>
      <c r="D298" s="125" t="s">
        <v>129</v>
      </c>
      <c r="E298" s="27"/>
      <c r="F298" s="126" t="s">
        <v>390</v>
      </c>
      <c r="G298" s="27"/>
      <c r="H298" s="27"/>
      <c r="I298" s="27"/>
      <c r="J298" s="28"/>
      <c r="K298" s="127"/>
      <c r="L298" s="128"/>
      <c r="M298" s="47"/>
      <c r="N298" s="47"/>
      <c r="O298" s="47"/>
      <c r="P298" s="47"/>
      <c r="Q298" s="47"/>
      <c r="R298" s="48"/>
      <c r="S298" s="27"/>
      <c r="T298" s="27"/>
      <c r="U298" s="27"/>
      <c r="V298" s="27"/>
      <c r="W298" s="27"/>
      <c r="X298" s="27"/>
      <c r="Y298" s="27"/>
      <c r="Z298" s="27"/>
      <c r="AA298" s="27"/>
      <c r="AB298" s="27"/>
      <c r="AC298" s="27"/>
      <c r="AR298" s="16" t="s">
        <v>129</v>
      </c>
      <c r="AS298" s="16" t="s">
        <v>70</v>
      </c>
    </row>
    <row r="299" spans="1:63" s="2" customFormat="1" ht="49.15" customHeight="1">
      <c r="A299" s="27"/>
      <c r="B299" s="113"/>
      <c r="C299" s="114" t="s">
        <v>392</v>
      </c>
      <c r="D299" s="114" t="s">
        <v>123</v>
      </c>
      <c r="E299" s="115" t="s">
        <v>393</v>
      </c>
      <c r="F299" s="116" t="s">
        <v>394</v>
      </c>
      <c r="G299" s="117" t="s">
        <v>254</v>
      </c>
      <c r="H299" s="118">
        <v>2.2000000000000002</v>
      </c>
      <c r="I299" s="116" t="s">
        <v>127</v>
      </c>
      <c r="J299" s="28"/>
      <c r="K299" s="119" t="s">
        <v>1</v>
      </c>
      <c r="L299" s="120" t="s">
        <v>30</v>
      </c>
      <c r="M299" s="121">
        <v>0</v>
      </c>
      <c r="N299" s="121">
        <f>M299*H299</f>
        <v>0</v>
      </c>
      <c r="O299" s="121">
        <v>0</v>
      </c>
      <c r="P299" s="121">
        <f>O299*H299</f>
        <v>0</v>
      </c>
      <c r="Q299" s="121">
        <v>0</v>
      </c>
      <c r="R299" s="122">
        <f>Q299*H299</f>
        <v>0</v>
      </c>
      <c r="S299" s="27"/>
      <c r="T299" s="27"/>
      <c r="U299" s="27"/>
      <c r="V299" s="27"/>
      <c r="W299" s="27"/>
      <c r="X299" s="27"/>
      <c r="Y299" s="27"/>
      <c r="Z299" s="27"/>
      <c r="AA299" s="27"/>
      <c r="AB299" s="27"/>
      <c r="AC299" s="27"/>
      <c r="AP299" s="123" t="s">
        <v>128</v>
      </c>
      <c r="AR299" s="123" t="s">
        <v>123</v>
      </c>
      <c r="AS299" s="123" t="s">
        <v>70</v>
      </c>
      <c r="AW299" s="16" t="s">
        <v>121</v>
      </c>
      <c r="BC299" s="124" t="e">
        <f>IF(L299="základní",#REF!,0)</f>
        <v>#REF!</v>
      </c>
      <c r="BD299" s="124">
        <f>IF(L299="snížená",#REF!,0)</f>
        <v>0</v>
      </c>
      <c r="BE299" s="124">
        <f>IF(L299="zákl. přenesená",#REF!,0)</f>
        <v>0</v>
      </c>
      <c r="BF299" s="124">
        <f>IF(L299="sníž. přenesená",#REF!,0)</f>
        <v>0</v>
      </c>
      <c r="BG299" s="124">
        <f>IF(L299="nulová",#REF!,0)</f>
        <v>0</v>
      </c>
      <c r="BH299" s="16" t="s">
        <v>68</v>
      </c>
      <c r="BI299" s="124" t="e">
        <f>ROUND(#REF!*H299,2)</f>
        <v>#REF!</v>
      </c>
      <c r="BJ299" s="16" t="s">
        <v>128</v>
      </c>
      <c r="BK299" s="123" t="s">
        <v>395</v>
      </c>
    </row>
    <row r="300" spans="1:63" s="2" customFormat="1" ht="29.25">
      <c r="A300" s="27"/>
      <c r="B300" s="28"/>
      <c r="C300" s="27"/>
      <c r="D300" s="125" t="s">
        <v>129</v>
      </c>
      <c r="E300" s="27"/>
      <c r="F300" s="126" t="s">
        <v>394</v>
      </c>
      <c r="G300" s="27"/>
      <c r="H300" s="27"/>
      <c r="I300" s="27"/>
      <c r="J300" s="28"/>
      <c r="K300" s="127"/>
      <c r="L300" s="128"/>
      <c r="M300" s="47"/>
      <c r="N300" s="47"/>
      <c r="O300" s="47"/>
      <c r="P300" s="47"/>
      <c r="Q300" s="47"/>
      <c r="R300" s="48"/>
      <c r="S300" s="27"/>
      <c r="T300" s="27"/>
      <c r="U300" s="27"/>
      <c r="V300" s="27"/>
      <c r="W300" s="27"/>
      <c r="X300" s="27"/>
      <c r="Y300" s="27"/>
      <c r="Z300" s="27"/>
      <c r="AA300" s="27"/>
      <c r="AB300" s="27"/>
      <c r="AC300" s="27"/>
      <c r="AR300" s="16" t="s">
        <v>129</v>
      </c>
      <c r="AS300" s="16" t="s">
        <v>70</v>
      </c>
    </row>
    <row r="301" spans="1:63" s="2" customFormat="1" ht="19.5">
      <c r="A301" s="27"/>
      <c r="B301" s="28"/>
      <c r="C301" s="27"/>
      <c r="D301" s="125" t="s">
        <v>359</v>
      </c>
      <c r="E301" s="27"/>
      <c r="F301" s="137" t="s">
        <v>396</v>
      </c>
      <c r="G301" s="27"/>
      <c r="H301" s="27"/>
      <c r="I301" s="27"/>
      <c r="J301" s="28"/>
      <c r="K301" s="127"/>
      <c r="L301" s="128"/>
      <c r="M301" s="47"/>
      <c r="N301" s="47"/>
      <c r="O301" s="47"/>
      <c r="P301" s="47"/>
      <c r="Q301" s="47"/>
      <c r="R301" s="48"/>
      <c r="S301" s="27"/>
      <c r="T301" s="27"/>
      <c r="U301" s="27"/>
      <c r="V301" s="27"/>
      <c r="W301" s="27"/>
      <c r="X301" s="27"/>
      <c r="Y301" s="27"/>
      <c r="Z301" s="27"/>
      <c r="AA301" s="27"/>
      <c r="AB301" s="27"/>
      <c r="AC301" s="27"/>
      <c r="AR301" s="16" t="s">
        <v>359</v>
      </c>
      <c r="AS301" s="16" t="s">
        <v>70</v>
      </c>
    </row>
    <row r="302" spans="1:63" s="2" customFormat="1" ht="44.25" customHeight="1">
      <c r="A302" s="27"/>
      <c r="B302" s="113"/>
      <c r="C302" s="114" t="s">
        <v>262</v>
      </c>
      <c r="D302" s="114" t="s">
        <v>123</v>
      </c>
      <c r="E302" s="115" t="s">
        <v>397</v>
      </c>
      <c r="F302" s="116" t="s">
        <v>398</v>
      </c>
      <c r="G302" s="117" t="s">
        <v>254</v>
      </c>
      <c r="H302" s="118">
        <v>2.2999999999999998</v>
      </c>
      <c r="I302" s="116" t="s">
        <v>127</v>
      </c>
      <c r="J302" s="28"/>
      <c r="K302" s="119" t="s">
        <v>1</v>
      </c>
      <c r="L302" s="120" t="s">
        <v>30</v>
      </c>
      <c r="M302" s="121">
        <v>0</v>
      </c>
      <c r="N302" s="121">
        <f>M302*H302</f>
        <v>0</v>
      </c>
      <c r="O302" s="121">
        <v>0</v>
      </c>
      <c r="P302" s="121">
        <f>O302*H302</f>
        <v>0</v>
      </c>
      <c r="Q302" s="121">
        <v>0</v>
      </c>
      <c r="R302" s="122">
        <f>Q302*H302</f>
        <v>0</v>
      </c>
      <c r="S302" s="27"/>
      <c r="T302" s="27"/>
      <c r="U302" s="27"/>
      <c r="V302" s="27"/>
      <c r="W302" s="27"/>
      <c r="X302" s="27"/>
      <c r="Y302" s="27"/>
      <c r="Z302" s="27"/>
      <c r="AA302" s="27"/>
      <c r="AB302" s="27"/>
      <c r="AC302" s="27"/>
      <c r="AP302" s="123" t="s">
        <v>128</v>
      </c>
      <c r="AR302" s="123" t="s">
        <v>123</v>
      </c>
      <c r="AS302" s="123" t="s">
        <v>70</v>
      </c>
      <c r="AW302" s="16" t="s">
        <v>121</v>
      </c>
      <c r="BC302" s="124" t="e">
        <f>IF(L302="základní",#REF!,0)</f>
        <v>#REF!</v>
      </c>
      <c r="BD302" s="124">
        <f>IF(L302="snížená",#REF!,0)</f>
        <v>0</v>
      </c>
      <c r="BE302" s="124">
        <f>IF(L302="zákl. přenesená",#REF!,0)</f>
        <v>0</v>
      </c>
      <c r="BF302" s="124">
        <f>IF(L302="sníž. přenesená",#REF!,0)</f>
        <v>0</v>
      </c>
      <c r="BG302" s="124">
        <f>IF(L302="nulová",#REF!,0)</f>
        <v>0</v>
      </c>
      <c r="BH302" s="16" t="s">
        <v>68</v>
      </c>
      <c r="BI302" s="124" t="e">
        <f>ROUND(#REF!*H302,2)</f>
        <v>#REF!</v>
      </c>
      <c r="BJ302" s="16" t="s">
        <v>128</v>
      </c>
      <c r="BK302" s="123" t="s">
        <v>399</v>
      </c>
    </row>
    <row r="303" spans="1:63" s="2" customFormat="1" ht="29.25">
      <c r="A303" s="27"/>
      <c r="B303" s="28"/>
      <c r="C303" s="27"/>
      <c r="D303" s="125" t="s">
        <v>129</v>
      </c>
      <c r="E303" s="27"/>
      <c r="F303" s="126" t="s">
        <v>398</v>
      </c>
      <c r="G303" s="27"/>
      <c r="H303" s="27"/>
      <c r="I303" s="27"/>
      <c r="J303" s="28"/>
      <c r="K303" s="127"/>
      <c r="L303" s="128"/>
      <c r="M303" s="47"/>
      <c r="N303" s="47"/>
      <c r="O303" s="47"/>
      <c r="P303" s="47"/>
      <c r="Q303" s="47"/>
      <c r="R303" s="48"/>
      <c r="S303" s="27"/>
      <c r="T303" s="27"/>
      <c r="U303" s="27"/>
      <c r="V303" s="27"/>
      <c r="W303" s="27"/>
      <c r="X303" s="27"/>
      <c r="Y303" s="27"/>
      <c r="Z303" s="27"/>
      <c r="AA303" s="27"/>
      <c r="AB303" s="27"/>
      <c r="AC303" s="27"/>
      <c r="AR303" s="16" t="s">
        <v>129</v>
      </c>
      <c r="AS303" s="16" t="s">
        <v>70</v>
      </c>
    </row>
    <row r="304" spans="1:63" s="2" customFormat="1" ht="24.2" customHeight="1">
      <c r="A304" s="27"/>
      <c r="B304" s="113"/>
      <c r="C304" s="114" t="s">
        <v>400</v>
      </c>
      <c r="D304" s="114" t="s">
        <v>123</v>
      </c>
      <c r="E304" s="115" t="s">
        <v>401</v>
      </c>
      <c r="F304" s="116" t="s">
        <v>402</v>
      </c>
      <c r="G304" s="117" t="s">
        <v>203</v>
      </c>
      <c r="H304" s="118">
        <v>25</v>
      </c>
      <c r="I304" s="116" t="s">
        <v>127</v>
      </c>
      <c r="J304" s="28"/>
      <c r="K304" s="119" t="s">
        <v>1</v>
      </c>
      <c r="L304" s="120" t="s">
        <v>30</v>
      </c>
      <c r="M304" s="121">
        <v>0</v>
      </c>
      <c r="N304" s="121">
        <f>M304*H304</f>
        <v>0</v>
      </c>
      <c r="O304" s="121">
        <v>0</v>
      </c>
      <c r="P304" s="121">
        <f>O304*H304</f>
        <v>0</v>
      </c>
      <c r="Q304" s="121">
        <v>0</v>
      </c>
      <c r="R304" s="122">
        <f>Q304*H304</f>
        <v>0</v>
      </c>
      <c r="S304" s="27"/>
      <c r="T304" s="27"/>
      <c r="U304" s="27"/>
      <c r="V304" s="27"/>
      <c r="W304" s="27"/>
      <c r="X304" s="27"/>
      <c r="Y304" s="27"/>
      <c r="Z304" s="27"/>
      <c r="AA304" s="27"/>
      <c r="AB304" s="27"/>
      <c r="AC304" s="27"/>
      <c r="AP304" s="123" t="s">
        <v>128</v>
      </c>
      <c r="AR304" s="123" t="s">
        <v>123</v>
      </c>
      <c r="AS304" s="123" t="s">
        <v>70</v>
      </c>
      <c r="AW304" s="16" t="s">
        <v>121</v>
      </c>
      <c r="BC304" s="124" t="e">
        <f>IF(L304="základní",#REF!,0)</f>
        <v>#REF!</v>
      </c>
      <c r="BD304" s="124">
        <f>IF(L304="snížená",#REF!,0)</f>
        <v>0</v>
      </c>
      <c r="BE304" s="124">
        <f>IF(L304="zákl. přenesená",#REF!,0)</f>
        <v>0</v>
      </c>
      <c r="BF304" s="124">
        <f>IF(L304="sníž. přenesená",#REF!,0)</f>
        <v>0</v>
      </c>
      <c r="BG304" s="124">
        <f>IF(L304="nulová",#REF!,0)</f>
        <v>0</v>
      </c>
      <c r="BH304" s="16" t="s">
        <v>68</v>
      </c>
      <c r="BI304" s="124" t="e">
        <f>ROUND(#REF!*H304,2)</f>
        <v>#REF!</v>
      </c>
      <c r="BJ304" s="16" t="s">
        <v>128</v>
      </c>
      <c r="BK304" s="123" t="s">
        <v>403</v>
      </c>
    </row>
    <row r="305" spans="1:63" s="2" customFormat="1">
      <c r="A305" s="27"/>
      <c r="B305" s="28"/>
      <c r="C305" s="27"/>
      <c r="D305" s="125" t="s">
        <v>129</v>
      </c>
      <c r="E305" s="27"/>
      <c r="F305" s="126" t="s">
        <v>402</v>
      </c>
      <c r="G305" s="27"/>
      <c r="H305" s="27"/>
      <c r="I305" s="27"/>
      <c r="J305" s="28"/>
      <c r="K305" s="127"/>
      <c r="L305" s="128"/>
      <c r="M305" s="47"/>
      <c r="N305" s="47"/>
      <c r="O305" s="47"/>
      <c r="P305" s="47"/>
      <c r="Q305" s="47"/>
      <c r="R305" s="48"/>
      <c r="S305" s="27"/>
      <c r="T305" s="27"/>
      <c r="U305" s="27"/>
      <c r="V305" s="27"/>
      <c r="W305" s="27"/>
      <c r="X305" s="27"/>
      <c r="Y305" s="27"/>
      <c r="Z305" s="27"/>
      <c r="AA305" s="27"/>
      <c r="AB305" s="27"/>
      <c r="AC305" s="27"/>
      <c r="AR305" s="16" t="s">
        <v>129</v>
      </c>
      <c r="AS305" s="16" t="s">
        <v>70</v>
      </c>
    </row>
    <row r="306" spans="1:63" s="2" customFormat="1" ht="24.2" customHeight="1">
      <c r="A306" s="27"/>
      <c r="B306" s="113"/>
      <c r="C306" s="114" t="s">
        <v>266</v>
      </c>
      <c r="D306" s="114" t="s">
        <v>123</v>
      </c>
      <c r="E306" s="115" t="s">
        <v>404</v>
      </c>
      <c r="F306" s="116" t="s">
        <v>405</v>
      </c>
      <c r="G306" s="117" t="s">
        <v>203</v>
      </c>
      <c r="H306" s="118">
        <v>20</v>
      </c>
      <c r="I306" s="116" t="s">
        <v>127</v>
      </c>
      <c r="J306" s="28"/>
      <c r="K306" s="119" t="s">
        <v>1</v>
      </c>
      <c r="L306" s="120" t="s">
        <v>30</v>
      </c>
      <c r="M306" s="121">
        <v>0</v>
      </c>
      <c r="N306" s="121">
        <f>M306*H306</f>
        <v>0</v>
      </c>
      <c r="O306" s="121">
        <v>0</v>
      </c>
      <c r="P306" s="121">
        <f>O306*H306</f>
        <v>0</v>
      </c>
      <c r="Q306" s="121">
        <v>0</v>
      </c>
      <c r="R306" s="122">
        <f>Q306*H306</f>
        <v>0</v>
      </c>
      <c r="S306" s="27"/>
      <c r="T306" s="27"/>
      <c r="U306" s="27"/>
      <c r="V306" s="27"/>
      <c r="W306" s="27"/>
      <c r="X306" s="27"/>
      <c r="Y306" s="27"/>
      <c r="Z306" s="27"/>
      <c r="AA306" s="27"/>
      <c r="AB306" s="27"/>
      <c r="AC306" s="27"/>
      <c r="AP306" s="123" t="s">
        <v>128</v>
      </c>
      <c r="AR306" s="123" t="s">
        <v>123</v>
      </c>
      <c r="AS306" s="123" t="s">
        <v>70</v>
      </c>
      <c r="AW306" s="16" t="s">
        <v>121</v>
      </c>
      <c r="BC306" s="124" t="e">
        <f>IF(L306="základní",#REF!,0)</f>
        <v>#REF!</v>
      </c>
      <c r="BD306" s="124">
        <f>IF(L306="snížená",#REF!,0)</f>
        <v>0</v>
      </c>
      <c r="BE306" s="124">
        <f>IF(L306="zákl. přenesená",#REF!,0)</f>
        <v>0</v>
      </c>
      <c r="BF306" s="124">
        <f>IF(L306="sníž. přenesená",#REF!,0)</f>
        <v>0</v>
      </c>
      <c r="BG306" s="124">
        <f>IF(L306="nulová",#REF!,0)</f>
        <v>0</v>
      </c>
      <c r="BH306" s="16" t="s">
        <v>68</v>
      </c>
      <c r="BI306" s="124" t="e">
        <f>ROUND(#REF!*H306,2)</f>
        <v>#REF!</v>
      </c>
      <c r="BJ306" s="16" t="s">
        <v>128</v>
      </c>
      <c r="BK306" s="123" t="s">
        <v>406</v>
      </c>
    </row>
    <row r="307" spans="1:63" s="2" customFormat="1">
      <c r="A307" s="27"/>
      <c r="B307" s="28"/>
      <c r="C307" s="27"/>
      <c r="D307" s="125" t="s">
        <v>129</v>
      </c>
      <c r="E307" s="27"/>
      <c r="F307" s="126" t="s">
        <v>405</v>
      </c>
      <c r="G307" s="27"/>
      <c r="H307" s="27"/>
      <c r="I307" s="27"/>
      <c r="J307" s="28"/>
      <c r="K307" s="127"/>
      <c r="L307" s="128"/>
      <c r="M307" s="47"/>
      <c r="N307" s="47"/>
      <c r="O307" s="47"/>
      <c r="P307" s="47"/>
      <c r="Q307" s="47"/>
      <c r="R307" s="48"/>
      <c r="S307" s="27"/>
      <c r="T307" s="27"/>
      <c r="U307" s="27"/>
      <c r="V307" s="27"/>
      <c r="W307" s="27"/>
      <c r="X307" s="27"/>
      <c r="Y307" s="27"/>
      <c r="Z307" s="27"/>
      <c r="AA307" s="27"/>
      <c r="AB307" s="27"/>
      <c r="AC307" s="27"/>
      <c r="AR307" s="16" t="s">
        <v>129</v>
      </c>
      <c r="AS307" s="16" t="s">
        <v>70</v>
      </c>
    </row>
    <row r="308" spans="1:63" s="2" customFormat="1" ht="19.5">
      <c r="A308" s="27"/>
      <c r="B308" s="28"/>
      <c r="C308" s="27"/>
      <c r="D308" s="125" t="s">
        <v>359</v>
      </c>
      <c r="E308" s="27"/>
      <c r="F308" s="137" t="s">
        <v>407</v>
      </c>
      <c r="G308" s="27"/>
      <c r="H308" s="27"/>
      <c r="I308" s="27"/>
      <c r="J308" s="28"/>
      <c r="K308" s="127"/>
      <c r="L308" s="128"/>
      <c r="M308" s="47"/>
      <c r="N308" s="47"/>
      <c r="O308" s="47"/>
      <c r="P308" s="47"/>
      <c r="Q308" s="47"/>
      <c r="R308" s="48"/>
      <c r="S308" s="27"/>
      <c r="T308" s="27"/>
      <c r="U308" s="27"/>
      <c r="V308" s="27"/>
      <c r="W308" s="27"/>
      <c r="X308" s="27"/>
      <c r="Y308" s="27"/>
      <c r="Z308" s="27"/>
      <c r="AA308" s="27"/>
      <c r="AB308" s="27"/>
      <c r="AC308" s="27"/>
      <c r="AR308" s="16" t="s">
        <v>359</v>
      </c>
      <c r="AS308" s="16" t="s">
        <v>70</v>
      </c>
    </row>
    <row r="309" spans="1:63" s="2" customFormat="1" ht="24.2" customHeight="1">
      <c r="A309" s="27"/>
      <c r="B309" s="113"/>
      <c r="C309" s="129" t="s">
        <v>408</v>
      </c>
      <c r="D309" s="129" t="s">
        <v>355</v>
      </c>
      <c r="E309" s="130" t="s">
        <v>409</v>
      </c>
      <c r="F309" s="131" t="s">
        <v>410</v>
      </c>
      <c r="G309" s="132" t="s">
        <v>254</v>
      </c>
      <c r="H309" s="133">
        <v>10</v>
      </c>
      <c r="I309" s="131" t="s">
        <v>127</v>
      </c>
      <c r="J309" s="134"/>
      <c r="K309" s="135" t="s">
        <v>1</v>
      </c>
      <c r="L309" s="136" t="s">
        <v>30</v>
      </c>
      <c r="M309" s="121">
        <v>0</v>
      </c>
      <c r="N309" s="121">
        <f>M309*H309</f>
        <v>0</v>
      </c>
      <c r="O309" s="121">
        <v>0</v>
      </c>
      <c r="P309" s="121">
        <f>O309*H309</f>
        <v>0</v>
      </c>
      <c r="Q309" s="121">
        <v>0</v>
      </c>
      <c r="R309" s="122">
        <f>Q309*H309</f>
        <v>0</v>
      </c>
      <c r="S309" s="27"/>
      <c r="T309" s="27"/>
      <c r="U309" s="27"/>
      <c r="V309" s="27"/>
      <c r="W309" s="27"/>
      <c r="X309" s="27"/>
      <c r="Y309" s="27"/>
      <c r="Z309" s="27"/>
      <c r="AA309" s="27"/>
      <c r="AB309" s="27"/>
      <c r="AC309" s="27"/>
      <c r="AP309" s="123" t="s">
        <v>138</v>
      </c>
      <c r="AR309" s="123" t="s">
        <v>355</v>
      </c>
      <c r="AS309" s="123" t="s">
        <v>70</v>
      </c>
      <c r="AW309" s="16" t="s">
        <v>121</v>
      </c>
      <c r="BC309" s="124" t="e">
        <f>IF(L309="základní",#REF!,0)</f>
        <v>#REF!</v>
      </c>
      <c r="BD309" s="124">
        <f>IF(L309="snížená",#REF!,0)</f>
        <v>0</v>
      </c>
      <c r="BE309" s="124">
        <f>IF(L309="zákl. přenesená",#REF!,0)</f>
        <v>0</v>
      </c>
      <c r="BF309" s="124">
        <f>IF(L309="sníž. přenesená",#REF!,0)</f>
        <v>0</v>
      </c>
      <c r="BG309" s="124">
        <f>IF(L309="nulová",#REF!,0)</f>
        <v>0</v>
      </c>
      <c r="BH309" s="16" t="s">
        <v>68</v>
      </c>
      <c r="BI309" s="124" t="e">
        <f>ROUND(#REF!*H309,2)</f>
        <v>#REF!</v>
      </c>
      <c r="BJ309" s="16" t="s">
        <v>128</v>
      </c>
      <c r="BK309" s="123" t="s">
        <v>411</v>
      </c>
    </row>
    <row r="310" spans="1:63" s="2" customFormat="1">
      <c r="A310" s="27"/>
      <c r="B310" s="28"/>
      <c r="C310" s="27"/>
      <c r="D310" s="125" t="s">
        <v>129</v>
      </c>
      <c r="E310" s="27"/>
      <c r="F310" s="126" t="s">
        <v>410</v>
      </c>
      <c r="G310" s="27"/>
      <c r="H310" s="27"/>
      <c r="I310" s="27"/>
      <c r="J310" s="28"/>
      <c r="K310" s="127"/>
      <c r="L310" s="128"/>
      <c r="M310" s="47"/>
      <c r="N310" s="47"/>
      <c r="O310" s="47"/>
      <c r="P310" s="47"/>
      <c r="Q310" s="47"/>
      <c r="R310" s="48"/>
      <c r="S310" s="27"/>
      <c r="T310" s="27"/>
      <c r="U310" s="27"/>
      <c r="V310" s="27"/>
      <c r="W310" s="27"/>
      <c r="X310" s="27"/>
      <c r="Y310" s="27"/>
      <c r="Z310" s="27"/>
      <c r="AA310" s="27"/>
      <c r="AB310" s="27"/>
      <c r="AC310" s="27"/>
      <c r="AR310" s="16" t="s">
        <v>129</v>
      </c>
      <c r="AS310" s="16" t="s">
        <v>70</v>
      </c>
    </row>
    <row r="311" spans="1:63" s="2" customFormat="1" ht="16.5" customHeight="1">
      <c r="A311" s="27"/>
      <c r="B311" s="113"/>
      <c r="C311" s="114" t="s">
        <v>269</v>
      </c>
      <c r="D311" s="114" t="s">
        <v>123</v>
      </c>
      <c r="E311" s="115" t="s">
        <v>412</v>
      </c>
      <c r="F311" s="116" t="s">
        <v>413</v>
      </c>
      <c r="G311" s="117" t="s">
        <v>203</v>
      </c>
      <c r="H311" s="118">
        <v>110</v>
      </c>
      <c r="I311" s="116" t="s">
        <v>127</v>
      </c>
      <c r="J311" s="28"/>
      <c r="K311" s="119" t="s">
        <v>1</v>
      </c>
      <c r="L311" s="120" t="s">
        <v>30</v>
      </c>
      <c r="M311" s="121">
        <v>0</v>
      </c>
      <c r="N311" s="121">
        <f>M311*H311</f>
        <v>0</v>
      </c>
      <c r="O311" s="121">
        <v>0</v>
      </c>
      <c r="P311" s="121">
        <f>O311*H311</f>
        <v>0</v>
      </c>
      <c r="Q311" s="121">
        <v>0</v>
      </c>
      <c r="R311" s="122">
        <f>Q311*H311</f>
        <v>0</v>
      </c>
      <c r="S311" s="27"/>
      <c r="T311" s="27"/>
      <c r="U311" s="27"/>
      <c r="V311" s="27"/>
      <c r="W311" s="27"/>
      <c r="X311" s="27"/>
      <c r="Y311" s="27"/>
      <c r="Z311" s="27"/>
      <c r="AA311" s="27"/>
      <c r="AB311" s="27"/>
      <c r="AC311" s="27"/>
      <c r="AP311" s="123" t="s">
        <v>128</v>
      </c>
      <c r="AR311" s="123" t="s">
        <v>123</v>
      </c>
      <c r="AS311" s="123" t="s">
        <v>70</v>
      </c>
      <c r="AW311" s="16" t="s">
        <v>121</v>
      </c>
      <c r="BC311" s="124" t="e">
        <f>IF(L311="základní",#REF!,0)</f>
        <v>#REF!</v>
      </c>
      <c r="BD311" s="124">
        <f>IF(L311="snížená",#REF!,0)</f>
        <v>0</v>
      </c>
      <c r="BE311" s="124">
        <f>IF(L311="zákl. přenesená",#REF!,0)</f>
        <v>0</v>
      </c>
      <c r="BF311" s="124">
        <f>IF(L311="sníž. přenesená",#REF!,0)</f>
        <v>0</v>
      </c>
      <c r="BG311" s="124">
        <f>IF(L311="nulová",#REF!,0)</f>
        <v>0</v>
      </c>
      <c r="BH311" s="16" t="s">
        <v>68</v>
      </c>
      <c r="BI311" s="124" t="e">
        <f>ROUND(#REF!*H311,2)</f>
        <v>#REF!</v>
      </c>
      <c r="BJ311" s="16" t="s">
        <v>128</v>
      </c>
      <c r="BK311" s="123" t="s">
        <v>414</v>
      </c>
    </row>
    <row r="312" spans="1:63" s="2" customFormat="1">
      <c r="A312" s="27"/>
      <c r="B312" s="28"/>
      <c r="C312" s="27"/>
      <c r="D312" s="125" t="s">
        <v>129</v>
      </c>
      <c r="E312" s="27"/>
      <c r="F312" s="126" t="s">
        <v>413</v>
      </c>
      <c r="G312" s="27"/>
      <c r="H312" s="27"/>
      <c r="I312" s="27"/>
      <c r="J312" s="28"/>
      <c r="K312" s="127"/>
      <c r="L312" s="128"/>
      <c r="M312" s="47"/>
      <c r="N312" s="47"/>
      <c r="O312" s="47"/>
      <c r="P312" s="47"/>
      <c r="Q312" s="47"/>
      <c r="R312" s="48"/>
      <c r="S312" s="27"/>
      <c r="T312" s="27"/>
      <c r="U312" s="27"/>
      <c r="V312" s="27"/>
      <c r="W312" s="27"/>
      <c r="X312" s="27"/>
      <c r="Y312" s="27"/>
      <c r="Z312" s="27"/>
      <c r="AA312" s="27"/>
      <c r="AB312" s="27"/>
      <c r="AC312" s="27"/>
      <c r="AR312" s="16" t="s">
        <v>129</v>
      </c>
      <c r="AS312" s="16" t="s">
        <v>70</v>
      </c>
    </row>
    <row r="313" spans="1:63" s="2" customFormat="1" ht="24.2" customHeight="1">
      <c r="A313" s="27"/>
      <c r="B313" s="113"/>
      <c r="C313" s="114" t="s">
        <v>415</v>
      </c>
      <c r="D313" s="114" t="s">
        <v>123</v>
      </c>
      <c r="E313" s="115" t="s">
        <v>416</v>
      </c>
      <c r="F313" s="116" t="s">
        <v>417</v>
      </c>
      <c r="G313" s="117" t="s">
        <v>203</v>
      </c>
      <c r="H313" s="118">
        <v>110</v>
      </c>
      <c r="I313" s="116" t="s">
        <v>127</v>
      </c>
      <c r="J313" s="28"/>
      <c r="K313" s="119" t="s">
        <v>1</v>
      </c>
      <c r="L313" s="120" t="s">
        <v>30</v>
      </c>
      <c r="M313" s="121">
        <v>0</v>
      </c>
      <c r="N313" s="121">
        <f>M313*H313</f>
        <v>0</v>
      </c>
      <c r="O313" s="121">
        <v>0</v>
      </c>
      <c r="P313" s="121">
        <f>O313*H313</f>
        <v>0</v>
      </c>
      <c r="Q313" s="121">
        <v>0</v>
      </c>
      <c r="R313" s="122">
        <f>Q313*H313</f>
        <v>0</v>
      </c>
      <c r="S313" s="27"/>
      <c r="T313" s="27"/>
      <c r="U313" s="27"/>
      <c r="V313" s="27"/>
      <c r="W313" s="27"/>
      <c r="X313" s="27"/>
      <c r="Y313" s="27"/>
      <c r="Z313" s="27"/>
      <c r="AA313" s="27"/>
      <c r="AB313" s="27"/>
      <c r="AC313" s="27"/>
      <c r="AP313" s="123" t="s">
        <v>128</v>
      </c>
      <c r="AR313" s="123" t="s">
        <v>123</v>
      </c>
      <c r="AS313" s="123" t="s">
        <v>70</v>
      </c>
      <c r="AW313" s="16" t="s">
        <v>121</v>
      </c>
      <c r="BC313" s="124" t="e">
        <f>IF(L313="základní",#REF!,0)</f>
        <v>#REF!</v>
      </c>
      <c r="BD313" s="124">
        <f>IF(L313="snížená",#REF!,0)</f>
        <v>0</v>
      </c>
      <c r="BE313" s="124">
        <f>IF(L313="zákl. přenesená",#REF!,0)</f>
        <v>0</v>
      </c>
      <c r="BF313" s="124">
        <f>IF(L313="sníž. přenesená",#REF!,0)</f>
        <v>0</v>
      </c>
      <c r="BG313" s="124">
        <f>IF(L313="nulová",#REF!,0)</f>
        <v>0</v>
      </c>
      <c r="BH313" s="16" t="s">
        <v>68</v>
      </c>
      <c r="BI313" s="124" t="e">
        <f>ROUND(#REF!*H313,2)</f>
        <v>#REF!</v>
      </c>
      <c r="BJ313" s="16" t="s">
        <v>128</v>
      </c>
      <c r="BK313" s="123" t="s">
        <v>418</v>
      </c>
    </row>
    <row r="314" spans="1:63" s="2" customFormat="1" ht="19.5">
      <c r="A314" s="27"/>
      <c r="B314" s="28"/>
      <c r="C314" s="27"/>
      <c r="D314" s="125" t="s">
        <v>129</v>
      </c>
      <c r="E314" s="27"/>
      <c r="F314" s="126" t="s">
        <v>417</v>
      </c>
      <c r="G314" s="27"/>
      <c r="H314" s="27"/>
      <c r="I314" s="27"/>
      <c r="J314" s="28"/>
      <c r="K314" s="127"/>
      <c r="L314" s="128"/>
      <c r="M314" s="47"/>
      <c r="N314" s="47"/>
      <c r="O314" s="47"/>
      <c r="P314" s="47"/>
      <c r="Q314" s="47"/>
      <c r="R314" s="48"/>
      <c r="S314" s="27"/>
      <c r="T314" s="27"/>
      <c r="U314" s="27"/>
      <c r="V314" s="27"/>
      <c r="W314" s="27"/>
      <c r="X314" s="27"/>
      <c r="Y314" s="27"/>
      <c r="Z314" s="27"/>
      <c r="AA314" s="27"/>
      <c r="AB314" s="27"/>
      <c r="AC314" s="27"/>
      <c r="AR314" s="16" t="s">
        <v>129</v>
      </c>
      <c r="AS314" s="16" t="s">
        <v>70</v>
      </c>
    </row>
    <row r="315" spans="1:63" s="2" customFormat="1" ht="16.5" customHeight="1">
      <c r="A315" s="27"/>
      <c r="B315" s="113"/>
      <c r="C315" s="114" t="s">
        <v>273</v>
      </c>
      <c r="D315" s="114" t="s">
        <v>123</v>
      </c>
      <c r="E315" s="115" t="s">
        <v>419</v>
      </c>
      <c r="F315" s="116" t="s">
        <v>420</v>
      </c>
      <c r="G315" s="117" t="s">
        <v>126</v>
      </c>
      <c r="H315" s="118">
        <v>380</v>
      </c>
      <c r="I315" s="116" t="s">
        <v>127</v>
      </c>
      <c r="J315" s="28"/>
      <c r="K315" s="119" t="s">
        <v>1</v>
      </c>
      <c r="L315" s="120" t="s">
        <v>30</v>
      </c>
      <c r="M315" s="121">
        <v>0</v>
      </c>
      <c r="N315" s="121">
        <f>M315*H315</f>
        <v>0</v>
      </c>
      <c r="O315" s="121">
        <v>0</v>
      </c>
      <c r="P315" s="121">
        <f>O315*H315</f>
        <v>0</v>
      </c>
      <c r="Q315" s="121">
        <v>0</v>
      </c>
      <c r="R315" s="122">
        <f>Q315*H315</f>
        <v>0</v>
      </c>
      <c r="S315" s="27"/>
      <c r="T315" s="27"/>
      <c r="U315" s="27"/>
      <c r="V315" s="27"/>
      <c r="W315" s="27"/>
      <c r="X315" s="27"/>
      <c r="Y315" s="27"/>
      <c r="Z315" s="27"/>
      <c r="AA315" s="27"/>
      <c r="AB315" s="27"/>
      <c r="AC315" s="27"/>
      <c r="AP315" s="123" t="s">
        <v>128</v>
      </c>
      <c r="AR315" s="123" t="s">
        <v>123</v>
      </c>
      <c r="AS315" s="123" t="s">
        <v>70</v>
      </c>
      <c r="AW315" s="16" t="s">
        <v>121</v>
      </c>
      <c r="BC315" s="124" t="e">
        <f>IF(L315="základní",#REF!,0)</f>
        <v>#REF!</v>
      </c>
      <c r="BD315" s="124">
        <f>IF(L315="snížená",#REF!,0)</f>
        <v>0</v>
      </c>
      <c r="BE315" s="124">
        <f>IF(L315="zákl. přenesená",#REF!,0)</f>
        <v>0</v>
      </c>
      <c r="BF315" s="124">
        <f>IF(L315="sníž. přenesená",#REF!,0)</f>
        <v>0</v>
      </c>
      <c r="BG315" s="124">
        <f>IF(L315="nulová",#REF!,0)</f>
        <v>0</v>
      </c>
      <c r="BH315" s="16" t="s">
        <v>68</v>
      </c>
      <c r="BI315" s="124" t="e">
        <f>ROUND(#REF!*H315,2)</f>
        <v>#REF!</v>
      </c>
      <c r="BJ315" s="16" t="s">
        <v>128</v>
      </c>
      <c r="BK315" s="123" t="s">
        <v>421</v>
      </c>
    </row>
    <row r="316" spans="1:63" s="2" customFormat="1">
      <c r="A316" s="27"/>
      <c r="B316" s="28"/>
      <c r="C316" s="27"/>
      <c r="D316" s="125" t="s">
        <v>129</v>
      </c>
      <c r="E316" s="27"/>
      <c r="F316" s="126" t="s">
        <v>420</v>
      </c>
      <c r="G316" s="27"/>
      <c r="H316" s="27"/>
      <c r="I316" s="27"/>
      <c r="J316" s="28"/>
      <c r="K316" s="127"/>
      <c r="L316" s="128"/>
      <c r="M316" s="47"/>
      <c r="N316" s="47"/>
      <c r="O316" s="47"/>
      <c r="P316" s="47"/>
      <c r="Q316" s="47"/>
      <c r="R316" s="48"/>
      <c r="S316" s="27"/>
      <c r="T316" s="27"/>
      <c r="U316" s="27"/>
      <c r="V316" s="27"/>
      <c r="W316" s="27"/>
      <c r="X316" s="27"/>
      <c r="Y316" s="27"/>
      <c r="Z316" s="27"/>
      <c r="AA316" s="27"/>
      <c r="AB316" s="27"/>
      <c r="AC316" s="27"/>
      <c r="AR316" s="16" t="s">
        <v>129</v>
      </c>
      <c r="AS316" s="16" t="s">
        <v>70</v>
      </c>
    </row>
    <row r="317" spans="1:63" s="2" customFormat="1" ht="16.5" customHeight="1">
      <c r="A317" s="27"/>
      <c r="B317" s="113"/>
      <c r="C317" s="114" t="s">
        <v>422</v>
      </c>
      <c r="D317" s="114" t="s">
        <v>123</v>
      </c>
      <c r="E317" s="115" t="s">
        <v>423</v>
      </c>
      <c r="F317" s="116" t="s">
        <v>424</v>
      </c>
      <c r="G317" s="117" t="s">
        <v>126</v>
      </c>
      <c r="H317" s="118">
        <v>380</v>
      </c>
      <c r="I317" s="116" t="s">
        <v>127</v>
      </c>
      <c r="J317" s="28"/>
      <c r="K317" s="119" t="s">
        <v>1</v>
      </c>
      <c r="L317" s="120" t="s">
        <v>30</v>
      </c>
      <c r="M317" s="121">
        <v>0</v>
      </c>
      <c r="N317" s="121">
        <f>M317*H317</f>
        <v>0</v>
      </c>
      <c r="O317" s="121">
        <v>0</v>
      </c>
      <c r="P317" s="121">
        <f>O317*H317</f>
        <v>0</v>
      </c>
      <c r="Q317" s="121">
        <v>0</v>
      </c>
      <c r="R317" s="122">
        <f>Q317*H317</f>
        <v>0</v>
      </c>
      <c r="S317" s="27"/>
      <c r="T317" s="27"/>
      <c r="U317" s="27"/>
      <c r="V317" s="27"/>
      <c r="W317" s="27"/>
      <c r="X317" s="27"/>
      <c r="Y317" s="27"/>
      <c r="Z317" s="27"/>
      <c r="AA317" s="27"/>
      <c r="AB317" s="27"/>
      <c r="AC317" s="27"/>
      <c r="AP317" s="123" t="s">
        <v>128</v>
      </c>
      <c r="AR317" s="123" t="s">
        <v>123</v>
      </c>
      <c r="AS317" s="123" t="s">
        <v>70</v>
      </c>
      <c r="AW317" s="16" t="s">
        <v>121</v>
      </c>
      <c r="BC317" s="124" t="e">
        <f>IF(L317="základní",#REF!,0)</f>
        <v>#REF!</v>
      </c>
      <c r="BD317" s="124">
        <f>IF(L317="snížená",#REF!,0)</f>
        <v>0</v>
      </c>
      <c r="BE317" s="124">
        <f>IF(L317="zákl. přenesená",#REF!,0)</f>
        <v>0</v>
      </c>
      <c r="BF317" s="124">
        <f>IF(L317="sníž. přenesená",#REF!,0)</f>
        <v>0</v>
      </c>
      <c r="BG317" s="124">
        <f>IF(L317="nulová",#REF!,0)</f>
        <v>0</v>
      </c>
      <c r="BH317" s="16" t="s">
        <v>68</v>
      </c>
      <c r="BI317" s="124" t="e">
        <f>ROUND(#REF!*H317,2)</f>
        <v>#REF!</v>
      </c>
      <c r="BJ317" s="16" t="s">
        <v>128</v>
      </c>
      <c r="BK317" s="123" t="s">
        <v>425</v>
      </c>
    </row>
    <row r="318" spans="1:63" s="2" customFormat="1">
      <c r="A318" s="27"/>
      <c r="B318" s="28"/>
      <c r="C318" s="27"/>
      <c r="D318" s="125" t="s">
        <v>129</v>
      </c>
      <c r="E318" s="27"/>
      <c r="F318" s="126" t="s">
        <v>424</v>
      </c>
      <c r="G318" s="27"/>
      <c r="H318" s="27"/>
      <c r="I318" s="27"/>
      <c r="J318" s="28"/>
      <c r="K318" s="127"/>
      <c r="L318" s="128"/>
      <c r="M318" s="47"/>
      <c r="N318" s="47"/>
      <c r="O318" s="47"/>
      <c r="P318" s="47"/>
      <c r="Q318" s="47"/>
      <c r="R318" s="48"/>
      <c r="S318" s="27"/>
      <c r="T318" s="27"/>
      <c r="U318" s="27"/>
      <c r="V318" s="27"/>
      <c r="W318" s="27"/>
      <c r="X318" s="27"/>
      <c r="Y318" s="27"/>
      <c r="Z318" s="27"/>
      <c r="AA318" s="27"/>
      <c r="AB318" s="27"/>
      <c r="AC318" s="27"/>
      <c r="AR318" s="16" t="s">
        <v>129</v>
      </c>
      <c r="AS318" s="16" t="s">
        <v>70</v>
      </c>
    </row>
    <row r="319" spans="1:63" s="2" customFormat="1" ht="24.2" customHeight="1">
      <c r="A319" s="27"/>
      <c r="B319" s="113"/>
      <c r="C319" s="114" t="s">
        <v>276</v>
      </c>
      <c r="D319" s="114" t="s">
        <v>123</v>
      </c>
      <c r="E319" s="115" t="s">
        <v>426</v>
      </c>
      <c r="F319" s="116" t="s">
        <v>427</v>
      </c>
      <c r="G319" s="117" t="s">
        <v>254</v>
      </c>
      <c r="H319" s="118">
        <v>8</v>
      </c>
      <c r="I319" s="116" t="s">
        <v>127</v>
      </c>
      <c r="J319" s="28"/>
      <c r="K319" s="119" t="s">
        <v>1</v>
      </c>
      <c r="L319" s="120" t="s">
        <v>30</v>
      </c>
      <c r="M319" s="121">
        <v>0</v>
      </c>
      <c r="N319" s="121">
        <f>M319*H319</f>
        <v>0</v>
      </c>
      <c r="O319" s="121">
        <v>0</v>
      </c>
      <c r="P319" s="121">
        <f>O319*H319</f>
        <v>0</v>
      </c>
      <c r="Q319" s="121">
        <v>0</v>
      </c>
      <c r="R319" s="122">
        <f>Q319*H319</f>
        <v>0</v>
      </c>
      <c r="S319" s="27"/>
      <c r="T319" s="27"/>
      <c r="U319" s="27"/>
      <c r="V319" s="27"/>
      <c r="W319" s="27"/>
      <c r="X319" s="27"/>
      <c r="Y319" s="27"/>
      <c r="Z319" s="27"/>
      <c r="AA319" s="27"/>
      <c r="AB319" s="27"/>
      <c r="AC319" s="27"/>
      <c r="AP319" s="123" t="s">
        <v>128</v>
      </c>
      <c r="AR319" s="123" t="s">
        <v>123</v>
      </c>
      <c r="AS319" s="123" t="s">
        <v>70</v>
      </c>
      <c r="AW319" s="16" t="s">
        <v>121</v>
      </c>
      <c r="BC319" s="124" t="e">
        <f>IF(L319="základní",#REF!,0)</f>
        <v>#REF!</v>
      </c>
      <c r="BD319" s="124">
        <f>IF(L319="snížená",#REF!,0)</f>
        <v>0</v>
      </c>
      <c r="BE319" s="124">
        <f>IF(L319="zákl. přenesená",#REF!,0)</f>
        <v>0</v>
      </c>
      <c r="BF319" s="124">
        <f>IF(L319="sníž. přenesená",#REF!,0)</f>
        <v>0</v>
      </c>
      <c r="BG319" s="124">
        <f>IF(L319="nulová",#REF!,0)</f>
        <v>0</v>
      </c>
      <c r="BH319" s="16" t="s">
        <v>68</v>
      </c>
      <c r="BI319" s="124" t="e">
        <f>ROUND(#REF!*H319,2)</f>
        <v>#REF!</v>
      </c>
      <c r="BJ319" s="16" t="s">
        <v>128</v>
      </c>
      <c r="BK319" s="123" t="s">
        <v>428</v>
      </c>
    </row>
    <row r="320" spans="1:63" s="2" customFormat="1" ht="19.5">
      <c r="A320" s="27"/>
      <c r="B320" s="28"/>
      <c r="C320" s="27"/>
      <c r="D320" s="125" t="s">
        <v>129</v>
      </c>
      <c r="E320" s="27"/>
      <c r="F320" s="126" t="s">
        <v>427</v>
      </c>
      <c r="G320" s="27"/>
      <c r="H320" s="27"/>
      <c r="I320" s="27"/>
      <c r="J320" s="28"/>
      <c r="K320" s="127"/>
      <c r="L320" s="128"/>
      <c r="M320" s="47"/>
      <c r="N320" s="47"/>
      <c r="O320" s="47"/>
      <c r="P320" s="47"/>
      <c r="Q320" s="47"/>
      <c r="R320" s="48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  <c r="AC320" s="27"/>
      <c r="AR320" s="16" t="s">
        <v>129</v>
      </c>
      <c r="AS320" s="16" t="s">
        <v>70</v>
      </c>
    </row>
    <row r="321" spans="1:63" s="2" customFormat="1" ht="19.5">
      <c r="A321" s="27"/>
      <c r="B321" s="28"/>
      <c r="C321" s="27"/>
      <c r="D321" s="125" t="s">
        <v>359</v>
      </c>
      <c r="E321" s="27"/>
      <c r="F321" s="137" t="s">
        <v>396</v>
      </c>
      <c r="G321" s="27"/>
      <c r="H321" s="27"/>
      <c r="I321" s="27"/>
      <c r="J321" s="28"/>
      <c r="K321" s="127"/>
      <c r="L321" s="128"/>
      <c r="M321" s="47"/>
      <c r="N321" s="47"/>
      <c r="O321" s="47"/>
      <c r="P321" s="47"/>
      <c r="Q321" s="47"/>
      <c r="R321" s="48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  <c r="AC321" s="27"/>
      <c r="AR321" s="16" t="s">
        <v>359</v>
      </c>
      <c r="AS321" s="16" t="s">
        <v>70</v>
      </c>
    </row>
    <row r="322" spans="1:63" s="2" customFormat="1" ht="24.2" customHeight="1">
      <c r="A322" s="27"/>
      <c r="B322" s="113"/>
      <c r="C322" s="114" t="s">
        <v>429</v>
      </c>
      <c r="D322" s="114" t="s">
        <v>123</v>
      </c>
      <c r="E322" s="115" t="s">
        <v>430</v>
      </c>
      <c r="F322" s="116" t="s">
        <v>431</v>
      </c>
      <c r="G322" s="117" t="s">
        <v>254</v>
      </c>
      <c r="H322" s="118">
        <v>8.5</v>
      </c>
      <c r="I322" s="116" t="s">
        <v>127</v>
      </c>
      <c r="J322" s="28"/>
      <c r="K322" s="119" t="s">
        <v>1</v>
      </c>
      <c r="L322" s="120" t="s">
        <v>30</v>
      </c>
      <c r="M322" s="121">
        <v>0</v>
      </c>
      <c r="N322" s="121">
        <f>M322*H322</f>
        <v>0</v>
      </c>
      <c r="O322" s="121">
        <v>0</v>
      </c>
      <c r="P322" s="121">
        <f>O322*H322</f>
        <v>0</v>
      </c>
      <c r="Q322" s="121">
        <v>0</v>
      </c>
      <c r="R322" s="122">
        <f>Q322*H322</f>
        <v>0</v>
      </c>
      <c r="S322" s="27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  <c r="AP322" s="123" t="s">
        <v>128</v>
      </c>
      <c r="AR322" s="123" t="s">
        <v>123</v>
      </c>
      <c r="AS322" s="123" t="s">
        <v>70</v>
      </c>
      <c r="AW322" s="16" t="s">
        <v>121</v>
      </c>
      <c r="BC322" s="124" t="e">
        <f>IF(L322="základní",#REF!,0)</f>
        <v>#REF!</v>
      </c>
      <c r="BD322" s="124">
        <f>IF(L322="snížená",#REF!,0)</f>
        <v>0</v>
      </c>
      <c r="BE322" s="124">
        <f>IF(L322="zákl. přenesená",#REF!,0)</f>
        <v>0</v>
      </c>
      <c r="BF322" s="124">
        <f>IF(L322="sníž. přenesená",#REF!,0)</f>
        <v>0</v>
      </c>
      <c r="BG322" s="124">
        <f>IF(L322="nulová",#REF!,0)</f>
        <v>0</v>
      </c>
      <c r="BH322" s="16" t="s">
        <v>68</v>
      </c>
      <c r="BI322" s="124" t="e">
        <f>ROUND(#REF!*H322,2)</f>
        <v>#REF!</v>
      </c>
      <c r="BJ322" s="16" t="s">
        <v>128</v>
      </c>
      <c r="BK322" s="123" t="s">
        <v>432</v>
      </c>
    </row>
    <row r="323" spans="1:63" s="2" customFormat="1" ht="19.5">
      <c r="A323" s="27"/>
      <c r="B323" s="28"/>
      <c r="C323" s="27"/>
      <c r="D323" s="125" t="s">
        <v>129</v>
      </c>
      <c r="E323" s="27"/>
      <c r="F323" s="126" t="s">
        <v>431</v>
      </c>
      <c r="G323" s="27"/>
      <c r="H323" s="27"/>
      <c r="I323" s="27"/>
      <c r="J323" s="28"/>
      <c r="K323" s="127"/>
      <c r="L323" s="128"/>
      <c r="M323" s="47"/>
      <c r="N323" s="47"/>
      <c r="O323" s="47"/>
      <c r="P323" s="47"/>
      <c r="Q323" s="47"/>
      <c r="R323" s="48"/>
      <c r="S323" s="27"/>
      <c r="T323" s="27"/>
      <c r="U323" s="27"/>
      <c r="V323" s="27"/>
      <c r="W323" s="27"/>
      <c r="X323" s="27"/>
      <c r="Y323" s="27"/>
      <c r="Z323" s="27"/>
      <c r="AA323" s="27"/>
      <c r="AB323" s="27"/>
      <c r="AC323" s="27"/>
      <c r="AR323" s="16" t="s">
        <v>129</v>
      </c>
      <c r="AS323" s="16" t="s">
        <v>70</v>
      </c>
    </row>
    <row r="324" spans="1:63" s="2" customFormat="1" ht="24.2" customHeight="1">
      <c r="A324" s="27"/>
      <c r="B324" s="113"/>
      <c r="C324" s="114" t="s">
        <v>281</v>
      </c>
      <c r="D324" s="114" t="s">
        <v>123</v>
      </c>
      <c r="E324" s="115" t="s">
        <v>433</v>
      </c>
      <c r="F324" s="116" t="s">
        <v>434</v>
      </c>
      <c r="G324" s="117" t="s">
        <v>191</v>
      </c>
      <c r="H324" s="118">
        <v>150</v>
      </c>
      <c r="I324" s="116" t="s">
        <v>127</v>
      </c>
      <c r="J324" s="28"/>
      <c r="K324" s="119" t="s">
        <v>1</v>
      </c>
      <c r="L324" s="120" t="s">
        <v>30</v>
      </c>
      <c r="M324" s="121">
        <v>0</v>
      </c>
      <c r="N324" s="121">
        <f>M324*H324</f>
        <v>0</v>
      </c>
      <c r="O324" s="121">
        <v>0</v>
      </c>
      <c r="P324" s="121">
        <f>O324*H324</f>
        <v>0</v>
      </c>
      <c r="Q324" s="121">
        <v>0</v>
      </c>
      <c r="R324" s="122">
        <f>Q324*H324</f>
        <v>0</v>
      </c>
      <c r="S324" s="27"/>
      <c r="T324" s="27"/>
      <c r="U324" s="27"/>
      <c r="V324" s="27"/>
      <c r="W324" s="27"/>
      <c r="X324" s="27"/>
      <c r="Y324" s="27"/>
      <c r="Z324" s="27"/>
      <c r="AA324" s="27"/>
      <c r="AB324" s="27"/>
      <c r="AC324" s="27"/>
      <c r="AP324" s="123" t="s">
        <v>128</v>
      </c>
      <c r="AR324" s="123" t="s">
        <v>123</v>
      </c>
      <c r="AS324" s="123" t="s">
        <v>70</v>
      </c>
      <c r="AW324" s="16" t="s">
        <v>121</v>
      </c>
      <c r="BC324" s="124" t="e">
        <f>IF(L324="základní",#REF!,0)</f>
        <v>#REF!</v>
      </c>
      <c r="BD324" s="124">
        <f>IF(L324="snížená",#REF!,0)</f>
        <v>0</v>
      </c>
      <c r="BE324" s="124">
        <f>IF(L324="zákl. přenesená",#REF!,0)</f>
        <v>0</v>
      </c>
      <c r="BF324" s="124">
        <f>IF(L324="sníž. přenesená",#REF!,0)</f>
        <v>0</v>
      </c>
      <c r="BG324" s="124">
        <f>IF(L324="nulová",#REF!,0)</f>
        <v>0</v>
      </c>
      <c r="BH324" s="16" t="s">
        <v>68</v>
      </c>
      <c r="BI324" s="124" t="e">
        <f>ROUND(#REF!*H324,2)</f>
        <v>#REF!</v>
      </c>
      <c r="BJ324" s="16" t="s">
        <v>128</v>
      </c>
      <c r="BK324" s="123" t="s">
        <v>435</v>
      </c>
    </row>
    <row r="325" spans="1:63" s="2" customFormat="1" ht="19.5">
      <c r="A325" s="27"/>
      <c r="B325" s="28"/>
      <c r="C325" s="27"/>
      <c r="D325" s="125" t="s">
        <v>129</v>
      </c>
      <c r="E325" s="27"/>
      <c r="F325" s="126" t="s">
        <v>434</v>
      </c>
      <c r="G325" s="27"/>
      <c r="H325" s="27"/>
      <c r="I325" s="27"/>
      <c r="J325" s="28"/>
      <c r="K325" s="127"/>
      <c r="L325" s="128"/>
      <c r="M325" s="47"/>
      <c r="N325" s="47"/>
      <c r="O325" s="47"/>
      <c r="P325" s="47"/>
      <c r="Q325" s="47"/>
      <c r="R325" s="48"/>
      <c r="S325" s="27"/>
      <c r="T325" s="27"/>
      <c r="U325" s="27"/>
      <c r="V325" s="27"/>
      <c r="W325" s="27"/>
      <c r="X325" s="27"/>
      <c r="Y325" s="27"/>
      <c r="Z325" s="27"/>
      <c r="AA325" s="27"/>
      <c r="AB325" s="27"/>
      <c r="AC325" s="27"/>
      <c r="AR325" s="16" t="s">
        <v>129</v>
      </c>
      <c r="AS325" s="16" t="s">
        <v>70</v>
      </c>
    </row>
    <row r="326" spans="1:63" s="2" customFormat="1" ht="37.9" customHeight="1">
      <c r="A326" s="27"/>
      <c r="B326" s="113"/>
      <c r="C326" s="114" t="s">
        <v>436</v>
      </c>
      <c r="D326" s="114" t="s">
        <v>123</v>
      </c>
      <c r="E326" s="115" t="s">
        <v>437</v>
      </c>
      <c r="F326" s="116" t="s">
        <v>438</v>
      </c>
      <c r="G326" s="117" t="s">
        <v>203</v>
      </c>
      <c r="H326" s="118">
        <v>41</v>
      </c>
      <c r="I326" s="116" t="s">
        <v>127</v>
      </c>
      <c r="J326" s="28"/>
      <c r="K326" s="119" t="s">
        <v>1</v>
      </c>
      <c r="L326" s="120" t="s">
        <v>30</v>
      </c>
      <c r="M326" s="121">
        <v>0</v>
      </c>
      <c r="N326" s="121">
        <f>M326*H326</f>
        <v>0</v>
      </c>
      <c r="O326" s="121">
        <v>0</v>
      </c>
      <c r="P326" s="121">
        <f>O326*H326</f>
        <v>0</v>
      </c>
      <c r="Q326" s="121">
        <v>0</v>
      </c>
      <c r="R326" s="122">
        <f>Q326*H326</f>
        <v>0</v>
      </c>
      <c r="S326" s="27"/>
      <c r="T326" s="27"/>
      <c r="U326" s="27"/>
      <c r="V326" s="27"/>
      <c r="W326" s="27"/>
      <c r="X326" s="27"/>
      <c r="Y326" s="27"/>
      <c r="Z326" s="27"/>
      <c r="AA326" s="27"/>
      <c r="AB326" s="27"/>
      <c r="AC326" s="27"/>
      <c r="AP326" s="123" t="s">
        <v>128</v>
      </c>
      <c r="AR326" s="123" t="s">
        <v>123</v>
      </c>
      <c r="AS326" s="123" t="s">
        <v>70</v>
      </c>
      <c r="AW326" s="16" t="s">
        <v>121</v>
      </c>
      <c r="BC326" s="124" t="e">
        <f>IF(L326="základní",#REF!,0)</f>
        <v>#REF!</v>
      </c>
      <c r="BD326" s="124">
        <f>IF(L326="snížená",#REF!,0)</f>
        <v>0</v>
      </c>
      <c r="BE326" s="124">
        <f>IF(L326="zákl. přenesená",#REF!,0)</f>
        <v>0</v>
      </c>
      <c r="BF326" s="124">
        <f>IF(L326="sníž. přenesená",#REF!,0)</f>
        <v>0</v>
      </c>
      <c r="BG326" s="124">
        <f>IF(L326="nulová",#REF!,0)</f>
        <v>0</v>
      </c>
      <c r="BH326" s="16" t="s">
        <v>68</v>
      </c>
      <c r="BI326" s="124" t="e">
        <f>ROUND(#REF!*H326,2)</f>
        <v>#REF!</v>
      </c>
      <c r="BJ326" s="16" t="s">
        <v>128</v>
      </c>
      <c r="BK326" s="123" t="s">
        <v>439</v>
      </c>
    </row>
    <row r="327" spans="1:63" s="2" customFormat="1" ht="19.5">
      <c r="A327" s="27"/>
      <c r="B327" s="28"/>
      <c r="C327" s="27"/>
      <c r="D327" s="125" t="s">
        <v>129</v>
      </c>
      <c r="E327" s="27"/>
      <c r="F327" s="126" t="s">
        <v>438</v>
      </c>
      <c r="G327" s="27"/>
      <c r="H327" s="27"/>
      <c r="I327" s="27"/>
      <c r="J327" s="28"/>
      <c r="K327" s="127"/>
      <c r="L327" s="128"/>
      <c r="M327" s="47"/>
      <c r="N327" s="47"/>
      <c r="O327" s="47"/>
      <c r="P327" s="47"/>
      <c r="Q327" s="47"/>
      <c r="R327" s="48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  <c r="AC327" s="27"/>
      <c r="AR327" s="16" t="s">
        <v>129</v>
      </c>
      <c r="AS327" s="16" t="s">
        <v>70</v>
      </c>
    </row>
    <row r="328" spans="1:63" s="2" customFormat="1" ht="49.15" customHeight="1">
      <c r="A328" s="27"/>
      <c r="B328" s="113"/>
      <c r="C328" s="114" t="s">
        <v>440</v>
      </c>
      <c r="D328" s="114" t="s">
        <v>123</v>
      </c>
      <c r="E328" s="115" t="s">
        <v>441</v>
      </c>
      <c r="F328" s="116" t="s">
        <v>442</v>
      </c>
      <c r="G328" s="117" t="s">
        <v>203</v>
      </c>
      <c r="H328" s="118">
        <v>70</v>
      </c>
      <c r="I328" s="116" t="s">
        <v>127</v>
      </c>
      <c r="J328" s="28"/>
      <c r="K328" s="119" t="s">
        <v>1</v>
      </c>
      <c r="L328" s="120" t="s">
        <v>30</v>
      </c>
      <c r="M328" s="121">
        <v>0</v>
      </c>
      <c r="N328" s="121">
        <f>M328*H328</f>
        <v>0</v>
      </c>
      <c r="O328" s="121">
        <v>0</v>
      </c>
      <c r="P328" s="121">
        <f>O328*H328</f>
        <v>0</v>
      </c>
      <c r="Q328" s="121">
        <v>0</v>
      </c>
      <c r="R328" s="122">
        <f>Q328*H328</f>
        <v>0</v>
      </c>
      <c r="S328" s="27"/>
      <c r="T328" s="27"/>
      <c r="U328" s="27"/>
      <c r="V328" s="27"/>
      <c r="W328" s="27"/>
      <c r="X328" s="27"/>
      <c r="Y328" s="27"/>
      <c r="Z328" s="27"/>
      <c r="AA328" s="27"/>
      <c r="AB328" s="27"/>
      <c r="AC328" s="27"/>
      <c r="AP328" s="123" t="s">
        <v>128</v>
      </c>
      <c r="AR328" s="123" t="s">
        <v>123</v>
      </c>
      <c r="AS328" s="123" t="s">
        <v>70</v>
      </c>
      <c r="AW328" s="16" t="s">
        <v>121</v>
      </c>
      <c r="BC328" s="124" t="e">
        <f>IF(L328="základní",#REF!,0)</f>
        <v>#REF!</v>
      </c>
      <c r="BD328" s="124">
        <f>IF(L328="snížená",#REF!,0)</f>
        <v>0</v>
      </c>
      <c r="BE328" s="124">
        <f>IF(L328="zákl. přenesená",#REF!,0)</f>
        <v>0</v>
      </c>
      <c r="BF328" s="124">
        <f>IF(L328="sníž. přenesená",#REF!,0)</f>
        <v>0</v>
      </c>
      <c r="BG328" s="124">
        <f>IF(L328="nulová",#REF!,0)</f>
        <v>0</v>
      </c>
      <c r="BH328" s="16" t="s">
        <v>68</v>
      </c>
      <c r="BI328" s="124" t="e">
        <f>ROUND(#REF!*H328,2)</f>
        <v>#REF!</v>
      </c>
      <c r="BJ328" s="16" t="s">
        <v>128</v>
      </c>
      <c r="BK328" s="123" t="s">
        <v>443</v>
      </c>
    </row>
    <row r="329" spans="1:63" s="2" customFormat="1" ht="29.25">
      <c r="A329" s="27"/>
      <c r="B329" s="28"/>
      <c r="C329" s="27"/>
      <c r="D329" s="125" t="s">
        <v>129</v>
      </c>
      <c r="E329" s="27"/>
      <c r="F329" s="126" t="s">
        <v>442</v>
      </c>
      <c r="G329" s="27"/>
      <c r="H329" s="27"/>
      <c r="I329" s="27"/>
      <c r="J329" s="28"/>
      <c r="K329" s="127"/>
      <c r="L329" s="128"/>
      <c r="M329" s="47"/>
      <c r="N329" s="47"/>
      <c r="O329" s="47"/>
      <c r="P329" s="47"/>
      <c r="Q329" s="47"/>
      <c r="R329" s="48"/>
      <c r="S329" s="27"/>
      <c r="T329" s="27"/>
      <c r="U329" s="27"/>
      <c r="V329" s="27"/>
      <c r="W329" s="27"/>
      <c r="X329" s="27"/>
      <c r="Y329" s="27"/>
      <c r="Z329" s="27"/>
      <c r="AA329" s="27"/>
      <c r="AB329" s="27"/>
      <c r="AC329" s="27"/>
      <c r="AR329" s="16" t="s">
        <v>129</v>
      </c>
      <c r="AS329" s="16" t="s">
        <v>70</v>
      </c>
    </row>
    <row r="330" spans="1:63" s="2" customFormat="1" ht="49.15" customHeight="1">
      <c r="A330" s="27"/>
      <c r="B330" s="113"/>
      <c r="C330" s="114" t="s">
        <v>444</v>
      </c>
      <c r="D330" s="114" t="s">
        <v>123</v>
      </c>
      <c r="E330" s="115" t="s">
        <v>445</v>
      </c>
      <c r="F330" s="116" t="s">
        <v>446</v>
      </c>
      <c r="G330" s="117" t="s">
        <v>203</v>
      </c>
      <c r="H330" s="118">
        <v>65</v>
      </c>
      <c r="I330" s="116" t="s">
        <v>127</v>
      </c>
      <c r="J330" s="28"/>
      <c r="K330" s="119" t="s">
        <v>1</v>
      </c>
      <c r="L330" s="120" t="s">
        <v>30</v>
      </c>
      <c r="M330" s="121">
        <v>0</v>
      </c>
      <c r="N330" s="121">
        <f>M330*H330</f>
        <v>0</v>
      </c>
      <c r="O330" s="121">
        <v>0</v>
      </c>
      <c r="P330" s="121">
        <f>O330*H330</f>
        <v>0</v>
      </c>
      <c r="Q330" s="121">
        <v>0</v>
      </c>
      <c r="R330" s="122">
        <f>Q330*H330</f>
        <v>0</v>
      </c>
      <c r="S330" s="27"/>
      <c r="T330" s="27"/>
      <c r="U330" s="27"/>
      <c r="V330" s="27"/>
      <c r="W330" s="27"/>
      <c r="X330" s="27"/>
      <c r="Y330" s="27"/>
      <c r="Z330" s="27"/>
      <c r="AA330" s="27"/>
      <c r="AB330" s="27"/>
      <c r="AC330" s="27"/>
      <c r="AP330" s="123" t="s">
        <v>128</v>
      </c>
      <c r="AR330" s="123" t="s">
        <v>123</v>
      </c>
      <c r="AS330" s="123" t="s">
        <v>70</v>
      </c>
      <c r="AW330" s="16" t="s">
        <v>121</v>
      </c>
      <c r="BC330" s="124" t="e">
        <f>IF(L330="základní",#REF!,0)</f>
        <v>#REF!</v>
      </c>
      <c r="BD330" s="124">
        <f>IF(L330="snížená",#REF!,0)</f>
        <v>0</v>
      </c>
      <c r="BE330" s="124">
        <f>IF(L330="zákl. přenesená",#REF!,0)</f>
        <v>0</v>
      </c>
      <c r="BF330" s="124">
        <f>IF(L330="sníž. přenesená",#REF!,0)</f>
        <v>0</v>
      </c>
      <c r="BG330" s="124">
        <f>IF(L330="nulová",#REF!,0)</f>
        <v>0</v>
      </c>
      <c r="BH330" s="16" t="s">
        <v>68</v>
      </c>
      <c r="BI330" s="124" t="e">
        <f>ROUND(#REF!*H330,2)</f>
        <v>#REF!</v>
      </c>
      <c r="BJ330" s="16" t="s">
        <v>128</v>
      </c>
      <c r="BK330" s="123" t="s">
        <v>447</v>
      </c>
    </row>
    <row r="331" spans="1:63" s="2" customFormat="1" ht="29.25">
      <c r="A331" s="27"/>
      <c r="B331" s="28"/>
      <c r="C331" s="27"/>
      <c r="D331" s="125" t="s">
        <v>129</v>
      </c>
      <c r="E331" s="27"/>
      <c r="F331" s="126" t="s">
        <v>446</v>
      </c>
      <c r="G331" s="27"/>
      <c r="H331" s="27"/>
      <c r="I331" s="27"/>
      <c r="J331" s="28"/>
      <c r="K331" s="127"/>
      <c r="L331" s="128"/>
      <c r="M331" s="47"/>
      <c r="N331" s="47"/>
      <c r="O331" s="47"/>
      <c r="P331" s="47"/>
      <c r="Q331" s="47"/>
      <c r="R331" s="48"/>
      <c r="S331" s="27"/>
      <c r="T331" s="27"/>
      <c r="U331" s="27"/>
      <c r="V331" s="27"/>
      <c r="W331" s="27"/>
      <c r="X331" s="27"/>
      <c r="Y331" s="27"/>
      <c r="Z331" s="27"/>
      <c r="AA331" s="27"/>
      <c r="AB331" s="27"/>
      <c r="AC331" s="27"/>
      <c r="AR331" s="16" t="s">
        <v>129</v>
      </c>
      <c r="AS331" s="16" t="s">
        <v>70</v>
      </c>
    </row>
    <row r="332" spans="1:63" s="2" customFormat="1" ht="44.25" customHeight="1">
      <c r="A332" s="27"/>
      <c r="B332" s="113"/>
      <c r="C332" s="114" t="s">
        <v>284</v>
      </c>
      <c r="D332" s="114" t="s">
        <v>123</v>
      </c>
      <c r="E332" s="115" t="s">
        <v>448</v>
      </c>
      <c r="F332" s="116" t="s">
        <v>449</v>
      </c>
      <c r="G332" s="117" t="s">
        <v>203</v>
      </c>
      <c r="H332" s="118">
        <v>135</v>
      </c>
      <c r="I332" s="116" t="s">
        <v>127</v>
      </c>
      <c r="J332" s="28"/>
      <c r="K332" s="119" t="s">
        <v>1</v>
      </c>
      <c r="L332" s="120" t="s">
        <v>30</v>
      </c>
      <c r="M332" s="121">
        <v>0</v>
      </c>
      <c r="N332" s="121">
        <f>M332*H332</f>
        <v>0</v>
      </c>
      <c r="O332" s="121">
        <v>0</v>
      </c>
      <c r="P332" s="121">
        <f>O332*H332</f>
        <v>0</v>
      </c>
      <c r="Q332" s="121">
        <v>0</v>
      </c>
      <c r="R332" s="122">
        <f>Q332*H332</f>
        <v>0</v>
      </c>
      <c r="S332" s="27"/>
      <c r="T332" s="27"/>
      <c r="U332" s="27"/>
      <c r="V332" s="27"/>
      <c r="W332" s="27"/>
      <c r="X332" s="27"/>
      <c r="Y332" s="27"/>
      <c r="Z332" s="27"/>
      <c r="AA332" s="27"/>
      <c r="AB332" s="27"/>
      <c r="AC332" s="27"/>
      <c r="AP332" s="123" t="s">
        <v>128</v>
      </c>
      <c r="AR332" s="123" t="s">
        <v>123</v>
      </c>
      <c r="AS332" s="123" t="s">
        <v>70</v>
      </c>
      <c r="AW332" s="16" t="s">
        <v>121</v>
      </c>
      <c r="BC332" s="124" t="e">
        <f>IF(L332="základní",#REF!,0)</f>
        <v>#REF!</v>
      </c>
      <c r="BD332" s="124">
        <f>IF(L332="snížená",#REF!,0)</f>
        <v>0</v>
      </c>
      <c r="BE332" s="124">
        <f>IF(L332="zákl. přenesená",#REF!,0)</f>
        <v>0</v>
      </c>
      <c r="BF332" s="124">
        <f>IF(L332="sníž. přenesená",#REF!,0)</f>
        <v>0</v>
      </c>
      <c r="BG332" s="124">
        <f>IF(L332="nulová",#REF!,0)</f>
        <v>0</v>
      </c>
      <c r="BH332" s="16" t="s">
        <v>68</v>
      </c>
      <c r="BI332" s="124" t="e">
        <f>ROUND(#REF!*H332,2)</f>
        <v>#REF!</v>
      </c>
      <c r="BJ332" s="16" t="s">
        <v>128</v>
      </c>
      <c r="BK332" s="123" t="s">
        <v>450</v>
      </c>
    </row>
    <row r="333" spans="1:63" s="2" customFormat="1" ht="29.25">
      <c r="A333" s="27"/>
      <c r="B333" s="28"/>
      <c r="C333" s="27"/>
      <c r="D333" s="125" t="s">
        <v>129</v>
      </c>
      <c r="E333" s="27"/>
      <c r="F333" s="126" t="s">
        <v>449</v>
      </c>
      <c r="G333" s="27"/>
      <c r="H333" s="27"/>
      <c r="I333" s="27"/>
      <c r="J333" s="28"/>
      <c r="K333" s="127"/>
      <c r="L333" s="128"/>
      <c r="M333" s="47"/>
      <c r="N333" s="47"/>
      <c r="O333" s="47"/>
      <c r="P333" s="47"/>
      <c r="Q333" s="47"/>
      <c r="R333" s="48"/>
      <c r="S333" s="27"/>
      <c r="T333" s="27"/>
      <c r="U333" s="27"/>
      <c r="V333" s="27"/>
      <c r="W333" s="27"/>
      <c r="X333" s="27"/>
      <c r="Y333" s="27"/>
      <c r="Z333" s="27"/>
      <c r="AA333" s="27"/>
      <c r="AB333" s="27"/>
      <c r="AC333" s="27"/>
      <c r="AR333" s="16" t="s">
        <v>129</v>
      </c>
      <c r="AS333" s="16" t="s">
        <v>70</v>
      </c>
    </row>
    <row r="334" spans="1:63" s="2" customFormat="1" ht="19.5">
      <c r="A334" s="27"/>
      <c r="B334" s="28"/>
      <c r="C334" s="27"/>
      <c r="D334" s="125" t="s">
        <v>359</v>
      </c>
      <c r="E334" s="27"/>
      <c r="F334" s="137" t="s">
        <v>407</v>
      </c>
      <c r="G334" s="27"/>
      <c r="H334" s="27"/>
      <c r="I334" s="27"/>
      <c r="J334" s="28"/>
      <c r="K334" s="127"/>
      <c r="L334" s="128"/>
      <c r="M334" s="47"/>
      <c r="N334" s="47"/>
      <c r="O334" s="47"/>
      <c r="P334" s="47"/>
      <c r="Q334" s="47"/>
      <c r="R334" s="48"/>
      <c r="S334" s="27"/>
      <c r="T334" s="27"/>
      <c r="U334" s="27"/>
      <c r="V334" s="27"/>
      <c r="W334" s="27"/>
      <c r="X334" s="27"/>
      <c r="Y334" s="27"/>
      <c r="Z334" s="27"/>
      <c r="AA334" s="27"/>
      <c r="AB334" s="27"/>
      <c r="AC334" s="27"/>
      <c r="AR334" s="16" t="s">
        <v>359</v>
      </c>
      <c r="AS334" s="16" t="s">
        <v>70</v>
      </c>
    </row>
    <row r="335" spans="1:63" s="2" customFormat="1" ht="44.25" customHeight="1">
      <c r="A335" s="27"/>
      <c r="B335" s="113"/>
      <c r="C335" s="114" t="s">
        <v>451</v>
      </c>
      <c r="D335" s="114" t="s">
        <v>123</v>
      </c>
      <c r="E335" s="115" t="s">
        <v>452</v>
      </c>
      <c r="F335" s="116" t="s">
        <v>453</v>
      </c>
      <c r="G335" s="117" t="s">
        <v>191</v>
      </c>
      <c r="H335" s="118">
        <v>35</v>
      </c>
      <c r="I335" s="116" t="s">
        <v>127</v>
      </c>
      <c r="J335" s="28"/>
      <c r="K335" s="119" t="s">
        <v>1</v>
      </c>
      <c r="L335" s="120" t="s">
        <v>30</v>
      </c>
      <c r="M335" s="121">
        <v>0</v>
      </c>
      <c r="N335" s="121">
        <f>M335*H335</f>
        <v>0</v>
      </c>
      <c r="O335" s="121">
        <v>0</v>
      </c>
      <c r="P335" s="121">
        <f>O335*H335</f>
        <v>0</v>
      </c>
      <c r="Q335" s="121">
        <v>0</v>
      </c>
      <c r="R335" s="122">
        <f>Q335*H335</f>
        <v>0</v>
      </c>
      <c r="S335" s="27"/>
      <c r="T335" s="27"/>
      <c r="U335" s="27"/>
      <c r="V335" s="27"/>
      <c r="W335" s="27"/>
      <c r="X335" s="27"/>
      <c r="Y335" s="27"/>
      <c r="Z335" s="27"/>
      <c r="AA335" s="27"/>
      <c r="AB335" s="27"/>
      <c r="AC335" s="27"/>
      <c r="AP335" s="123" t="s">
        <v>128</v>
      </c>
      <c r="AR335" s="123" t="s">
        <v>123</v>
      </c>
      <c r="AS335" s="123" t="s">
        <v>70</v>
      </c>
      <c r="AW335" s="16" t="s">
        <v>121</v>
      </c>
      <c r="BC335" s="124" t="e">
        <f>IF(L335="základní",#REF!,0)</f>
        <v>#REF!</v>
      </c>
      <c r="BD335" s="124">
        <f>IF(L335="snížená",#REF!,0)</f>
        <v>0</v>
      </c>
      <c r="BE335" s="124">
        <f>IF(L335="zákl. přenesená",#REF!,0)</f>
        <v>0</v>
      </c>
      <c r="BF335" s="124">
        <f>IF(L335="sníž. přenesená",#REF!,0)</f>
        <v>0</v>
      </c>
      <c r="BG335" s="124">
        <f>IF(L335="nulová",#REF!,0)</f>
        <v>0</v>
      </c>
      <c r="BH335" s="16" t="s">
        <v>68</v>
      </c>
      <c r="BI335" s="124" t="e">
        <f>ROUND(#REF!*H335,2)</f>
        <v>#REF!</v>
      </c>
      <c r="BJ335" s="16" t="s">
        <v>128</v>
      </c>
      <c r="BK335" s="123" t="s">
        <v>454</v>
      </c>
    </row>
    <row r="336" spans="1:63" s="2" customFormat="1" ht="29.25">
      <c r="A336" s="27"/>
      <c r="B336" s="28"/>
      <c r="C336" s="27"/>
      <c r="D336" s="125" t="s">
        <v>129</v>
      </c>
      <c r="E336" s="27"/>
      <c r="F336" s="126" t="s">
        <v>453</v>
      </c>
      <c r="G336" s="27"/>
      <c r="H336" s="27"/>
      <c r="I336" s="27"/>
      <c r="J336" s="28"/>
      <c r="K336" s="127"/>
      <c r="L336" s="128"/>
      <c r="M336" s="47"/>
      <c r="N336" s="47"/>
      <c r="O336" s="47"/>
      <c r="P336" s="47"/>
      <c r="Q336" s="47"/>
      <c r="R336" s="48"/>
      <c r="S336" s="27"/>
      <c r="T336" s="27"/>
      <c r="U336" s="27"/>
      <c r="V336" s="27"/>
      <c r="W336" s="27"/>
      <c r="X336" s="27"/>
      <c r="Y336" s="27"/>
      <c r="Z336" s="27"/>
      <c r="AA336" s="27"/>
      <c r="AB336" s="27"/>
      <c r="AC336" s="27"/>
      <c r="AR336" s="16" t="s">
        <v>129</v>
      </c>
      <c r="AS336" s="16" t="s">
        <v>70</v>
      </c>
    </row>
    <row r="337" spans="1:63" s="2" customFormat="1" ht="44.25" customHeight="1">
      <c r="A337" s="27"/>
      <c r="B337" s="113"/>
      <c r="C337" s="114" t="s">
        <v>288</v>
      </c>
      <c r="D337" s="114" t="s">
        <v>123</v>
      </c>
      <c r="E337" s="115" t="s">
        <v>455</v>
      </c>
      <c r="F337" s="116" t="s">
        <v>456</v>
      </c>
      <c r="G337" s="117" t="s">
        <v>191</v>
      </c>
      <c r="H337" s="118">
        <v>25</v>
      </c>
      <c r="I337" s="116" t="s">
        <v>127</v>
      </c>
      <c r="J337" s="28"/>
      <c r="K337" s="119" t="s">
        <v>1</v>
      </c>
      <c r="L337" s="120" t="s">
        <v>30</v>
      </c>
      <c r="M337" s="121">
        <v>0</v>
      </c>
      <c r="N337" s="121">
        <f>M337*H337</f>
        <v>0</v>
      </c>
      <c r="O337" s="121">
        <v>0</v>
      </c>
      <c r="P337" s="121">
        <f>O337*H337</f>
        <v>0</v>
      </c>
      <c r="Q337" s="121">
        <v>0</v>
      </c>
      <c r="R337" s="122">
        <f>Q337*H337</f>
        <v>0</v>
      </c>
      <c r="S337" s="27"/>
      <c r="T337" s="27"/>
      <c r="U337" s="27"/>
      <c r="V337" s="27"/>
      <c r="W337" s="27"/>
      <c r="X337" s="27"/>
      <c r="Y337" s="27"/>
      <c r="Z337" s="27"/>
      <c r="AA337" s="27"/>
      <c r="AB337" s="27"/>
      <c r="AC337" s="27"/>
      <c r="AP337" s="123" t="s">
        <v>128</v>
      </c>
      <c r="AR337" s="123" t="s">
        <v>123</v>
      </c>
      <c r="AS337" s="123" t="s">
        <v>70</v>
      </c>
      <c r="AW337" s="16" t="s">
        <v>121</v>
      </c>
      <c r="BC337" s="124" t="e">
        <f>IF(L337="základní",#REF!,0)</f>
        <v>#REF!</v>
      </c>
      <c r="BD337" s="124">
        <f>IF(L337="snížená",#REF!,0)</f>
        <v>0</v>
      </c>
      <c r="BE337" s="124">
        <f>IF(L337="zákl. přenesená",#REF!,0)</f>
        <v>0</v>
      </c>
      <c r="BF337" s="124">
        <f>IF(L337="sníž. přenesená",#REF!,0)</f>
        <v>0</v>
      </c>
      <c r="BG337" s="124">
        <f>IF(L337="nulová",#REF!,0)</f>
        <v>0</v>
      </c>
      <c r="BH337" s="16" t="s">
        <v>68</v>
      </c>
      <c r="BI337" s="124" t="e">
        <f>ROUND(#REF!*H337,2)</f>
        <v>#REF!</v>
      </c>
      <c r="BJ337" s="16" t="s">
        <v>128</v>
      </c>
      <c r="BK337" s="123" t="s">
        <v>457</v>
      </c>
    </row>
    <row r="338" spans="1:63" s="2" customFormat="1" ht="29.25">
      <c r="A338" s="27"/>
      <c r="B338" s="28"/>
      <c r="C338" s="27"/>
      <c r="D338" s="125" t="s">
        <v>129</v>
      </c>
      <c r="E338" s="27"/>
      <c r="F338" s="126" t="s">
        <v>456</v>
      </c>
      <c r="G338" s="27"/>
      <c r="H338" s="27"/>
      <c r="I338" s="27"/>
      <c r="J338" s="28"/>
      <c r="K338" s="127"/>
      <c r="L338" s="128"/>
      <c r="M338" s="47"/>
      <c r="N338" s="47"/>
      <c r="O338" s="47"/>
      <c r="P338" s="47"/>
      <c r="Q338" s="47"/>
      <c r="R338" s="48"/>
      <c r="S338" s="27"/>
      <c r="T338" s="27"/>
      <c r="U338" s="27"/>
      <c r="V338" s="27"/>
      <c r="W338" s="27"/>
      <c r="X338" s="27"/>
      <c r="Y338" s="27"/>
      <c r="Z338" s="27"/>
      <c r="AA338" s="27"/>
      <c r="AB338" s="27"/>
      <c r="AC338" s="27"/>
      <c r="AR338" s="16" t="s">
        <v>129</v>
      </c>
      <c r="AS338" s="16" t="s">
        <v>70</v>
      </c>
    </row>
    <row r="339" spans="1:63" s="12" customFormat="1" ht="22.9" customHeight="1">
      <c r="B339" s="103"/>
      <c r="D339" s="104" t="s">
        <v>60</v>
      </c>
      <c r="E339" s="112" t="s">
        <v>128</v>
      </c>
      <c r="F339" s="112" t="s">
        <v>458</v>
      </c>
      <c r="J339" s="103"/>
      <c r="K339" s="106"/>
      <c r="L339" s="107"/>
      <c r="M339" s="107"/>
      <c r="N339" s="108">
        <f>SUM(N340:N365)</f>
        <v>0</v>
      </c>
      <c r="O339" s="107"/>
      <c r="P339" s="108">
        <f>SUM(P340:P365)</f>
        <v>0</v>
      </c>
      <c r="Q339" s="107"/>
      <c r="R339" s="109">
        <f>SUM(R340:R365)</f>
        <v>0</v>
      </c>
      <c r="AP339" s="104" t="s">
        <v>68</v>
      </c>
      <c r="AR339" s="110" t="s">
        <v>60</v>
      </c>
      <c r="AS339" s="110" t="s">
        <v>68</v>
      </c>
      <c r="AW339" s="104" t="s">
        <v>121</v>
      </c>
      <c r="BI339" s="111" t="e">
        <f>SUM(BI340:BI365)</f>
        <v>#REF!</v>
      </c>
    </row>
    <row r="340" spans="1:63" s="2" customFormat="1" ht="24.2" customHeight="1">
      <c r="A340" s="27"/>
      <c r="B340" s="113"/>
      <c r="C340" s="114" t="s">
        <v>459</v>
      </c>
      <c r="D340" s="114" t="s">
        <v>123</v>
      </c>
      <c r="E340" s="115" t="s">
        <v>460</v>
      </c>
      <c r="F340" s="116" t="s">
        <v>461</v>
      </c>
      <c r="G340" s="117" t="s">
        <v>126</v>
      </c>
      <c r="H340" s="118">
        <v>100</v>
      </c>
      <c r="I340" s="116" t="s">
        <v>127</v>
      </c>
      <c r="J340" s="28"/>
      <c r="K340" s="119" t="s">
        <v>1</v>
      </c>
      <c r="L340" s="120" t="s">
        <v>30</v>
      </c>
      <c r="M340" s="121">
        <v>0</v>
      </c>
      <c r="N340" s="121">
        <f>M340*H340</f>
        <v>0</v>
      </c>
      <c r="O340" s="121">
        <v>0</v>
      </c>
      <c r="P340" s="121">
        <f>O340*H340</f>
        <v>0</v>
      </c>
      <c r="Q340" s="121">
        <v>0</v>
      </c>
      <c r="R340" s="122">
        <f>Q340*H340</f>
        <v>0</v>
      </c>
      <c r="S340" s="27"/>
      <c r="T340" s="27"/>
      <c r="U340" s="27"/>
      <c r="V340" s="27"/>
      <c r="W340" s="27"/>
      <c r="X340" s="27"/>
      <c r="Y340" s="27"/>
      <c r="Z340" s="27"/>
      <c r="AA340" s="27"/>
      <c r="AB340" s="27"/>
      <c r="AC340" s="27"/>
      <c r="AP340" s="123" t="s">
        <v>128</v>
      </c>
      <c r="AR340" s="123" t="s">
        <v>123</v>
      </c>
      <c r="AS340" s="123" t="s">
        <v>70</v>
      </c>
      <c r="AW340" s="16" t="s">
        <v>121</v>
      </c>
      <c r="BC340" s="124" t="e">
        <f>IF(L340="základní",#REF!,0)</f>
        <v>#REF!</v>
      </c>
      <c r="BD340" s="124">
        <f>IF(L340="snížená",#REF!,0)</f>
        <v>0</v>
      </c>
      <c r="BE340" s="124">
        <f>IF(L340="zákl. přenesená",#REF!,0)</f>
        <v>0</v>
      </c>
      <c r="BF340" s="124">
        <f>IF(L340="sníž. přenesená",#REF!,0)</f>
        <v>0</v>
      </c>
      <c r="BG340" s="124">
        <f>IF(L340="nulová",#REF!,0)</f>
        <v>0</v>
      </c>
      <c r="BH340" s="16" t="s">
        <v>68</v>
      </c>
      <c r="BI340" s="124" t="e">
        <f>ROUND(#REF!*H340,2)</f>
        <v>#REF!</v>
      </c>
      <c r="BJ340" s="16" t="s">
        <v>128</v>
      </c>
      <c r="BK340" s="123" t="s">
        <v>462</v>
      </c>
    </row>
    <row r="341" spans="1:63" s="2" customFormat="1">
      <c r="A341" s="27"/>
      <c r="B341" s="28"/>
      <c r="C341" s="27"/>
      <c r="D341" s="125" t="s">
        <v>129</v>
      </c>
      <c r="E341" s="27"/>
      <c r="F341" s="126" t="s">
        <v>461</v>
      </c>
      <c r="G341" s="27"/>
      <c r="H341" s="27"/>
      <c r="I341" s="27"/>
      <c r="J341" s="28"/>
      <c r="K341" s="127"/>
      <c r="L341" s="128"/>
      <c r="M341" s="47"/>
      <c r="N341" s="47"/>
      <c r="O341" s="47"/>
      <c r="P341" s="47"/>
      <c r="Q341" s="47"/>
      <c r="R341" s="48"/>
      <c r="S341" s="27"/>
      <c r="T341" s="27"/>
      <c r="U341" s="27"/>
      <c r="V341" s="27"/>
      <c r="W341" s="27"/>
      <c r="X341" s="27"/>
      <c r="Y341" s="27"/>
      <c r="Z341" s="27"/>
      <c r="AA341" s="27"/>
      <c r="AB341" s="27"/>
      <c r="AC341" s="27"/>
      <c r="AR341" s="16" t="s">
        <v>129</v>
      </c>
      <c r="AS341" s="16" t="s">
        <v>70</v>
      </c>
    </row>
    <row r="342" spans="1:63" s="2" customFormat="1" ht="21.75" customHeight="1">
      <c r="A342" s="27"/>
      <c r="B342" s="113"/>
      <c r="C342" s="114" t="s">
        <v>291</v>
      </c>
      <c r="D342" s="114" t="s">
        <v>123</v>
      </c>
      <c r="E342" s="115" t="s">
        <v>463</v>
      </c>
      <c r="F342" s="116" t="s">
        <v>464</v>
      </c>
      <c r="G342" s="117" t="s">
        <v>126</v>
      </c>
      <c r="H342" s="118">
        <v>100</v>
      </c>
      <c r="I342" s="116" t="s">
        <v>127</v>
      </c>
      <c r="J342" s="28"/>
      <c r="K342" s="119" t="s">
        <v>1</v>
      </c>
      <c r="L342" s="120" t="s">
        <v>30</v>
      </c>
      <c r="M342" s="121">
        <v>0</v>
      </c>
      <c r="N342" s="121">
        <f>M342*H342</f>
        <v>0</v>
      </c>
      <c r="O342" s="121">
        <v>0</v>
      </c>
      <c r="P342" s="121">
        <f>O342*H342</f>
        <v>0</v>
      </c>
      <c r="Q342" s="121">
        <v>0</v>
      </c>
      <c r="R342" s="122">
        <f>Q342*H342</f>
        <v>0</v>
      </c>
      <c r="S342" s="27"/>
      <c r="T342" s="27"/>
      <c r="U342" s="27"/>
      <c r="V342" s="27"/>
      <c r="W342" s="27"/>
      <c r="X342" s="27"/>
      <c r="Y342" s="27"/>
      <c r="Z342" s="27"/>
      <c r="AA342" s="27"/>
      <c r="AB342" s="27"/>
      <c r="AC342" s="27"/>
      <c r="AP342" s="123" t="s">
        <v>128</v>
      </c>
      <c r="AR342" s="123" t="s">
        <v>123</v>
      </c>
      <c r="AS342" s="123" t="s">
        <v>70</v>
      </c>
      <c r="AW342" s="16" t="s">
        <v>121</v>
      </c>
      <c r="BC342" s="124" t="e">
        <f>IF(L342="základní",#REF!,0)</f>
        <v>#REF!</v>
      </c>
      <c r="BD342" s="124">
        <f>IF(L342="snížená",#REF!,0)</f>
        <v>0</v>
      </c>
      <c r="BE342" s="124">
        <f>IF(L342="zákl. přenesená",#REF!,0)</f>
        <v>0</v>
      </c>
      <c r="BF342" s="124">
        <f>IF(L342="sníž. přenesená",#REF!,0)</f>
        <v>0</v>
      </c>
      <c r="BG342" s="124">
        <f>IF(L342="nulová",#REF!,0)</f>
        <v>0</v>
      </c>
      <c r="BH342" s="16" t="s">
        <v>68</v>
      </c>
      <c r="BI342" s="124" t="e">
        <f>ROUND(#REF!*H342,2)</f>
        <v>#REF!</v>
      </c>
      <c r="BJ342" s="16" t="s">
        <v>128</v>
      </c>
      <c r="BK342" s="123" t="s">
        <v>465</v>
      </c>
    </row>
    <row r="343" spans="1:63" s="2" customFormat="1">
      <c r="A343" s="27"/>
      <c r="B343" s="28"/>
      <c r="C343" s="27"/>
      <c r="D343" s="125" t="s">
        <v>129</v>
      </c>
      <c r="E343" s="27"/>
      <c r="F343" s="126" t="s">
        <v>464</v>
      </c>
      <c r="G343" s="27"/>
      <c r="H343" s="27"/>
      <c r="I343" s="27"/>
      <c r="J343" s="28"/>
      <c r="K343" s="127"/>
      <c r="L343" s="128"/>
      <c r="M343" s="47"/>
      <c r="N343" s="47"/>
      <c r="O343" s="47"/>
      <c r="P343" s="47"/>
      <c r="Q343" s="47"/>
      <c r="R343" s="48"/>
      <c r="S343" s="27"/>
      <c r="T343" s="27"/>
      <c r="U343" s="27"/>
      <c r="V343" s="27"/>
      <c r="W343" s="27"/>
      <c r="X343" s="27"/>
      <c r="Y343" s="27"/>
      <c r="Z343" s="27"/>
      <c r="AA343" s="27"/>
      <c r="AB343" s="27"/>
      <c r="AC343" s="27"/>
      <c r="AR343" s="16" t="s">
        <v>129</v>
      </c>
      <c r="AS343" s="16" t="s">
        <v>70</v>
      </c>
    </row>
    <row r="344" spans="1:63" s="2" customFormat="1" ht="24.2" customHeight="1">
      <c r="A344" s="27"/>
      <c r="B344" s="113"/>
      <c r="C344" s="114" t="s">
        <v>466</v>
      </c>
      <c r="D344" s="114" t="s">
        <v>123</v>
      </c>
      <c r="E344" s="115" t="s">
        <v>467</v>
      </c>
      <c r="F344" s="116" t="s">
        <v>468</v>
      </c>
      <c r="G344" s="117" t="s">
        <v>126</v>
      </c>
      <c r="H344" s="118">
        <v>100</v>
      </c>
      <c r="I344" s="116" t="s">
        <v>127</v>
      </c>
      <c r="J344" s="28"/>
      <c r="K344" s="119" t="s">
        <v>1</v>
      </c>
      <c r="L344" s="120" t="s">
        <v>30</v>
      </c>
      <c r="M344" s="121">
        <v>0</v>
      </c>
      <c r="N344" s="121">
        <f>M344*H344</f>
        <v>0</v>
      </c>
      <c r="O344" s="121">
        <v>0</v>
      </c>
      <c r="P344" s="121">
        <f>O344*H344</f>
        <v>0</v>
      </c>
      <c r="Q344" s="121">
        <v>0</v>
      </c>
      <c r="R344" s="122">
        <f>Q344*H344</f>
        <v>0</v>
      </c>
      <c r="S344" s="27"/>
      <c r="T344" s="27"/>
      <c r="U344" s="27"/>
      <c r="V344" s="27"/>
      <c r="W344" s="27"/>
      <c r="X344" s="27"/>
      <c r="Y344" s="27"/>
      <c r="Z344" s="27"/>
      <c r="AA344" s="27"/>
      <c r="AB344" s="27"/>
      <c r="AC344" s="27"/>
      <c r="AP344" s="123" t="s">
        <v>128</v>
      </c>
      <c r="AR344" s="123" t="s">
        <v>123</v>
      </c>
      <c r="AS344" s="123" t="s">
        <v>70</v>
      </c>
      <c r="AW344" s="16" t="s">
        <v>121</v>
      </c>
      <c r="BC344" s="124" t="e">
        <f>IF(L344="základní",#REF!,0)</f>
        <v>#REF!</v>
      </c>
      <c r="BD344" s="124">
        <f>IF(L344="snížená",#REF!,0)</f>
        <v>0</v>
      </c>
      <c r="BE344" s="124">
        <f>IF(L344="zákl. přenesená",#REF!,0)</f>
        <v>0</v>
      </c>
      <c r="BF344" s="124">
        <f>IF(L344="sníž. přenesená",#REF!,0)</f>
        <v>0</v>
      </c>
      <c r="BG344" s="124">
        <f>IF(L344="nulová",#REF!,0)</f>
        <v>0</v>
      </c>
      <c r="BH344" s="16" t="s">
        <v>68</v>
      </c>
      <c r="BI344" s="124" t="e">
        <f>ROUND(#REF!*H344,2)</f>
        <v>#REF!</v>
      </c>
      <c r="BJ344" s="16" t="s">
        <v>128</v>
      </c>
      <c r="BK344" s="123" t="s">
        <v>469</v>
      </c>
    </row>
    <row r="345" spans="1:63" s="2" customFormat="1">
      <c r="A345" s="27"/>
      <c r="B345" s="28"/>
      <c r="C345" s="27"/>
      <c r="D345" s="125" t="s">
        <v>129</v>
      </c>
      <c r="E345" s="27"/>
      <c r="F345" s="126" t="s">
        <v>468</v>
      </c>
      <c r="G345" s="27"/>
      <c r="H345" s="27"/>
      <c r="I345" s="27"/>
      <c r="J345" s="28"/>
      <c r="K345" s="127"/>
      <c r="L345" s="128"/>
      <c r="M345" s="47"/>
      <c r="N345" s="47"/>
      <c r="O345" s="47"/>
      <c r="P345" s="47"/>
      <c r="Q345" s="47"/>
      <c r="R345" s="48"/>
      <c r="S345" s="27"/>
      <c r="T345" s="27"/>
      <c r="U345" s="27"/>
      <c r="V345" s="27"/>
      <c r="W345" s="27"/>
      <c r="X345" s="27"/>
      <c r="Y345" s="27"/>
      <c r="Z345" s="27"/>
      <c r="AA345" s="27"/>
      <c r="AB345" s="27"/>
      <c r="AC345" s="27"/>
      <c r="AR345" s="16" t="s">
        <v>129</v>
      </c>
      <c r="AS345" s="16" t="s">
        <v>70</v>
      </c>
    </row>
    <row r="346" spans="1:63" s="2" customFormat="1" ht="24.2" customHeight="1">
      <c r="A346" s="27"/>
      <c r="B346" s="113"/>
      <c r="C346" s="114" t="s">
        <v>295</v>
      </c>
      <c r="D346" s="114" t="s">
        <v>123</v>
      </c>
      <c r="E346" s="115" t="s">
        <v>470</v>
      </c>
      <c r="F346" s="116" t="s">
        <v>471</v>
      </c>
      <c r="G346" s="117" t="s">
        <v>203</v>
      </c>
      <c r="H346" s="118">
        <v>8</v>
      </c>
      <c r="I346" s="116" t="s">
        <v>127</v>
      </c>
      <c r="J346" s="28"/>
      <c r="K346" s="119" t="s">
        <v>1</v>
      </c>
      <c r="L346" s="120" t="s">
        <v>30</v>
      </c>
      <c r="M346" s="121">
        <v>0</v>
      </c>
      <c r="N346" s="121">
        <f>M346*H346</f>
        <v>0</v>
      </c>
      <c r="O346" s="121">
        <v>0</v>
      </c>
      <c r="P346" s="121">
        <f>O346*H346</f>
        <v>0</v>
      </c>
      <c r="Q346" s="121">
        <v>0</v>
      </c>
      <c r="R346" s="122">
        <f>Q346*H346</f>
        <v>0</v>
      </c>
      <c r="S346" s="27"/>
      <c r="T346" s="27"/>
      <c r="U346" s="27"/>
      <c r="V346" s="27"/>
      <c r="W346" s="27"/>
      <c r="X346" s="27"/>
      <c r="Y346" s="27"/>
      <c r="Z346" s="27"/>
      <c r="AA346" s="27"/>
      <c r="AB346" s="27"/>
      <c r="AC346" s="27"/>
      <c r="AP346" s="123" t="s">
        <v>128</v>
      </c>
      <c r="AR346" s="123" t="s">
        <v>123</v>
      </c>
      <c r="AS346" s="123" t="s">
        <v>70</v>
      </c>
      <c r="AW346" s="16" t="s">
        <v>121</v>
      </c>
      <c r="BC346" s="124" t="e">
        <f>IF(L346="základní",#REF!,0)</f>
        <v>#REF!</v>
      </c>
      <c r="BD346" s="124">
        <f>IF(L346="snížená",#REF!,0)</f>
        <v>0</v>
      </c>
      <c r="BE346" s="124">
        <f>IF(L346="zákl. přenesená",#REF!,0)</f>
        <v>0</v>
      </c>
      <c r="BF346" s="124">
        <f>IF(L346="sníž. přenesená",#REF!,0)</f>
        <v>0</v>
      </c>
      <c r="BG346" s="124">
        <f>IF(L346="nulová",#REF!,0)</f>
        <v>0</v>
      </c>
      <c r="BH346" s="16" t="s">
        <v>68</v>
      </c>
      <c r="BI346" s="124" t="e">
        <f>ROUND(#REF!*H346,2)</f>
        <v>#REF!</v>
      </c>
      <c r="BJ346" s="16" t="s">
        <v>128</v>
      </c>
      <c r="BK346" s="123" t="s">
        <v>472</v>
      </c>
    </row>
    <row r="347" spans="1:63" s="2" customFormat="1">
      <c r="A347" s="27"/>
      <c r="B347" s="28"/>
      <c r="C347" s="27"/>
      <c r="D347" s="125" t="s">
        <v>129</v>
      </c>
      <c r="E347" s="27"/>
      <c r="F347" s="126" t="s">
        <v>471</v>
      </c>
      <c r="G347" s="27"/>
      <c r="H347" s="27"/>
      <c r="I347" s="27"/>
      <c r="J347" s="28"/>
      <c r="K347" s="127"/>
      <c r="L347" s="128"/>
      <c r="M347" s="47"/>
      <c r="N347" s="47"/>
      <c r="O347" s="47"/>
      <c r="P347" s="47"/>
      <c r="Q347" s="47"/>
      <c r="R347" s="48"/>
      <c r="S347" s="27"/>
      <c r="T347" s="27"/>
      <c r="U347" s="27"/>
      <c r="V347" s="27"/>
      <c r="W347" s="27"/>
      <c r="X347" s="27"/>
      <c r="Y347" s="27"/>
      <c r="Z347" s="27"/>
      <c r="AA347" s="27"/>
      <c r="AB347" s="27"/>
      <c r="AC347" s="27"/>
      <c r="AR347" s="16" t="s">
        <v>129</v>
      </c>
      <c r="AS347" s="16" t="s">
        <v>70</v>
      </c>
    </row>
    <row r="348" spans="1:63" s="2" customFormat="1" ht="24.2" customHeight="1">
      <c r="A348" s="27"/>
      <c r="B348" s="113"/>
      <c r="C348" s="114" t="s">
        <v>473</v>
      </c>
      <c r="D348" s="114" t="s">
        <v>123</v>
      </c>
      <c r="E348" s="115" t="s">
        <v>474</v>
      </c>
      <c r="F348" s="116" t="s">
        <v>475</v>
      </c>
      <c r="G348" s="117" t="s">
        <v>203</v>
      </c>
      <c r="H348" s="118">
        <v>8</v>
      </c>
      <c r="I348" s="116" t="s">
        <v>127</v>
      </c>
      <c r="J348" s="28"/>
      <c r="K348" s="119" t="s">
        <v>1</v>
      </c>
      <c r="L348" s="120" t="s">
        <v>30</v>
      </c>
      <c r="M348" s="121">
        <v>0</v>
      </c>
      <c r="N348" s="121">
        <f>M348*H348</f>
        <v>0</v>
      </c>
      <c r="O348" s="121">
        <v>0</v>
      </c>
      <c r="P348" s="121">
        <f>O348*H348</f>
        <v>0</v>
      </c>
      <c r="Q348" s="121">
        <v>0</v>
      </c>
      <c r="R348" s="122">
        <f>Q348*H348</f>
        <v>0</v>
      </c>
      <c r="S348" s="27"/>
      <c r="T348" s="27"/>
      <c r="U348" s="27"/>
      <c r="V348" s="27"/>
      <c r="W348" s="27"/>
      <c r="X348" s="27"/>
      <c r="Y348" s="27"/>
      <c r="Z348" s="27"/>
      <c r="AA348" s="27"/>
      <c r="AB348" s="27"/>
      <c r="AC348" s="27"/>
      <c r="AP348" s="123" t="s">
        <v>128</v>
      </c>
      <c r="AR348" s="123" t="s">
        <v>123</v>
      </c>
      <c r="AS348" s="123" t="s">
        <v>70</v>
      </c>
      <c r="AW348" s="16" t="s">
        <v>121</v>
      </c>
      <c r="BC348" s="124" t="e">
        <f>IF(L348="základní",#REF!,0)</f>
        <v>#REF!</v>
      </c>
      <c r="BD348" s="124">
        <f>IF(L348="snížená",#REF!,0)</f>
        <v>0</v>
      </c>
      <c r="BE348" s="124">
        <f>IF(L348="zákl. přenesená",#REF!,0)</f>
        <v>0</v>
      </c>
      <c r="BF348" s="124">
        <f>IF(L348="sníž. přenesená",#REF!,0)</f>
        <v>0</v>
      </c>
      <c r="BG348" s="124">
        <f>IF(L348="nulová",#REF!,0)</f>
        <v>0</v>
      </c>
      <c r="BH348" s="16" t="s">
        <v>68</v>
      </c>
      <c r="BI348" s="124" t="e">
        <f>ROUND(#REF!*H348,2)</f>
        <v>#REF!</v>
      </c>
      <c r="BJ348" s="16" t="s">
        <v>128</v>
      </c>
      <c r="BK348" s="123" t="s">
        <v>476</v>
      </c>
    </row>
    <row r="349" spans="1:63" s="2" customFormat="1">
      <c r="A349" s="27"/>
      <c r="B349" s="28"/>
      <c r="C349" s="27"/>
      <c r="D349" s="125" t="s">
        <v>129</v>
      </c>
      <c r="E349" s="27"/>
      <c r="F349" s="126" t="s">
        <v>475</v>
      </c>
      <c r="G349" s="27"/>
      <c r="H349" s="27"/>
      <c r="I349" s="27"/>
      <c r="J349" s="28"/>
      <c r="K349" s="127"/>
      <c r="L349" s="128"/>
      <c r="M349" s="47"/>
      <c r="N349" s="47"/>
      <c r="O349" s="47"/>
      <c r="P349" s="47"/>
      <c r="Q349" s="47"/>
      <c r="R349" s="48"/>
      <c r="S349" s="27"/>
      <c r="T349" s="27"/>
      <c r="U349" s="27"/>
      <c r="V349" s="27"/>
      <c r="W349" s="27"/>
      <c r="X349" s="27"/>
      <c r="Y349" s="27"/>
      <c r="Z349" s="27"/>
      <c r="AA349" s="27"/>
      <c r="AB349" s="27"/>
      <c r="AC349" s="27"/>
      <c r="AR349" s="16" t="s">
        <v>129</v>
      </c>
      <c r="AS349" s="16" t="s">
        <v>70</v>
      </c>
    </row>
    <row r="350" spans="1:63" s="2" customFormat="1" ht="24.2" customHeight="1">
      <c r="A350" s="27"/>
      <c r="B350" s="113"/>
      <c r="C350" s="114" t="s">
        <v>298</v>
      </c>
      <c r="D350" s="114" t="s">
        <v>123</v>
      </c>
      <c r="E350" s="115" t="s">
        <v>477</v>
      </c>
      <c r="F350" s="116" t="s">
        <v>478</v>
      </c>
      <c r="G350" s="117" t="s">
        <v>126</v>
      </c>
      <c r="H350" s="118">
        <v>30</v>
      </c>
      <c r="I350" s="116" t="s">
        <v>127</v>
      </c>
      <c r="J350" s="28"/>
      <c r="K350" s="119" t="s">
        <v>1</v>
      </c>
      <c r="L350" s="120" t="s">
        <v>30</v>
      </c>
      <c r="M350" s="121">
        <v>0</v>
      </c>
      <c r="N350" s="121">
        <f>M350*H350</f>
        <v>0</v>
      </c>
      <c r="O350" s="121">
        <v>0</v>
      </c>
      <c r="P350" s="121">
        <f>O350*H350</f>
        <v>0</v>
      </c>
      <c r="Q350" s="121">
        <v>0</v>
      </c>
      <c r="R350" s="122">
        <f>Q350*H350</f>
        <v>0</v>
      </c>
      <c r="S350" s="27"/>
      <c r="T350" s="27"/>
      <c r="U350" s="27"/>
      <c r="V350" s="27"/>
      <c r="W350" s="27"/>
      <c r="X350" s="27"/>
      <c r="Y350" s="27"/>
      <c r="Z350" s="27"/>
      <c r="AA350" s="27"/>
      <c r="AB350" s="27"/>
      <c r="AC350" s="27"/>
      <c r="AP350" s="123" t="s">
        <v>128</v>
      </c>
      <c r="AR350" s="123" t="s">
        <v>123</v>
      </c>
      <c r="AS350" s="123" t="s">
        <v>70</v>
      </c>
      <c r="AW350" s="16" t="s">
        <v>121</v>
      </c>
      <c r="BC350" s="124" t="e">
        <f>IF(L350="základní",#REF!,0)</f>
        <v>#REF!</v>
      </c>
      <c r="BD350" s="124">
        <f>IF(L350="snížená",#REF!,0)</f>
        <v>0</v>
      </c>
      <c r="BE350" s="124">
        <f>IF(L350="zákl. přenesená",#REF!,0)</f>
        <v>0</v>
      </c>
      <c r="BF350" s="124">
        <f>IF(L350="sníž. přenesená",#REF!,0)</f>
        <v>0</v>
      </c>
      <c r="BG350" s="124">
        <f>IF(L350="nulová",#REF!,0)</f>
        <v>0</v>
      </c>
      <c r="BH350" s="16" t="s">
        <v>68</v>
      </c>
      <c r="BI350" s="124" t="e">
        <f>ROUND(#REF!*H350,2)</f>
        <v>#REF!</v>
      </c>
      <c r="BJ350" s="16" t="s">
        <v>128</v>
      </c>
      <c r="BK350" s="123" t="s">
        <v>479</v>
      </c>
    </row>
    <row r="351" spans="1:63" s="2" customFormat="1" ht="19.5">
      <c r="A351" s="27"/>
      <c r="B351" s="28"/>
      <c r="C351" s="27"/>
      <c r="D351" s="125" t="s">
        <v>129</v>
      </c>
      <c r="E351" s="27"/>
      <c r="F351" s="126" t="s">
        <v>478</v>
      </c>
      <c r="G351" s="27"/>
      <c r="H351" s="27"/>
      <c r="I351" s="27"/>
      <c r="J351" s="28"/>
      <c r="K351" s="127"/>
      <c r="L351" s="128"/>
      <c r="M351" s="47"/>
      <c r="N351" s="47"/>
      <c r="O351" s="47"/>
      <c r="P351" s="47"/>
      <c r="Q351" s="47"/>
      <c r="R351" s="48"/>
      <c r="S351" s="27"/>
      <c r="T351" s="27"/>
      <c r="U351" s="27"/>
      <c r="V351" s="27"/>
      <c r="W351" s="27"/>
      <c r="X351" s="27"/>
      <c r="Y351" s="27"/>
      <c r="Z351" s="27"/>
      <c r="AA351" s="27"/>
      <c r="AB351" s="27"/>
      <c r="AC351" s="27"/>
      <c r="AR351" s="16" t="s">
        <v>129</v>
      </c>
      <c r="AS351" s="16" t="s">
        <v>70</v>
      </c>
    </row>
    <row r="352" spans="1:63" s="2" customFormat="1" ht="24.2" customHeight="1">
      <c r="A352" s="27"/>
      <c r="B352" s="113"/>
      <c r="C352" s="114" t="s">
        <v>480</v>
      </c>
      <c r="D352" s="114" t="s">
        <v>123</v>
      </c>
      <c r="E352" s="115" t="s">
        <v>481</v>
      </c>
      <c r="F352" s="116" t="s">
        <v>482</v>
      </c>
      <c r="G352" s="117" t="s">
        <v>126</v>
      </c>
      <c r="H352" s="118">
        <v>30</v>
      </c>
      <c r="I352" s="116" t="s">
        <v>127</v>
      </c>
      <c r="J352" s="28"/>
      <c r="K352" s="119" t="s">
        <v>1</v>
      </c>
      <c r="L352" s="120" t="s">
        <v>30</v>
      </c>
      <c r="M352" s="121">
        <v>0</v>
      </c>
      <c r="N352" s="121">
        <f>M352*H352</f>
        <v>0</v>
      </c>
      <c r="O352" s="121">
        <v>0</v>
      </c>
      <c r="P352" s="121">
        <f>O352*H352</f>
        <v>0</v>
      </c>
      <c r="Q352" s="121">
        <v>0</v>
      </c>
      <c r="R352" s="122">
        <f>Q352*H352</f>
        <v>0</v>
      </c>
      <c r="S352" s="27"/>
      <c r="T352" s="27"/>
      <c r="U352" s="27"/>
      <c r="V352" s="27"/>
      <c r="W352" s="27"/>
      <c r="X352" s="27"/>
      <c r="Y352" s="27"/>
      <c r="Z352" s="27"/>
      <c r="AA352" s="27"/>
      <c r="AB352" s="27"/>
      <c r="AC352" s="27"/>
      <c r="AP352" s="123" t="s">
        <v>128</v>
      </c>
      <c r="AR352" s="123" t="s">
        <v>123</v>
      </c>
      <c r="AS352" s="123" t="s">
        <v>70</v>
      </c>
      <c r="AW352" s="16" t="s">
        <v>121</v>
      </c>
      <c r="BC352" s="124" t="e">
        <f>IF(L352="základní",#REF!,0)</f>
        <v>#REF!</v>
      </c>
      <c r="BD352" s="124">
        <f>IF(L352="snížená",#REF!,0)</f>
        <v>0</v>
      </c>
      <c r="BE352" s="124">
        <f>IF(L352="zákl. přenesená",#REF!,0)</f>
        <v>0</v>
      </c>
      <c r="BF352" s="124">
        <f>IF(L352="sníž. přenesená",#REF!,0)</f>
        <v>0</v>
      </c>
      <c r="BG352" s="124">
        <f>IF(L352="nulová",#REF!,0)</f>
        <v>0</v>
      </c>
      <c r="BH352" s="16" t="s">
        <v>68</v>
      </c>
      <c r="BI352" s="124" t="e">
        <f>ROUND(#REF!*H352,2)</f>
        <v>#REF!</v>
      </c>
      <c r="BJ352" s="16" t="s">
        <v>128</v>
      </c>
      <c r="BK352" s="123" t="s">
        <v>483</v>
      </c>
    </row>
    <row r="353" spans="1:63" s="2" customFormat="1" ht="19.5">
      <c r="A353" s="27"/>
      <c r="B353" s="28"/>
      <c r="C353" s="27"/>
      <c r="D353" s="125" t="s">
        <v>129</v>
      </c>
      <c r="E353" s="27"/>
      <c r="F353" s="126" t="s">
        <v>482</v>
      </c>
      <c r="G353" s="27"/>
      <c r="H353" s="27"/>
      <c r="I353" s="27"/>
      <c r="J353" s="28"/>
      <c r="K353" s="127"/>
      <c r="L353" s="128"/>
      <c r="M353" s="47"/>
      <c r="N353" s="47"/>
      <c r="O353" s="47"/>
      <c r="P353" s="47"/>
      <c r="Q353" s="47"/>
      <c r="R353" s="48"/>
      <c r="S353" s="27"/>
      <c r="T353" s="27"/>
      <c r="U353" s="27"/>
      <c r="V353" s="27"/>
      <c r="W353" s="27"/>
      <c r="X353" s="27"/>
      <c r="Y353" s="27"/>
      <c r="Z353" s="27"/>
      <c r="AA353" s="27"/>
      <c r="AB353" s="27"/>
      <c r="AC353" s="27"/>
      <c r="AR353" s="16" t="s">
        <v>129</v>
      </c>
      <c r="AS353" s="16" t="s">
        <v>70</v>
      </c>
    </row>
    <row r="354" spans="1:63" s="2" customFormat="1" ht="24.2" customHeight="1">
      <c r="A354" s="27"/>
      <c r="B354" s="113"/>
      <c r="C354" s="114" t="s">
        <v>302</v>
      </c>
      <c r="D354" s="114" t="s">
        <v>123</v>
      </c>
      <c r="E354" s="115" t="s">
        <v>484</v>
      </c>
      <c r="F354" s="116" t="s">
        <v>485</v>
      </c>
      <c r="G354" s="117" t="s">
        <v>126</v>
      </c>
      <c r="H354" s="118">
        <v>20</v>
      </c>
      <c r="I354" s="116" t="s">
        <v>127</v>
      </c>
      <c r="J354" s="28"/>
      <c r="K354" s="119" t="s">
        <v>1</v>
      </c>
      <c r="L354" s="120" t="s">
        <v>30</v>
      </c>
      <c r="M354" s="121">
        <v>0</v>
      </c>
      <c r="N354" s="121">
        <f>M354*H354</f>
        <v>0</v>
      </c>
      <c r="O354" s="121">
        <v>0</v>
      </c>
      <c r="P354" s="121">
        <f>O354*H354</f>
        <v>0</v>
      </c>
      <c r="Q354" s="121">
        <v>0</v>
      </c>
      <c r="R354" s="122">
        <f>Q354*H354</f>
        <v>0</v>
      </c>
      <c r="S354" s="27"/>
      <c r="T354" s="27"/>
      <c r="U354" s="27"/>
      <c r="V354" s="27"/>
      <c r="W354" s="27"/>
      <c r="X354" s="27"/>
      <c r="Y354" s="27"/>
      <c r="Z354" s="27"/>
      <c r="AA354" s="27"/>
      <c r="AB354" s="27"/>
      <c r="AC354" s="27"/>
      <c r="AP354" s="123" t="s">
        <v>128</v>
      </c>
      <c r="AR354" s="123" t="s">
        <v>123</v>
      </c>
      <c r="AS354" s="123" t="s">
        <v>70</v>
      </c>
      <c r="AW354" s="16" t="s">
        <v>121</v>
      </c>
      <c r="BC354" s="124" t="e">
        <f>IF(L354="základní",#REF!,0)</f>
        <v>#REF!</v>
      </c>
      <c r="BD354" s="124">
        <f>IF(L354="snížená",#REF!,0)</f>
        <v>0</v>
      </c>
      <c r="BE354" s="124">
        <f>IF(L354="zákl. přenesená",#REF!,0)</f>
        <v>0</v>
      </c>
      <c r="BF354" s="124">
        <f>IF(L354="sníž. přenesená",#REF!,0)</f>
        <v>0</v>
      </c>
      <c r="BG354" s="124">
        <f>IF(L354="nulová",#REF!,0)</f>
        <v>0</v>
      </c>
      <c r="BH354" s="16" t="s">
        <v>68</v>
      </c>
      <c r="BI354" s="124" t="e">
        <f>ROUND(#REF!*H354,2)</f>
        <v>#REF!</v>
      </c>
      <c r="BJ354" s="16" t="s">
        <v>128</v>
      </c>
      <c r="BK354" s="123" t="s">
        <v>486</v>
      </c>
    </row>
    <row r="355" spans="1:63" s="2" customFormat="1" ht="19.5">
      <c r="A355" s="27"/>
      <c r="B355" s="28"/>
      <c r="C355" s="27"/>
      <c r="D355" s="125" t="s">
        <v>129</v>
      </c>
      <c r="E355" s="27"/>
      <c r="F355" s="126" t="s">
        <v>485</v>
      </c>
      <c r="G355" s="27"/>
      <c r="H355" s="27"/>
      <c r="I355" s="27"/>
      <c r="J355" s="28"/>
      <c r="K355" s="127"/>
      <c r="L355" s="128"/>
      <c r="M355" s="47"/>
      <c r="N355" s="47"/>
      <c r="O355" s="47"/>
      <c r="P355" s="47"/>
      <c r="Q355" s="47"/>
      <c r="R355" s="48"/>
      <c r="S355" s="27"/>
      <c r="T355" s="27"/>
      <c r="U355" s="27"/>
      <c r="V355" s="27"/>
      <c r="W355" s="27"/>
      <c r="X355" s="27"/>
      <c r="Y355" s="27"/>
      <c r="Z355" s="27"/>
      <c r="AA355" s="27"/>
      <c r="AB355" s="27"/>
      <c r="AC355" s="27"/>
      <c r="AR355" s="16" t="s">
        <v>129</v>
      </c>
      <c r="AS355" s="16" t="s">
        <v>70</v>
      </c>
    </row>
    <row r="356" spans="1:63" s="2" customFormat="1" ht="24.2" customHeight="1">
      <c r="A356" s="27"/>
      <c r="B356" s="113"/>
      <c r="C356" s="114" t="s">
        <v>487</v>
      </c>
      <c r="D356" s="114" t="s">
        <v>123</v>
      </c>
      <c r="E356" s="115" t="s">
        <v>488</v>
      </c>
      <c r="F356" s="116" t="s">
        <v>489</v>
      </c>
      <c r="G356" s="117" t="s">
        <v>126</v>
      </c>
      <c r="H356" s="118">
        <v>20</v>
      </c>
      <c r="I356" s="116" t="s">
        <v>127</v>
      </c>
      <c r="J356" s="28"/>
      <c r="K356" s="119" t="s">
        <v>1</v>
      </c>
      <c r="L356" s="120" t="s">
        <v>30</v>
      </c>
      <c r="M356" s="121">
        <v>0</v>
      </c>
      <c r="N356" s="121">
        <f>M356*H356</f>
        <v>0</v>
      </c>
      <c r="O356" s="121">
        <v>0</v>
      </c>
      <c r="P356" s="121">
        <f>O356*H356</f>
        <v>0</v>
      </c>
      <c r="Q356" s="121">
        <v>0</v>
      </c>
      <c r="R356" s="122">
        <f>Q356*H356</f>
        <v>0</v>
      </c>
      <c r="S356" s="27"/>
      <c r="T356" s="27"/>
      <c r="U356" s="27"/>
      <c r="V356" s="27"/>
      <c r="W356" s="27"/>
      <c r="X356" s="27"/>
      <c r="Y356" s="27"/>
      <c r="Z356" s="27"/>
      <c r="AA356" s="27"/>
      <c r="AB356" s="27"/>
      <c r="AC356" s="27"/>
      <c r="AP356" s="123" t="s">
        <v>128</v>
      </c>
      <c r="AR356" s="123" t="s">
        <v>123</v>
      </c>
      <c r="AS356" s="123" t="s">
        <v>70</v>
      </c>
      <c r="AW356" s="16" t="s">
        <v>121</v>
      </c>
      <c r="BC356" s="124" t="e">
        <f>IF(L356="základní",#REF!,0)</f>
        <v>#REF!</v>
      </c>
      <c r="BD356" s="124">
        <f>IF(L356="snížená",#REF!,0)</f>
        <v>0</v>
      </c>
      <c r="BE356" s="124">
        <f>IF(L356="zákl. přenesená",#REF!,0)</f>
        <v>0</v>
      </c>
      <c r="BF356" s="124">
        <f>IF(L356="sníž. přenesená",#REF!,0)</f>
        <v>0</v>
      </c>
      <c r="BG356" s="124">
        <f>IF(L356="nulová",#REF!,0)</f>
        <v>0</v>
      </c>
      <c r="BH356" s="16" t="s">
        <v>68</v>
      </c>
      <c r="BI356" s="124" t="e">
        <f>ROUND(#REF!*H356,2)</f>
        <v>#REF!</v>
      </c>
      <c r="BJ356" s="16" t="s">
        <v>128</v>
      </c>
      <c r="BK356" s="123" t="s">
        <v>490</v>
      </c>
    </row>
    <row r="357" spans="1:63" s="2" customFormat="1" ht="19.5">
      <c r="A357" s="27"/>
      <c r="B357" s="28"/>
      <c r="C357" s="27"/>
      <c r="D357" s="125" t="s">
        <v>129</v>
      </c>
      <c r="E357" s="27"/>
      <c r="F357" s="126" t="s">
        <v>489</v>
      </c>
      <c r="G357" s="27"/>
      <c r="H357" s="27"/>
      <c r="I357" s="27"/>
      <c r="J357" s="28"/>
      <c r="K357" s="127"/>
      <c r="L357" s="128"/>
      <c r="M357" s="47"/>
      <c r="N357" s="47"/>
      <c r="O357" s="47"/>
      <c r="P357" s="47"/>
      <c r="Q357" s="47"/>
      <c r="R357" s="48"/>
      <c r="S357" s="27"/>
      <c r="T357" s="27"/>
      <c r="U357" s="27"/>
      <c r="V357" s="27"/>
      <c r="W357" s="27"/>
      <c r="X357" s="27"/>
      <c r="Y357" s="27"/>
      <c r="Z357" s="27"/>
      <c r="AA357" s="27"/>
      <c r="AB357" s="27"/>
      <c r="AC357" s="27"/>
      <c r="AR357" s="16" t="s">
        <v>129</v>
      </c>
      <c r="AS357" s="16" t="s">
        <v>70</v>
      </c>
    </row>
    <row r="358" spans="1:63" s="2" customFormat="1" ht="37.9" customHeight="1">
      <c r="A358" s="27"/>
      <c r="B358" s="113"/>
      <c r="C358" s="114" t="s">
        <v>305</v>
      </c>
      <c r="D358" s="114" t="s">
        <v>123</v>
      </c>
      <c r="E358" s="115" t="s">
        <v>491</v>
      </c>
      <c r="F358" s="116" t="s">
        <v>492</v>
      </c>
      <c r="G358" s="117" t="s">
        <v>203</v>
      </c>
      <c r="H358" s="118">
        <v>40</v>
      </c>
      <c r="I358" s="116" t="s">
        <v>127</v>
      </c>
      <c r="J358" s="28"/>
      <c r="K358" s="119" t="s">
        <v>1</v>
      </c>
      <c r="L358" s="120" t="s">
        <v>30</v>
      </c>
      <c r="M358" s="121">
        <v>0</v>
      </c>
      <c r="N358" s="121">
        <f>M358*H358</f>
        <v>0</v>
      </c>
      <c r="O358" s="121">
        <v>0</v>
      </c>
      <c r="P358" s="121">
        <f>O358*H358</f>
        <v>0</v>
      </c>
      <c r="Q358" s="121">
        <v>0</v>
      </c>
      <c r="R358" s="122">
        <f>Q358*H358</f>
        <v>0</v>
      </c>
      <c r="S358" s="27"/>
      <c r="T358" s="27"/>
      <c r="U358" s="27"/>
      <c r="V358" s="27"/>
      <c r="W358" s="27"/>
      <c r="X358" s="27"/>
      <c r="Y358" s="27"/>
      <c r="Z358" s="27"/>
      <c r="AA358" s="27"/>
      <c r="AB358" s="27"/>
      <c r="AC358" s="27"/>
      <c r="AP358" s="123" t="s">
        <v>128</v>
      </c>
      <c r="AR358" s="123" t="s">
        <v>123</v>
      </c>
      <c r="AS358" s="123" t="s">
        <v>70</v>
      </c>
      <c r="AW358" s="16" t="s">
        <v>121</v>
      </c>
      <c r="BC358" s="124" t="e">
        <f>IF(L358="základní",#REF!,0)</f>
        <v>#REF!</v>
      </c>
      <c r="BD358" s="124">
        <f>IF(L358="snížená",#REF!,0)</f>
        <v>0</v>
      </c>
      <c r="BE358" s="124">
        <f>IF(L358="zákl. přenesená",#REF!,0)</f>
        <v>0</v>
      </c>
      <c r="BF358" s="124">
        <f>IF(L358="sníž. přenesená",#REF!,0)</f>
        <v>0</v>
      </c>
      <c r="BG358" s="124">
        <f>IF(L358="nulová",#REF!,0)</f>
        <v>0</v>
      </c>
      <c r="BH358" s="16" t="s">
        <v>68</v>
      </c>
      <c r="BI358" s="124" t="e">
        <f>ROUND(#REF!*H358,2)</f>
        <v>#REF!</v>
      </c>
      <c r="BJ358" s="16" t="s">
        <v>128</v>
      </c>
      <c r="BK358" s="123" t="s">
        <v>493</v>
      </c>
    </row>
    <row r="359" spans="1:63" s="2" customFormat="1" ht="29.25">
      <c r="A359" s="27"/>
      <c r="B359" s="28"/>
      <c r="C359" s="27"/>
      <c r="D359" s="125" t="s">
        <v>129</v>
      </c>
      <c r="E359" s="27"/>
      <c r="F359" s="126" t="s">
        <v>492</v>
      </c>
      <c r="G359" s="27"/>
      <c r="H359" s="27"/>
      <c r="I359" s="27"/>
      <c r="J359" s="28"/>
      <c r="K359" s="127"/>
      <c r="L359" s="128"/>
      <c r="M359" s="47"/>
      <c r="N359" s="47"/>
      <c r="O359" s="47"/>
      <c r="P359" s="47"/>
      <c r="Q359" s="47"/>
      <c r="R359" s="48"/>
      <c r="S359" s="27"/>
      <c r="T359" s="27"/>
      <c r="U359" s="27"/>
      <c r="V359" s="27"/>
      <c r="W359" s="27"/>
      <c r="X359" s="27"/>
      <c r="Y359" s="27"/>
      <c r="Z359" s="27"/>
      <c r="AA359" s="27"/>
      <c r="AB359" s="27"/>
      <c r="AC359" s="27"/>
      <c r="AR359" s="16" t="s">
        <v>129</v>
      </c>
      <c r="AS359" s="16" t="s">
        <v>70</v>
      </c>
    </row>
    <row r="360" spans="1:63" s="2" customFormat="1" ht="24.2" customHeight="1">
      <c r="A360" s="27"/>
      <c r="B360" s="113"/>
      <c r="C360" s="114" t="s">
        <v>494</v>
      </c>
      <c r="D360" s="114" t="s">
        <v>123</v>
      </c>
      <c r="E360" s="115" t="s">
        <v>495</v>
      </c>
      <c r="F360" s="116" t="s">
        <v>496</v>
      </c>
      <c r="G360" s="117" t="s">
        <v>203</v>
      </c>
      <c r="H360" s="118">
        <v>80</v>
      </c>
      <c r="I360" s="116" t="s">
        <v>127</v>
      </c>
      <c r="J360" s="28"/>
      <c r="K360" s="119" t="s">
        <v>1</v>
      </c>
      <c r="L360" s="120" t="s">
        <v>30</v>
      </c>
      <c r="M360" s="121">
        <v>0</v>
      </c>
      <c r="N360" s="121">
        <f>M360*H360</f>
        <v>0</v>
      </c>
      <c r="O360" s="121">
        <v>0</v>
      </c>
      <c r="P360" s="121">
        <f>O360*H360</f>
        <v>0</v>
      </c>
      <c r="Q360" s="121">
        <v>0</v>
      </c>
      <c r="R360" s="122">
        <f>Q360*H360</f>
        <v>0</v>
      </c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P360" s="123" t="s">
        <v>128</v>
      </c>
      <c r="AR360" s="123" t="s">
        <v>123</v>
      </c>
      <c r="AS360" s="123" t="s">
        <v>70</v>
      </c>
      <c r="AW360" s="16" t="s">
        <v>121</v>
      </c>
      <c r="BC360" s="124" t="e">
        <f>IF(L360="základní",#REF!,0)</f>
        <v>#REF!</v>
      </c>
      <c r="BD360" s="124">
        <f>IF(L360="snížená",#REF!,0)</f>
        <v>0</v>
      </c>
      <c r="BE360" s="124">
        <f>IF(L360="zákl. přenesená",#REF!,0)</f>
        <v>0</v>
      </c>
      <c r="BF360" s="124">
        <f>IF(L360="sníž. přenesená",#REF!,0)</f>
        <v>0</v>
      </c>
      <c r="BG360" s="124">
        <f>IF(L360="nulová",#REF!,0)</f>
        <v>0</v>
      </c>
      <c r="BH360" s="16" t="s">
        <v>68</v>
      </c>
      <c r="BI360" s="124" t="e">
        <f>ROUND(#REF!*H360,2)</f>
        <v>#REF!</v>
      </c>
      <c r="BJ360" s="16" t="s">
        <v>128</v>
      </c>
      <c r="BK360" s="123" t="s">
        <v>497</v>
      </c>
    </row>
    <row r="361" spans="1:63" s="2" customFormat="1" ht="19.5">
      <c r="A361" s="27"/>
      <c r="B361" s="28"/>
      <c r="C361" s="27"/>
      <c r="D361" s="125" t="s">
        <v>129</v>
      </c>
      <c r="E361" s="27"/>
      <c r="F361" s="126" t="s">
        <v>496</v>
      </c>
      <c r="G361" s="27"/>
      <c r="H361" s="27"/>
      <c r="I361" s="27"/>
      <c r="J361" s="28"/>
      <c r="K361" s="127"/>
      <c r="L361" s="128"/>
      <c r="M361" s="47"/>
      <c r="N361" s="47"/>
      <c r="O361" s="47"/>
      <c r="P361" s="47"/>
      <c r="Q361" s="47"/>
      <c r="R361" s="48"/>
      <c r="S361" s="27"/>
      <c r="T361" s="27"/>
      <c r="U361" s="27"/>
      <c r="V361" s="27"/>
      <c r="W361" s="27"/>
      <c r="X361" s="27"/>
      <c r="Y361" s="27"/>
      <c r="Z361" s="27"/>
      <c r="AA361" s="27"/>
      <c r="AB361" s="27"/>
      <c r="AC361" s="27"/>
      <c r="AR361" s="16" t="s">
        <v>129</v>
      </c>
      <c r="AS361" s="16" t="s">
        <v>70</v>
      </c>
    </row>
    <row r="362" spans="1:63" s="2" customFormat="1" ht="55.5" customHeight="1">
      <c r="A362" s="27"/>
      <c r="B362" s="113"/>
      <c r="C362" s="114" t="s">
        <v>309</v>
      </c>
      <c r="D362" s="114" t="s">
        <v>123</v>
      </c>
      <c r="E362" s="115" t="s">
        <v>498</v>
      </c>
      <c r="F362" s="116" t="s">
        <v>499</v>
      </c>
      <c r="G362" s="117" t="s">
        <v>126</v>
      </c>
      <c r="H362" s="118">
        <v>180</v>
      </c>
      <c r="I362" s="116" t="s">
        <v>127</v>
      </c>
      <c r="J362" s="28"/>
      <c r="K362" s="119" t="s">
        <v>1</v>
      </c>
      <c r="L362" s="120" t="s">
        <v>30</v>
      </c>
      <c r="M362" s="121">
        <v>0</v>
      </c>
      <c r="N362" s="121">
        <f>M362*H362</f>
        <v>0</v>
      </c>
      <c r="O362" s="121">
        <v>0</v>
      </c>
      <c r="P362" s="121">
        <f>O362*H362</f>
        <v>0</v>
      </c>
      <c r="Q362" s="121">
        <v>0</v>
      </c>
      <c r="R362" s="122">
        <f>Q362*H362</f>
        <v>0</v>
      </c>
      <c r="S362" s="27"/>
      <c r="T362" s="27"/>
      <c r="U362" s="27"/>
      <c r="V362" s="27"/>
      <c r="W362" s="27"/>
      <c r="X362" s="27"/>
      <c r="Y362" s="27"/>
      <c r="Z362" s="27"/>
      <c r="AA362" s="27"/>
      <c r="AB362" s="27"/>
      <c r="AC362" s="27"/>
      <c r="AP362" s="123" t="s">
        <v>128</v>
      </c>
      <c r="AR362" s="123" t="s">
        <v>123</v>
      </c>
      <c r="AS362" s="123" t="s">
        <v>70</v>
      </c>
      <c r="AW362" s="16" t="s">
        <v>121</v>
      </c>
      <c r="BC362" s="124" t="e">
        <f>IF(L362="základní",#REF!,0)</f>
        <v>#REF!</v>
      </c>
      <c r="BD362" s="124">
        <f>IF(L362="snížená",#REF!,0)</f>
        <v>0</v>
      </c>
      <c r="BE362" s="124">
        <f>IF(L362="zákl. přenesená",#REF!,0)</f>
        <v>0</v>
      </c>
      <c r="BF362" s="124">
        <f>IF(L362="sníž. přenesená",#REF!,0)</f>
        <v>0</v>
      </c>
      <c r="BG362" s="124">
        <f>IF(L362="nulová",#REF!,0)</f>
        <v>0</v>
      </c>
      <c r="BH362" s="16" t="s">
        <v>68</v>
      </c>
      <c r="BI362" s="124" t="e">
        <f>ROUND(#REF!*H362,2)</f>
        <v>#REF!</v>
      </c>
      <c r="BJ362" s="16" t="s">
        <v>128</v>
      </c>
      <c r="BK362" s="123" t="s">
        <v>500</v>
      </c>
    </row>
    <row r="363" spans="1:63" s="2" customFormat="1" ht="29.25">
      <c r="A363" s="27"/>
      <c r="B363" s="28"/>
      <c r="C363" s="27"/>
      <c r="D363" s="125" t="s">
        <v>129</v>
      </c>
      <c r="E363" s="27"/>
      <c r="F363" s="126" t="s">
        <v>499</v>
      </c>
      <c r="G363" s="27"/>
      <c r="H363" s="27"/>
      <c r="I363" s="27"/>
      <c r="J363" s="28"/>
      <c r="K363" s="127"/>
      <c r="L363" s="128"/>
      <c r="M363" s="47"/>
      <c r="N363" s="47"/>
      <c r="O363" s="47"/>
      <c r="P363" s="47"/>
      <c r="Q363" s="47"/>
      <c r="R363" s="48"/>
      <c r="S363" s="27"/>
      <c r="T363" s="27"/>
      <c r="U363" s="27"/>
      <c r="V363" s="27"/>
      <c r="W363" s="27"/>
      <c r="X363" s="27"/>
      <c r="Y363" s="27"/>
      <c r="Z363" s="27"/>
      <c r="AA363" s="27"/>
      <c r="AB363" s="27"/>
      <c r="AC363" s="27"/>
      <c r="AR363" s="16" t="s">
        <v>129</v>
      </c>
      <c r="AS363" s="16" t="s">
        <v>70</v>
      </c>
    </row>
    <row r="364" spans="1:63" s="2" customFormat="1" ht="55.5" customHeight="1">
      <c r="A364" s="27"/>
      <c r="B364" s="113"/>
      <c r="C364" s="114" t="s">
        <v>501</v>
      </c>
      <c r="D364" s="114" t="s">
        <v>123</v>
      </c>
      <c r="E364" s="115" t="s">
        <v>502</v>
      </c>
      <c r="F364" s="116" t="s">
        <v>503</v>
      </c>
      <c r="G364" s="117" t="s">
        <v>126</v>
      </c>
      <c r="H364" s="118">
        <v>210</v>
      </c>
      <c r="I364" s="116" t="s">
        <v>127</v>
      </c>
      <c r="J364" s="28"/>
      <c r="K364" s="119" t="s">
        <v>1</v>
      </c>
      <c r="L364" s="120" t="s">
        <v>30</v>
      </c>
      <c r="M364" s="121">
        <v>0</v>
      </c>
      <c r="N364" s="121">
        <f>M364*H364</f>
        <v>0</v>
      </c>
      <c r="O364" s="121">
        <v>0</v>
      </c>
      <c r="P364" s="121">
        <f>O364*H364</f>
        <v>0</v>
      </c>
      <c r="Q364" s="121">
        <v>0</v>
      </c>
      <c r="R364" s="122">
        <f>Q364*H364</f>
        <v>0</v>
      </c>
      <c r="S364" s="27"/>
      <c r="T364" s="27"/>
      <c r="U364" s="27"/>
      <c r="V364" s="27"/>
      <c r="W364" s="27"/>
      <c r="X364" s="27"/>
      <c r="Y364" s="27"/>
      <c r="Z364" s="27"/>
      <c r="AA364" s="27"/>
      <c r="AB364" s="27"/>
      <c r="AC364" s="27"/>
      <c r="AP364" s="123" t="s">
        <v>128</v>
      </c>
      <c r="AR364" s="123" t="s">
        <v>123</v>
      </c>
      <c r="AS364" s="123" t="s">
        <v>70</v>
      </c>
      <c r="AW364" s="16" t="s">
        <v>121</v>
      </c>
      <c r="BC364" s="124" t="e">
        <f>IF(L364="základní",#REF!,0)</f>
        <v>#REF!</v>
      </c>
      <c r="BD364" s="124">
        <f>IF(L364="snížená",#REF!,0)</f>
        <v>0</v>
      </c>
      <c r="BE364" s="124">
        <f>IF(L364="zákl. přenesená",#REF!,0)</f>
        <v>0</v>
      </c>
      <c r="BF364" s="124">
        <f>IF(L364="sníž. přenesená",#REF!,0)</f>
        <v>0</v>
      </c>
      <c r="BG364" s="124">
        <f>IF(L364="nulová",#REF!,0)</f>
        <v>0</v>
      </c>
      <c r="BH364" s="16" t="s">
        <v>68</v>
      </c>
      <c r="BI364" s="124" t="e">
        <f>ROUND(#REF!*H364,2)</f>
        <v>#REF!</v>
      </c>
      <c r="BJ364" s="16" t="s">
        <v>128</v>
      </c>
      <c r="BK364" s="123" t="s">
        <v>504</v>
      </c>
    </row>
    <row r="365" spans="1:63" s="2" customFormat="1" ht="29.25">
      <c r="A365" s="27"/>
      <c r="B365" s="28"/>
      <c r="C365" s="27"/>
      <c r="D365" s="125" t="s">
        <v>129</v>
      </c>
      <c r="E365" s="27"/>
      <c r="F365" s="126" t="s">
        <v>503</v>
      </c>
      <c r="G365" s="27"/>
      <c r="H365" s="27"/>
      <c r="I365" s="27"/>
      <c r="J365" s="28"/>
      <c r="K365" s="127"/>
      <c r="L365" s="128"/>
      <c r="M365" s="47"/>
      <c r="N365" s="47"/>
      <c r="O365" s="47"/>
      <c r="P365" s="47"/>
      <c r="Q365" s="47"/>
      <c r="R365" s="48"/>
      <c r="S365" s="27"/>
      <c r="T365" s="27"/>
      <c r="U365" s="27"/>
      <c r="V365" s="27"/>
      <c r="W365" s="27"/>
      <c r="X365" s="27"/>
      <c r="Y365" s="27"/>
      <c r="Z365" s="27"/>
      <c r="AA365" s="27"/>
      <c r="AB365" s="27"/>
      <c r="AC365" s="27"/>
      <c r="AR365" s="16" t="s">
        <v>129</v>
      </c>
      <c r="AS365" s="16" t="s">
        <v>70</v>
      </c>
    </row>
    <row r="366" spans="1:63" s="12" customFormat="1" ht="22.9" customHeight="1">
      <c r="B366" s="103"/>
      <c r="D366" s="104" t="s">
        <v>60</v>
      </c>
      <c r="E366" s="112" t="s">
        <v>139</v>
      </c>
      <c r="F366" s="112" t="s">
        <v>505</v>
      </c>
      <c r="J366" s="103"/>
      <c r="K366" s="106"/>
      <c r="L366" s="107"/>
      <c r="M366" s="107"/>
      <c r="N366" s="108">
        <f>SUM(N367:N471)</f>
        <v>0</v>
      </c>
      <c r="O366" s="107"/>
      <c r="P366" s="108">
        <f>SUM(P367:P471)</f>
        <v>0</v>
      </c>
      <c r="Q366" s="107"/>
      <c r="R366" s="109">
        <f>SUM(R367:R471)</f>
        <v>0</v>
      </c>
      <c r="AP366" s="104" t="s">
        <v>68</v>
      </c>
      <c r="AR366" s="110" t="s">
        <v>60</v>
      </c>
      <c r="AS366" s="110" t="s">
        <v>68</v>
      </c>
      <c r="AW366" s="104" t="s">
        <v>121</v>
      </c>
      <c r="BI366" s="111" t="e">
        <f>SUM(BI367:BI471)</f>
        <v>#REF!</v>
      </c>
    </row>
    <row r="367" spans="1:63" s="2" customFormat="1" ht="55.5" customHeight="1">
      <c r="A367" s="27"/>
      <c r="B367" s="113"/>
      <c r="C367" s="114" t="s">
        <v>312</v>
      </c>
      <c r="D367" s="114" t="s">
        <v>123</v>
      </c>
      <c r="E367" s="115" t="s">
        <v>506</v>
      </c>
      <c r="F367" s="116" t="s">
        <v>507</v>
      </c>
      <c r="G367" s="117" t="s">
        <v>203</v>
      </c>
      <c r="H367" s="118">
        <v>320</v>
      </c>
      <c r="I367" s="116" t="s">
        <v>127</v>
      </c>
      <c r="J367" s="28"/>
      <c r="K367" s="119" t="s">
        <v>1</v>
      </c>
      <c r="L367" s="120" t="s">
        <v>30</v>
      </c>
      <c r="M367" s="121">
        <v>0</v>
      </c>
      <c r="N367" s="121">
        <f>M367*H367</f>
        <v>0</v>
      </c>
      <c r="O367" s="121">
        <v>0</v>
      </c>
      <c r="P367" s="121">
        <f>O367*H367</f>
        <v>0</v>
      </c>
      <c r="Q367" s="121">
        <v>0</v>
      </c>
      <c r="R367" s="122">
        <f>Q367*H367</f>
        <v>0</v>
      </c>
      <c r="S367" s="27"/>
      <c r="T367" s="27"/>
      <c r="U367" s="27"/>
      <c r="V367" s="27"/>
      <c r="W367" s="27"/>
      <c r="X367" s="27"/>
      <c r="Y367" s="27"/>
      <c r="Z367" s="27"/>
      <c r="AA367" s="27"/>
      <c r="AB367" s="27"/>
      <c r="AC367" s="27"/>
      <c r="AP367" s="123" t="s">
        <v>128</v>
      </c>
      <c r="AR367" s="123" t="s">
        <v>123</v>
      </c>
      <c r="AS367" s="123" t="s">
        <v>70</v>
      </c>
      <c r="AW367" s="16" t="s">
        <v>121</v>
      </c>
      <c r="BC367" s="124" t="e">
        <f>IF(L367="základní",#REF!,0)</f>
        <v>#REF!</v>
      </c>
      <c r="BD367" s="124">
        <f>IF(L367="snížená",#REF!,0)</f>
        <v>0</v>
      </c>
      <c r="BE367" s="124">
        <f>IF(L367="zákl. přenesená",#REF!,0)</f>
        <v>0</v>
      </c>
      <c r="BF367" s="124">
        <f>IF(L367="sníž. přenesená",#REF!,0)</f>
        <v>0</v>
      </c>
      <c r="BG367" s="124">
        <f>IF(L367="nulová",#REF!,0)</f>
        <v>0</v>
      </c>
      <c r="BH367" s="16" t="s">
        <v>68</v>
      </c>
      <c r="BI367" s="124" t="e">
        <f>ROUND(#REF!*H367,2)</f>
        <v>#REF!</v>
      </c>
      <c r="BJ367" s="16" t="s">
        <v>128</v>
      </c>
      <c r="BK367" s="123" t="s">
        <v>508</v>
      </c>
    </row>
    <row r="368" spans="1:63" s="2" customFormat="1" ht="29.25">
      <c r="A368" s="27"/>
      <c r="B368" s="28"/>
      <c r="C368" s="27"/>
      <c r="D368" s="125" t="s">
        <v>129</v>
      </c>
      <c r="E368" s="27"/>
      <c r="F368" s="126" t="s">
        <v>507</v>
      </c>
      <c r="G368" s="27"/>
      <c r="H368" s="27"/>
      <c r="I368" s="27"/>
      <c r="J368" s="28"/>
      <c r="K368" s="127"/>
      <c r="L368" s="128"/>
      <c r="M368" s="47"/>
      <c r="N368" s="47"/>
      <c r="O368" s="47"/>
      <c r="P368" s="47"/>
      <c r="Q368" s="47"/>
      <c r="R368" s="48"/>
      <c r="S368" s="27"/>
      <c r="T368" s="27"/>
      <c r="U368" s="27"/>
      <c r="V368" s="27"/>
      <c r="W368" s="27"/>
      <c r="X368" s="27"/>
      <c r="Y368" s="27"/>
      <c r="Z368" s="27"/>
      <c r="AA368" s="27"/>
      <c r="AB368" s="27"/>
      <c r="AC368" s="27"/>
      <c r="AR368" s="16" t="s">
        <v>129</v>
      </c>
      <c r="AS368" s="16" t="s">
        <v>70</v>
      </c>
    </row>
    <row r="369" spans="1:63" s="2" customFormat="1" ht="55.5" customHeight="1">
      <c r="A369" s="27"/>
      <c r="B369" s="113"/>
      <c r="C369" s="114" t="s">
        <v>509</v>
      </c>
      <c r="D369" s="114" t="s">
        <v>123</v>
      </c>
      <c r="E369" s="115" t="s">
        <v>510</v>
      </c>
      <c r="F369" s="116" t="s">
        <v>511</v>
      </c>
      <c r="G369" s="117" t="s">
        <v>203</v>
      </c>
      <c r="H369" s="118">
        <v>150</v>
      </c>
      <c r="I369" s="116" t="s">
        <v>127</v>
      </c>
      <c r="J369" s="28"/>
      <c r="K369" s="119" t="s">
        <v>1</v>
      </c>
      <c r="L369" s="120" t="s">
        <v>30</v>
      </c>
      <c r="M369" s="121">
        <v>0</v>
      </c>
      <c r="N369" s="121">
        <f>M369*H369</f>
        <v>0</v>
      </c>
      <c r="O369" s="121">
        <v>0</v>
      </c>
      <c r="P369" s="121">
        <f>O369*H369</f>
        <v>0</v>
      </c>
      <c r="Q369" s="121">
        <v>0</v>
      </c>
      <c r="R369" s="122">
        <f>Q369*H369</f>
        <v>0</v>
      </c>
      <c r="S369" s="27"/>
      <c r="T369" s="27"/>
      <c r="U369" s="27"/>
      <c r="V369" s="27"/>
      <c r="W369" s="27"/>
      <c r="X369" s="27"/>
      <c r="Y369" s="27"/>
      <c r="Z369" s="27"/>
      <c r="AA369" s="27"/>
      <c r="AB369" s="27"/>
      <c r="AC369" s="27"/>
      <c r="AP369" s="123" t="s">
        <v>128</v>
      </c>
      <c r="AR369" s="123" t="s">
        <v>123</v>
      </c>
      <c r="AS369" s="123" t="s">
        <v>70</v>
      </c>
      <c r="AW369" s="16" t="s">
        <v>121</v>
      </c>
      <c r="BC369" s="124" t="e">
        <f>IF(L369="základní",#REF!,0)</f>
        <v>#REF!</v>
      </c>
      <c r="BD369" s="124">
        <f>IF(L369="snížená",#REF!,0)</f>
        <v>0</v>
      </c>
      <c r="BE369" s="124">
        <f>IF(L369="zákl. přenesená",#REF!,0)</f>
        <v>0</v>
      </c>
      <c r="BF369" s="124">
        <f>IF(L369="sníž. přenesená",#REF!,0)</f>
        <v>0</v>
      </c>
      <c r="BG369" s="124">
        <f>IF(L369="nulová",#REF!,0)</f>
        <v>0</v>
      </c>
      <c r="BH369" s="16" t="s">
        <v>68</v>
      </c>
      <c r="BI369" s="124" t="e">
        <f>ROUND(#REF!*H369,2)</f>
        <v>#REF!</v>
      </c>
      <c r="BJ369" s="16" t="s">
        <v>128</v>
      </c>
      <c r="BK369" s="123" t="s">
        <v>512</v>
      </c>
    </row>
    <row r="370" spans="1:63" s="2" customFormat="1" ht="39">
      <c r="A370" s="27"/>
      <c r="B370" s="28"/>
      <c r="C370" s="27"/>
      <c r="D370" s="125" t="s">
        <v>129</v>
      </c>
      <c r="E370" s="27"/>
      <c r="F370" s="126" t="s">
        <v>511</v>
      </c>
      <c r="G370" s="27"/>
      <c r="H370" s="27"/>
      <c r="I370" s="27"/>
      <c r="J370" s="28"/>
      <c r="K370" s="127"/>
      <c r="L370" s="128"/>
      <c r="M370" s="47"/>
      <c r="N370" s="47"/>
      <c r="O370" s="47"/>
      <c r="P370" s="47"/>
      <c r="Q370" s="47"/>
      <c r="R370" s="48"/>
      <c r="S370" s="27"/>
      <c r="T370" s="27"/>
      <c r="U370" s="27"/>
      <c r="V370" s="27"/>
      <c r="W370" s="27"/>
      <c r="X370" s="27"/>
      <c r="Y370" s="27"/>
      <c r="Z370" s="27"/>
      <c r="AA370" s="27"/>
      <c r="AB370" s="27"/>
      <c r="AC370" s="27"/>
      <c r="AR370" s="16" t="s">
        <v>129</v>
      </c>
      <c r="AS370" s="16" t="s">
        <v>70</v>
      </c>
    </row>
    <row r="371" spans="1:63" s="2" customFormat="1" ht="24.2" customHeight="1">
      <c r="A371" s="27"/>
      <c r="B371" s="113"/>
      <c r="C371" s="114" t="s">
        <v>316</v>
      </c>
      <c r="D371" s="114" t="s">
        <v>123</v>
      </c>
      <c r="E371" s="115" t="s">
        <v>513</v>
      </c>
      <c r="F371" s="116" t="s">
        <v>514</v>
      </c>
      <c r="G371" s="117" t="s">
        <v>191</v>
      </c>
      <c r="H371" s="118">
        <v>100</v>
      </c>
      <c r="I371" s="116" t="s">
        <v>127</v>
      </c>
      <c r="J371" s="28"/>
      <c r="K371" s="119" t="s">
        <v>1</v>
      </c>
      <c r="L371" s="120" t="s">
        <v>30</v>
      </c>
      <c r="M371" s="121">
        <v>0</v>
      </c>
      <c r="N371" s="121">
        <f>M371*H371</f>
        <v>0</v>
      </c>
      <c r="O371" s="121">
        <v>0</v>
      </c>
      <c r="P371" s="121">
        <f>O371*H371</f>
        <v>0</v>
      </c>
      <c r="Q371" s="121">
        <v>0</v>
      </c>
      <c r="R371" s="122">
        <f>Q371*H371</f>
        <v>0</v>
      </c>
      <c r="S371" s="27"/>
      <c r="T371" s="27"/>
      <c r="U371" s="27"/>
      <c r="V371" s="27"/>
      <c r="W371" s="27"/>
      <c r="X371" s="27"/>
      <c r="Y371" s="27"/>
      <c r="Z371" s="27"/>
      <c r="AA371" s="27"/>
      <c r="AB371" s="27"/>
      <c r="AC371" s="27"/>
      <c r="AP371" s="123" t="s">
        <v>128</v>
      </c>
      <c r="AR371" s="123" t="s">
        <v>123</v>
      </c>
      <c r="AS371" s="123" t="s">
        <v>70</v>
      </c>
      <c r="AW371" s="16" t="s">
        <v>121</v>
      </c>
      <c r="BC371" s="124" t="e">
        <f>IF(L371="základní",#REF!,0)</f>
        <v>#REF!</v>
      </c>
      <c r="BD371" s="124">
        <f>IF(L371="snížená",#REF!,0)</f>
        <v>0</v>
      </c>
      <c r="BE371" s="124">
        <f>IF(L371="zákl. přenesená",#REF!,0)</f>
        <v>0</v>
      </c>
      <c r="BF371" s="124">
        <f>IF(L371="sníž. přenesená",#REF!,0)</f>
        <v>0</v>
      </c>
      <c r="BG371" s="124">
        <f>IF(L371="nulová",#REF!,0)</f>
        <v>0</v>
      </c>
      <c r="BH371" s="16" t="s">
        <v>68</v>
      </c>
      <c r="BI371" s="124" t="e">
        <f>ROUND(#REF!*H371,2)</f>
        <v>#REF!</v>
      </c>
      <c r="BJ371" s="16" t="s">
        <v>128</v>
      </c>
      <c r="BK371" s="123" t="s">
        <v>515</v>
      </c>
    </row>
    <row r="372" spans="1:63" s="2" customFormat="1">
      <c r="A372" s="27"/>
      <c r="B372" s="28"/>
      <c r="C372" s="27"/>
      <c r="D372" s="125" t="s">
        <v>129</v>
      </c>
      <c r="E372" s="27"/>
      <c r="F372" s="126" t="s">
        <v>514</v>
      </c>
      <c r="G372" s="27"/>
      <c r="H372" s="27"/>
      <c r="I372" s="27"/>
      <c r="J372" s="28"/>
      <c r="K372" s="127"/>
      <c r="L372" s="128"/>
      <c r="M372" s="47"/>
      <c r="N372" s="47"/>
      <c r="O372" s="47"/>
      <c r="P372" s="47"/>
      <c r="Q372" s="47"/>
      <c r="R372" s="48"/>
      <c r="S372" s="27"/>
      <c r="T372" s="27"/>
      <c r="U372" s="27"/>
      <c r="V372" s="27"/>
      <c r="W372" s="27"/>
      <c r="X372" s="27"/>
      <c r="Y372" s="27"/>
      <c r="Z372" s="27"/>
      <c r="AA372" s="27"/>
      <c r="AB372" s="27"/>
      <c r="AC372" s="27"/>
      <c r="AR372" s="16" t="s">
        <v>129</v>
      </c>
      <c r="AS372" s="16" t="s">
        <v>70</v>
      </c>
    </row>
    <row r="373" spans="1:63" s="2" customFormat="1" ht="24.2" customHeight="1">
      <c r="A373" s="27"/>
      <c r="B373" s="113"/>
      <c r="C373" s="114" t="s">
        <v>516</v>
      </c>
      <c r="D373" s="114" t="s">
        <v>123</v>
      </c>
      <c r="E373" s="115" t="s">
        <v>517</v>
      </c>
      <c r="F373" s="116" t="s">
        <v>518</v>
      </c>
      <c r="G373" s="117" t="s">
        <v>191</v>
      </c>
      <c r="H373" s="118">
        <v>90</v>
      </c>
      <c r="I373" s="116" t="s">
        <v>127</v>
      </c>
      <c r="J373" s="28"/>
      <c r="K373" s="119" t="s">
        <v>1</v>
      </c>
      <c r="L373" s="120" t="s">
        <v>30</v>
      </c>
      <c r="M373" s="121">
        <v>0</v>
      </c>
      <c r="N373" s="121">
        <f>M373*H373</f>
        <v>0</v>
      </c>
      <c r="O373" s="121">
        <v>0</v>
      </c>
      <c r="P373" s="121">
        <f>O373*H373</f>
        <v>0</v>
      </c>
      <c r="Q373" s="121">
        <v>0</v>
      </c>
      <c r="R373" s="122">
        <f>Q373*H373</f>
        <v>0</v>
      </c>
      <c r="S373" s="27"/>
      <c r="T373" s="27"/>
      <c r="U373" s="27"/>
      <c r="V373" s="27"/>
      <c r="W373" s="27"/>
      <c r="X373" s="27"/>
      <c r="Y373" s="27"/>
      <c r="Z373" s="27"/>
      <c r="AA373" s="27"/>
      <c r="AB373" s="27"/>
      <c r="AC373" s="27"/>
      <c r="AP373" s="123" t="s">
        <v>128</v>
      </c>
      <c r="AR373" s="123" t="s">
        <v>123</v>
      </c>
      <c r="AS373" s="123" t="s">
        <v>70</v>
      </c>
      <c r="AW373" s="16" t="s">
        <v>121</v>
      </c>
      <c r="BC373" s="124" t="e">
        <f>IF(L373="základní",#REF!,0)</f>
        <v>#REF!</v>
      </c>
      <c r="BD373" s="124">
        <f>IF(L373="snížená",#REF!,0)</f>
        <v>0</v>
      </c>
      <c r="BE373" s="124">
        <f>IF(L373="zákl. přenesená",#REF!,0)</f>
        <v>0</v>
      </c>
      <c r="BF373" s="124">
        <f>IF(L373="sníž. přenesená",#REF!,0)</f>
        <v>0</v>
      </c>
      <c r="BG373" s="124">
        <f>IF(L373="nulová",#REF!,0)</f>
        <v>0</v>
      </c>
      <c r="BH373" s="16" t="s">
        <v>68</v>
      </c>
      <c r="BI373" s="124" t="e">
        <f>ROUND(#REF!*H373,2)</f>
        <v>#REF!</v>
      </c>
      <c r="BJ373" s="16" t="s">
        <v>128</v>
      </c>
      <c r="BK373" s="123" t="s">
        <v>519</v>
      </c>
    </row>
    <row r="374" spans="1:63" s="2" customFormat="1">
      <c r="A374" s="27"/>
      <c r="B374" s="28"/>
      <c r="C374" s="27"/>
      <c r="D374" s="125" t="s">
        <v>129</v>
      </c>
      <c r="E374" s="27"/>
      <c r="F374" s="126" t="s">
        <v>518</v>
      </c>
      <c r="G374" s="27"/>
      <c r="H374" s="27"/>
      <c r="I374" s="27"/>
      <c r="J374" s="28"/>
      <c r="K374" s="127"/>
      <c r="L374" s="128"/>
      <c r="M374" s="47"/>
      <c r="N374" s="47"/>
      <c r="O374" s="47"/>
      <c r="P374" s="47"/>
      <c r="Q374" s="47"/>
      <c r="R374" s="48"/>
      <c r="S374" s="27"/>
      <c r="T374" s="27"/>
      <c r="U374" s="27"/>
      <c r="V374" s="27"/>
      <c r="W374" s="27"/>
      <c r="X374" s="27"/>
      <c r="Y374" s="27"/>
      <c r="Z374" s="27"/>
      <c r="AA374" s="27"/>
      <c r="AB374" s="27"/>
      <c r="AC374" s="27"/>
      <c r="AR374" s="16" t="s">
        <v>129</v>
      </c>
      <c r="AS374" s="16" t="s">
        <v>70</v>
      </c>
    </row>
    <row r="375" spans="1:63" s="2" customFormat="1" ht="33" customHeight="1">
      <c r="A375" s="27"/>
      <c r="B375" s="113"/>
      <c r="C375" s="114" t="s">
        <v>319</v>
      </c>
      <c r="D375" s="114" t="s">
        <v>123</v>
      </c>
      <c r="E375" s="115" t="s">
        <v>520</v>
      </c>
      <c r="F375" s="116" t="s">
        <v>521</v>
      </c>
      <c r="G375" s="117" t="s">
        <v>203</v>
      </c>
      <c r="H375" s="118">
        <v>130</v>
      </c>
      <c r="I375" s="116" t="s">
        <v>127</v>
      </c>
      <c r="J375" s="28"/>
      <c r="K375" s="119" t="s">
        <v>1</v>
      </c>
      <c r="L375" s="120" t="s">
        <v>30</v>
      </c>
      <c r="M375" s="121">
        <v>0</v>
      </c>
      <c r="N375" s="121">
        <f>M375*H375</f>
        <v>0</v>
      </c>
      <c r="O375" s="121">
        <v>0</v>
      </c>
      <c r="P375" s="121">
        <f>O375*H375</f>
        <v>0</v>
      </c>
      <c r="Q375" s="121">
        <v>0</v>
      </c>
      <c r="R375" s="122">
        <f>Q375*H375</f>
        <v>0</v>
      </c>
      <c r="S375" s="27"/>
      <c r="T375" s="27"/>
      <c r="U375" s="27"/>
      <c r="V375" s="27"/>
      <c r="W375" s="27"/>
      <c r="X375" s="27"/>
      <c r="Y375" s="27"/>
      <c r="Z375" s="27"/>
      <c r="AA375" s="27"/>
      <c r="AB375" s="27"/>
      <c r="AC375" s="27"/>
      <c r="AP375" s="123" t="s">
        <v>128</v>
      </c>
      <c r="AR375" s="123" t="s">
        <v>123</v>
      </c>
      <c r="AS375" s="123" t="s">
        <v>70</v>
      </c>
      <c r="AW375" s="16" t="s">
        <v>121</v>
      </c>
      <c r="BC375" s="124" t="e">
        <f>IF(L375="základní",#REF!,0)</f>
        <v>#REF!</v>
      </c>
      <c r="BD375" s="124">
        <f>IF(L375="snížená",#REF!,0)</f>
        <v>0</v>
      </c>
      <c r="BE375" s="124">
        <f>IF(L375="zákl. přenesená",#REF!,0)</f>
        <v>0</v>
      </c>
      <c r="BF375" s="124">
        <f>IF(L375="sníž. přenesená",#REF!,0)</f>
        <v>0</v>
      </c>
      <c r="BG375" s="124">
        <f>IF(L375="nulová",#REF!,0)</f>
        <v>0</v>
      </c>
      <c r="BH375" s="16" t="s">
        <v>68</v>
      </c>
      <c r="BI375" s="124" t="e">
        <f>ROUND(#REF!*H375,2)</f>
        <v>#REF!</v>
      </c>
      <c r="BJ375" s="16" t="s">
        <v>128</v>
      </c>
      <c r="BK375" s="123" t="s">
        <v>522</v>
      </c>
    </row>
    <row r="376" spans="1:63" s="2" customFormat="1" ht="19.5">
      <c r="A376" s="27"/>
      <c r="B376" s="28"/>
      <c r="C376" s="27"/>
      <c r="D376" s="125" t="s">
        <v>129</v>
      </c>
      <c r="E376" s="27"/>
      <c r="F376" s="126" t="s">
        <v>521</v>
      </c>
      <c r="G376" s="27"/>
      <c r="H376" s="27"/>
      <c r="I376" s="27"/>
      <c r="J376" s="28"/>
      <c r="K376" s="127"/>
      <c r="L376" s="128"/>
      <c r="M376" s="47"/>
      <c r="N376" s="47"/>
      <c r="O376" s="47"/>
      <c r="P376" s="47"/>
      <c r="Q376" s="47"/>
      <c r="R376" s="48"/>
      <c r="S376" s="27"/>
      <c r="T376" s="27"/>
      <c r="U376" s="27"/>
      <c r="V376" s="27"/>
      <c r="W376" s="27"/>
      <c r="X376" s="27"/>
      <c r="Y376" s="27"/>
      <c r="Z376" s="27"/>
      <c r="AA376" s="27"/>
      <c r="AB376" s="27"/>
      <c r="AC376" s="27"/>
      <c r="AR376" s="16" t="s">
        <v>129</v>
      </c>
      <c r="AS376" s="16" t="s">
        <v>70</v>
      </c>
    </row>
    <row r="377" spans="1:63" s="2" customFormat="1" ht="21.75" customHeight="1">
      <c r="A377" s="27"/>
      <c r="B377" s="113"/>
      <c r="C377" s="114" t="s">
        <v>523</v>
      </c>
      <c r="D377" s="114" t="s">
        <v>123</v>
      </c>
      <c r="E377" s="115" t="s">
        <v>524</v>
      </c>
      <c r="F377" s="116" t="s">
        <v>525</v>
      </c>
      <c r="G377" s="117" t="s">
        <v>203</v>
      </c>
      <c r="H377" s="118">
        <v>290</v>
      </c>
      <c r="I377" s="116" t="s">
        <v>127</v>
      </c>
      <c r="J377" s="28"/>
      <c r="K377" s="119" t="s">
        <v>1</v>
      </c>
      <c r="L377" s="120" t="s">
        <v>30</v>
      </c>
      <c r="M377" s="121">
        <v>0</v>
      </c>
      <c r="N377" s="121">
        <f>M377*H377</f>
        <v>0</v>
      </c>
      <c r="O377" s="121">
        <v>0</v>
      </c>
      <c r="P377" s="121">
        <f>O377*H377</f>
        <v>0</v>
      </c>
      <c r="Q377" s="121">
        <v>0</v>
      </c>
      <c r="R377" s="122">
        <f>Q377*H377</f>
        <v>0</v>
      </c>
      <c r="S377" s="27"/>
      <c r="T377" s="27"/>
      <c r="U377" s="27"/>
      <c r="V377" s="27"/>
      <c r="W377" s="27"/>
      <c r="X377" s="27"/>
      <c r="Y377" s="27"/>
      <c r="Z377" s="27"/>
      <c r="AA377" s="27"/>
      <c r="AB377" s="27"/>
      <c r="AC377" s="27"/>
      <c r="AP377" s="123" t="s">
        <v>128</v>
      </c>
      <c r="AR377" s="123" t="s">
        <v>123</v>
      </c>
      <c r="AS377" s="123" t="s">
        <v>70</v>
      </c>
      <c r="AW377" s="16" t="s">
        <v>121</v>
      </c>
      <c r="BC377" s="124" t="e">
        <f>IF(L377="základní",#REF!,0)</f>
        <v>#REF!</v>
      </c>
      <c r="BD377" s="124">
        <f>IF(L377="snížená",#REF!,0)</f>
        <v>0</v>
      </c>
      <c r="BE377" s="124">
        <f>IF(L377="zákl. přenesená",#REF!,0)</f>
        <v>0</v>
      </c>
      <c r="BF377" s="124">
        <f>IF(L377="sníž. přenesená",#REF!,0)</f>
        <v>0</v>
      </c>
      <c r="BG377" s="124">
        <f>IF(L377="nulová",#REF!,0)</f>
        <v>0</v>
      </c>
      <c r="BH377" s="16" t="s">
        <v>68</v>
      </c>
      <c r="BI377" s="124" t="e">
        <f>ROUND(#REF!*H377,2)</f>
        <v>#REF!</v>
      </c>
      <c r="BJ377" s="16" t="s">
        <v>128</v>
      </c>
      <c r="BK377" s="123" t="s">
        <v>526</v>
      </c>
    </row>
    <row r="378" spans="1:63" s="2" customFormat="1">
      <c r="A378" s="27"/>
      <c r="B378" s="28"/>
      <c r="C378" s="27"/>
      <c r="D378" s="125" t="s">
        <v>129</v>
      </c>
      <c r="E378" s="27"/>
      <c r="F378" s="126" t="s">
        <v>525</v>
      </c>
      <c r="G378" s="27"/>
      <c r="H378" s="27"/>
      <c r="I378" s="27"/>
      <c r="J378" s="28"/>
      <c r="K378" s="127"/>
      <c r="L378" s="128"/>
      <c r="M378" s="47"/>
      <c r="N378" s="47"/>
      <c r="O378" s="47"/>
      <c r="P378" s="47"/>
      <c r="Q378" s="47"/>
      <c r="R378" s="48"/>
      <c r="S378" s="27"/>
      <c r="T378" s="27"/>
      <c r="U378" s="27"/>
      <c r="V378" s="27"/>
      <c r="W378" s="27"/>
      <c r="X378" s="27"/>
      <c r="Y378" s="27"/>
      <c r="Z378" s="27"/>
      <c r="AA378" s="27"/>
      <c r="AB378" s="27"/>
      <c r="AC378" s="27"/>
      <c r="AR378" s="16" t="s">
        <v>129</v>
      </c>
      <c r="AS378" s="16" t="s">
        <v>70</v>
      </c>
    </row>
    <row r="379" spans="1:63" s="2" customFormat="1" ht="21.75" customHeight="1">
      <c r="A379" s="27"/>
      <c r="B379" s="113"/>
      <c r="C379" s="129" t="s">
        <v>323</v>
      </c>
      <c r="D379" s="129" t="s">
        <v>355</v>
      </c>
      <c r="E379" s="130" t="s">
        <v>527</v>
      </c>
      <c r="F379" s="131" t="s">
        <v>528</v>
      </c>
      <c r="G379" s="132" t="s">
        <v>254</v>
      </c>
      <c r="H379" s="133">
        <v>551</v>
      </c>
      <c r="I379" s="131" t="s">
        <v>127</v>
      </c>
      <c r="J379" s="134"/>
      <c r="K379" s="135" t="s">
        <v>1</v>
      </c>
      <c r="L379" s="136" t="s">
        <v>30</v>
      </c>
      <c r="M379" s="121">
        <v>0</v>
      </c>
      <c r="N379" s="121">
        <f>M379*H379</f>
        <v>0</v>
      </c>
      <c r="O379" s="121">
        <v>0</v>
      </c>
      <c r="P379" s="121">
        <f>O379*H379</f>
        <v>0</v>
      </c>
      <c r="Q379" s="121">
        <v>0</v>
      </c>
      <c r="R379" s="122">
        <f>Q379*H379</f>
        <v>0</v>
      </c>
      <c r="S379" s="27"/>
      <c r="T379" s="27"/>
      <c r="U379" s="27"/>
      <c r="V379" s="27"/>
      <c r="W379" s="27"/>
      <c r="X379" s="27"/>
      <c r="Y379" s="27"/>
      <c r="Z379" s="27"/>
      <c r="AA379" s="27"/>
      <c r="AB379" s="27"/>
      <c r="AC379" s="27"/>
      <c r="AP379" s="123" t="s">
        <v>138</v>
      </c>
      <c r="AR379" s="123" t="s">
        <v>355</v>
      </c>
      <c r="AS379" s="123" t="s">
        <v>70</v>
      </c>
      <c r="AW379" s="16" t="s">
        <v>121</v>
      </c>
      <c r="BC379" s="124" t="e">
        <f>IF(L379="základní",#REF!,0)</f>
        <v>#REF!</v>
      </c>
      <c r="BD379" s="124">
        <f>IF(L379="snížená",#REF!,0)</f>
        <v>0</v>
      </c>
      <c r="BE379" s="124">
        <f>IF(L379="zákl. přenesená",#REF!,0)</f>
        <v>0</v>
      </c>
      <c r="BF379" s="124">
        <f>IF(L379="sníž. přenesená",#REF!,0)</f>
        <v>0</v>
      </c>
      <c r="BG379" s="124">
        <f>IF(L379="nulová",#REF!,0)</f>
        <v>0</v>
      </c>
      <c r="BH379" s="16" t="s">
        <v>68</v>
      </c>
      <c r="BI379" s="124" t="e">
        <f>ROUND(#REF!*H379,2)</f>
        <v>#REF!</v>
      </c>
      <c r="BJ379" s="16" t="s">
        <v>128</v>
      </c>
      <c r="BK379" s="123" t="s">
        <v>529</v>
      </c>
    </row>
    <row r="380" spans="1:63" s="2" customFormat="1">
      <c r="A380" s="27"/>
      <c r="B380" s="28"/>
      <c r="C380" s="27"/>
      <c r="D380" s="125" t="s">
        <v>129</v>
      </c>
      <c r="E380" s="27"/>
      <c r="F380" s="126" t="s">
        <v>528</v>
      </c>
      <c r="G380" s="27"/>
      <c r="H380" s="27"/>
      <c r="I380" s="27"/>
      <c r="J380" s="28"/>
      <c r="K380" s="127"/>
      <c r="L380" s="128"/>
      <c r="M380" s="47"/>
      <c r="N380" s="47"/>
      <c r="O380" s="47"/>
      <c r="P380" s="47"/>
      <c r="Q380" s="47"/>
      <c r="R380" s="48"/>
      <c r="S380" s="27"/>
      <c r="T380" s="27"/>
      <c r="U380" s="27"/>
      <c r="V380" s="27"/>
      <c r="W380" s="27"/>
      <c r="X380" s="27"/>
      <c r="Y380" s="27"/>
      <c r="Z380" s="27"/>
      <c r="AA380" s="27"/>
      <c r="AB380" s="27"/>
      <c r="AC380" s="27"/>
      <c r="AR380" s="16" t="s">
        <v>129</v>
      </c>
      <c r="AS380" s="16" t="s">
        <v>70</v>
      </c>
    </row>
    <row r="381" spans="1:63" s="2" customFormat="1" ht="33" customHeight="1">
      <c r="A381" s="27"/>
      <c r="B381" s="113"/>
      <c r="C381" s="114" t="s">
        <v>530</v>
      </c>
      <c r="D381" s="114" t="s">
        <v>123</v>
      </c>
      <c r="E381" s="115" t="s">
        <v>531</v>
      </c>
      <c r="F381" s="116" t="s">
        <v>532</v>
      </c>
      <c r="G381" s="117" t="s">
        <v>203</v>
      </c>
      <c r="H381" s="118">
        <v>160</v>
      </c>
      <c r="I381" s="116" t="s">
        <v>127</v>
      </c>
      <c r="J381" s="28"/>
      <c r="K381" s="119" t="s">
        <v>1</v>
      </c>
      <c r="L381" s="120" t="s">
        <v>30</v>
      </c>
      <c r="M381" s="121">
        <v>0</v>
      </c>
      <c r="N381" s="121">
        <f>M381*H381</f>
        <v>0</v>
      </c>
      <c r="O381" s="121">
        <v>0</v>
      </c>
      <c r="P381" s="121">
        <f>O381*H381</f>
        <v>0</v>
      </c>
      <c r="Q381" s="121">
        <v>0</v>
      </c>
      <c r="R381" s="122">
        <f>Q381*H381</f>
        <v>0</v>
      </c>
      <c r="S381" s="27"/>
      <c r="T381" s="27"/>
      <c r="U381" s="27"/>
      <c r="V381" s="27"/>
      <c r="W381" s="27"/>
      <c r="X381" s="27"/>
      <c r="Y381" s="27"/>
      <c r="Z381" s="27"/>
      <c r="AA381" s="27"/>
      <c r="AB381" s="27"/>
      <c r="AC381" s="27"/>
      <c r="AP381" s="123" t="s">
        <v>128</v>
      </c>
      <c r="AR381" s="123" t="s">
        <v>123</v>
      </c>
      <c r="AS381" s="123" t="s">
        <v>70</v>
      </c>
      <c r="AW381" s="16" t="s">
        <v>121</v>
      </c>
      <c r="BC381" s="124" t="e">
        <f>IF(L381="základní",#REF!,0)</f>
        <v>#REF!</v>
      </c>
      <c r="BD381" s="124">
        <f>IF(L381="snížená",#REF!,0)</f>
        <v>0</v>
      </c>
      <c r="BE381" s="124">
        <f>IF(L381="zákl. přenesená",#REF!,0)</f>
        <v>0</v>
      </c>
      <c r="BF381" s="124">
        <f>IF(L381="sníž. přenesená",#REF!,0)</f>
        <v>0</v>
      </c>
      <c r="BG381" s="124">
        <f>IF(L381="nulová",#REF!,0)</f>
        <v>0</v>
      </c>
      <c r="BH381" s="16" t="s">
        <v>68</v>
      </c>
      <c r="BI381" s="124" t="e">
        <f>ROUND(#REF!*H381,2)</f>
        <v>#REF!</v>
      </c>
      <c r="BJ381" s="16" t="s">
        <v>128</v>
      </c>
      <c r="BK381" s="123" t="s">
        <v>533</v>
      </c>
    </row>
    <row r="382" spans="1:63" s="2" customFormat="1" ht="19.5">
      <c r="A382" s="27"/>
      <c r="B382" s="28"/>
      <c r="C382" s="27"/>
      <c r="D382" s="125" t="s">
        <v>129</v>
      </c>
      <c r="E382" s="27"/>
      <c r="F382" s="126" t="s">
        <v>532</v>
      </c>
      <c r="G382" s="27"/>
      <c r="H382" s="27"/>
      <c r="I382" s="27"/>
      <c r="J382" s="28"/>
      <c r="K382" s="127"/>
      <c r="L382" s="128"/>
      <c r="M382" s="47"/>
      <c r="N382" s="47"/>
      <c r="O382" s="47"/>
      <c r="P382" s="47"/>
      <c r="Q382" s="47"/>
      <c r="R382" s="48"/>
      <c r="S382" s="27"/>
      <c r="T382" s="27"/>
      <c r="U382" s="27"/>
      <c r="V382" s="27"/>
      <c r="W382" s="27"/>
      <c r="X382" s="27"/>
      <c r="Y382" s="27"/>
      <c r="Z382" s="27"/>
      <c r="AA382" s="27"/>
      <c r="AB382" s="27"/>
      <c r="AC382" s="27"/>
      <c r="AR382" s="16" t="s">
        <v>129</v>
      </c>
      <c r="AS382" s="16" t="s">
        <v>70</v>
      </c>
    </row>
    <row r="383" spans="1:63" s="2" customFormat="1" ht="24.2" customHeight="1">
      <c r="A383" s="27"/>
      <c r="B383" s="113"/>
      <c r="C383" s="114" t="s">
        <v>326</v>
      </c>
      <c r="D383" s="114" t="s">
        <v>123</v>
      </c>
      <c r="E383" s="115" t="s">
        <v>534</v>
      </c>
      <c r="F383" s="116" t="s">
        <v>535</v>
      </c>
      <c r="G383" s="117" t="s">
        <v>149</v>
      </c>
      <c r="H383" s="118">
        <v>200</v>
      </c>
      <c r="I383" s="116" t="s">
        <v>127</v>
      </c>
      <c r="J383" s="28"/>
      <c r="K383" s="119" t="s">
        <v>1</v>
      </c>
      <c r="L383" s="120" t="s">
        <v>30</v>
      </c>
      <c r="M383" s="121">
        <v>0</v>
      </c>
      <c r="N383" s="121">
        <f>M383*H383</f>
        <v>0</v>
      </c>
      <c r="O383" s="121">
        <v>0</v>
      </c>
      <c r="P383" s="121">
        <f>O383*H383</f>
        <v>0</v>
      </c>
      <c r="Q383" s="121">
        <v>0</v>
      </c>
      <c r="R383" s="122">
        <f>Q383*H383</f>
        <v>0</v>
      </c>
      <c r="S383" s="27"/>
      <c r="T383" s="27"/>
      <c r="U383" s="27"/>
      <c r="V383" s="27"/>
      <c r="W383" s="27"/>
      <c r="X383" s="27"/>
      <c r="Y383" s="27"/>
      <c r="Z383" s="27"/>
      <c r="AA383" s="27"/>
      <c r="AB383" s="27"/>
      <c r="AC383" s="27"/>
      <c r="AP383" s="123" t="s">
        <v>128</v>
      </c>
      <c r="AR383" s="123" t="s">
        <v>123</v>
      </c>
      <c r="AS383" s="123" t="s">
        <v>70</v>
      </c>
      <c r="AW383" s="16" t="s">
        <v>121</v>
      </c>
      <c r="BC383" s="124" t="e">
        <f>IF(L383="základní",#REF!,0)</f>
        <v>#REF!</v>
      </c>
      <c r="BD383" s="124">
        <f>IF(L383="snížená",#REF!,0)</f>
        <v>0</v>
      </c>
      <c r="BE383" s="124">
        <f>IF(L383="zákl. přenesená",#REF!,0)</f>
        <v>0</v>
      </c>
      <c r="BF383" s="124">
        <f>IF(L383="sníž. přenesená",#REF!,0)</f>
        <v>0</v>
      </c>
      <c r="BG383" s="124">
        <f>IF(L383="nulová",#REF!,0)</f>
        <v>0</v>
      </c>
      <c r="BH383" s="16" t="s">
        <v>68</v>
      </c>
      <c r="BI383" s="124" t="e">
        <f>ROUND(#REF!*H383,2)</f>
        <v>#REF!</v>
      </c>
      <c r="BJ383" s="16" t="s">
        <v>128</v>
      </c>
      <c r="BK383" s="123" t="s">
        <v>536</v>
      </c>
    </row>
    <row r="384" spans="1:63" s="2" customFormat="1">
      <c r="A384" s="27"/>
      <c r="B384" s="28"/>
      <c r="C384" s="27"/>
      <c r="D384" s="125" t="s">
        <v>129</v>
      </c>
      <c r="E384" s="27"/>
      <c r="F384" s="126" t="s">
        <v>535</v>
      </c>
      <c r="G384" s="27"/>
      <c r="H384" s="27"/>
      <c r="I384" s="27"/>
      <c r="J384" s="28"/>
      <c r="K384" s="127"/>
      <c r="L384" s="128"/>
      <c r="M384" s="47"/>
      <c r="N384" s="47"/>
      <c r="O384" s="47"/>
      <c r="P384" s="47"/>
      <c r="Q384" s="47"/>
      <c r="R384" s="48"/>
      <c r="S384" s="27"/>
      <c r="T384" s="27"/>
      <c r="U384" s="27"/>
      <c r="V384" s="27"/>
      <c r="W384" s="27"/>
      <c r="X384" s="27"/>
      <c r="Y384" s="27"/>
      <c r="Z384" s="27"/>
      <c r="AA384" s="27"/>
      <c r="AB384" s="27"/>
      <c r="AC384" s="27"/>
      <c r="AR384" s="16" t="s">
        <v>129</v>
      </c>
      <c r="AS384" s="16" t="s">
        <v>70</v>
      </c>
    </row>
    <row r="385" spans="1:63" s="2" customFormat="1" ht="33" customHeight="1">
      <c r="A385" s="27"/>
      <c r="B385" s="113"/>
      <c r="C385" s="114" t="s">
        <v>537</v>
      </c>
      <c r="D385" s="114" t="s">
        <v>123</v>
      </c>
      <c r="E385" s="115" t="s">
        <v>538</v>
      </c>
      <c r="F385" s="116" t="s">
        <v>539</v>
      </c>
      <c r="G385" s="117" t="s">
        <v>149</v>
      </c>
      <c r="H385" s="118">
        <v>490</v>
      </c>
      <c r="I385" s="116" t="s">
        <v>127</v>
      </c>
      <c r="J385" s="28"/>
      <c r="K385" s="119" t="s">
        <v>1</v>
      </c>
      <c r="L385" s="120" t="s">
        <v>30</v>
      </c>
      <c r="M385" s="121">
        <v>0</v>
      </c>
      <c r="N385" s="121">
        <f>M385*H385</f>
        <v>0</v>
      </c>
      <c r="O385" s="121">
        <v>0</v>
      </c>
      <c r="P385" s="121">
        <f>O385*H385</f>
        <v>0</v>
      </c>
      <c r="Q385" s="121">
        <v>0</v>
      </c>
      <c r="R385" s="122">
        <f>Q385*H385</f>
        <v>0</v>
      </c>
      <c r="S385" s="27"/>
      <c r="T385" s="27"/>
      <c r="U385" s="27"/>
      <c r="V385" s="27"/>
      <c r="W385" s="27"/>
      <c r="X385" s="27"/>
      <c r="Y385" s="27"/>
      <c r="Z385" s="27"/>
      <c r="AA385" s="27"/>
      <c r="AB385" s="27"/>
      <c r="AC385" s="27"/>
      <c r="AP385" s="123" t="s">
        <v>128</v>
      </c>
      <c r="AR385" s="123" t="s">
        <v>123</v>
      </c>
      <c r="AS385" s="123" t="s">
        <v>70</v>
      </c>
      <c r="AW385" s="16" t="s">
        <v>121</v>
      </c>
      <c r="BC385" s="124" t="e">
        <f>IF(L385="základní",#REF!,0)</f>
        <v>#REF!</v>
      </c>
      <c r="BD385" s="124">
        <f>IF(L385="snížená",#REF!,0)</f>
        <v>0</v>
      </c>
      <c r="BE385" s="124">
        <f>IF(L385="zákl. přenesená",#REF!,0)</f>
        <v>0</v>
      </c>
      <c r="BF385" s="124">
        <f>IF(L385="sníž. přenesená",#REF!,0)</f>
        <v>0</v>
      </c>
      <c r="BG385" s="124">
        <f>IF(L385="nulová",#REF!,0)</f>
        <v>0</v>
      </c>
      <c r="BH385" s="16" t="s">
        <v>68</v>
      </c>
      <c r="BI385" s="124" t="e">
        <f>ROUND(#REF!*H385,2)</f>
        <v>#REF!</v>
      </c>
      <c r="BJ385" s="16" t="s">
        <v>128</v>
      </c>
      <c r="BK385" s="123" t="s">
        <v>540</v>
      </c>
    </row>
    <row r="386" spans="1:63" s="2" customFormat="1" ht="19.5">
      <c r="A386" s="27"/>
      <c r="B386" s="28"/>
      <c r="C386" s="27"/>
      <c r="D386" s="125" t="s">
        <v>129</v>
      </c>
      <c r="E386" s="27"/>
      <c r="F386" s="126" t="s">
        <v>539</v>
      </c>
      <c r="G386" s="27"/>
      <c r="H386" s="27"/>
      <c r="I386" s="27"/>
      <c r="J386" s="28"/>
      <c r="K386" s="127"/>
      <c r="L386" s="128"/>
      <c r="M386" s="47"/>
      <c r="N386" s="47"/>
      <c r="O386" s="47"/>
      <c r="P386" s="47"/>
      <c r="Q386" s="47"/>
      <c r="R386" s="48"/>
      <c r="S386" s="27"/>
      <c r="T386" s="27"/>
      <c r="U386" s="27"/>
      <c r="V386" s="27"/>
      <c r="W386" s="27"/>
      <c r="X386" s="27"/>
      <c r="Y386" s="27"/>
      <c r="Z386" s="27"/>
      <c r="AA386" s="27"/>
      <c r="AB386" s="27"/>
      <c r="AC386" s="27"/>
      <c r="AR386" s="16" t="s">
        <v>129</v>
      </c>
      <c r="AS386" s="16" t="s">
        <v>70</v>
      </c>
    </row>
    <row r="387" spans="1:63" s="2" customFormat="1" ht="37.9" customHeight="1">
      <c r="A387" s="27"/>
      <c r="B387" s="113"/>
      <c r="C387" s="114" t="s">
        <v>330</v>
      </c>
      <c r="D387" s="114" t="s">
        <v>123</v>
      </c>
      <c r="E387" s="115" t="s">
        <v>541</v>
      </c>
      <c r="F387" s="116" t="s">
        <v>542</v>
      </c>
      <c r="G387" s="117" t="s">
        <v>149</v>
      </c>
      <c r="H387" s="118">
        <v>250</v>
      </c>
      <c r="I387" s="116" t="s">
        <v>127</v>
      </c>
      <c r="J387" s="28"/>
      <c r="K387" s="119" t="s">
        <v>1</v>
      </c>
      <c r="L387" s="120" t="s">
        <v>30</v>
      </c>
      <c r="M387" s="121">
        <v>0</v>
      </c>
      <c r="N387" s="121">
        <f>M387*H387</f>
        <v>0</v>
      </c>
      <c r="O387" s="121">
        <v>0</v>
      </c>
      <c r="P387" s="121">
        <f>O387*H387</f>
        <v>0</v>
      </c>
      <c r="Q387" s="121">
        <v>0</v>
      </c>
      <c r="R387" s="122">
        <f>Q387*H387</f>
        <v>0</v>
      </c>
      <c r="S387" s="27"/>
      <c r="T387" s="27"/>
      <c r="U387" s="27"/>
      <c r="V387" s="27"/>
      <c r="W387" s="27"/>
      <c r="X387" s="27"/>
      <c r="Y387" s="27"/>
      <c r="Z387" s="27"/>
      <c r="AA387" s="27"/>
      <c r="AB387" s="27"/>
      <c r="AC387" s="27"/>
      <c r="AP387" s="123" t="s">
        <v>128</v>
      </c>
      <c r="AR387" s="123" t="s">
        <v>123</v>
      </c>
      <c r="AS387" s="123" t="s">
        <v>70</v>
      </c>
      <c r="AW387" s="16" t="s">
        <v>121</v>
      </c>
      <c r="BC387" s="124" t="e">
        <f>IF(L387="základní",#REF!,0)</f>
        <v>#REF!</v>
      </c>
      <c r="BD387" s="124">
        <f>IF(L387="snížená",#REF!,0)</f>
        <v>0</v>
      </c>
      <c r="BE387" s="124">
        <f>IF(L387="zákl. přenesená",#REF!,0)</f>
        <v>0</v>
      </c>
      <c r="BF387" s="124">
        <f>IF(L387="sníž. přenesená",#REF!,0)</f>
        <v>0</v>
      </c>
      <c r="BG387" s="124">
        <f>IF(L387="nulová",#REF!,0)</f>
        <v>0</v>
      </c>
      <c r="BH387" s="16" t="s">
        <v>68</v>
      </c>
      <c r="BI387" s="124" t="e">
        <f>ROUND(#REF!*H387,2)</f>
        <v>#REF!</v>
      </c>
      <c r="BJ387" s="16" t="s">
        <v>128</v>
      </c>
      <c r="BK387" s="123" t="s">
        <v>543</v>
      </c>
    </row>
    <row r="388" spans="1:63" s="2" customFormat="1" ht="19.5">
      <c r="A388" s="27"/>
      <c r="B388" s="28"/>
      <c r="C388" s="27"/>
      <c r="D388" s="125" t="s">
        <v>129</v>
      </c>
      <c r="E388" s="27"/>
      <c r="F388" s="126" t="s">
        <v>542</v>
      </c>
      <c r="G388" s="27"/>
      <c r="H388" s="27"/>
      <c r="I388" s="27"/>
      <c r="J388" s="28"/>
      <c r="K388" s="127"/>
      <c r="L388" s="128"/>
      <c r="M388" s="47"/>
      <c r="N388" s="47"/>
      <c r="O388" s="47"/>
      <c r="P388" s="47"/>
      <c r="Q388" s="47"/>
      <c r="R388" s="48"/>
      <c r="S388" s="27"/>
      <c r="T388" s="27"/>
      <c r="U388" s="27"/>
      <c r="V388" s="27"/>
      <c r="W388" s="27"/>
      <c r="X388" s="27"/>
      <c r="Y388" s="27"/>
      <c r="Z388" s="27"/>
      <c r="AA388" s="27"/>
      <c r="AB388" s="27"/>
      <c r="AC388" s="27"/>
      <c r="AR388" s="16" t="s">
        <v>129</v>
      </c>
      <c r="AS388" s="16" t="s">
        <v>70</v>
      </c>
    </row>
    <row r="389" spans="1:63" s="2" customFormat="1" ht="33" customHeight="1">
      <c r="A389" s="27"/>
      <c r="B389" s="113"/>
      <c r="C389" s="114" t="s">
        <v>544</v>
      </c>
      <c r="D389" s="114" t="s">
        <v>123</v>
      </c>
      <c r="E389" s="115" t="s">
        <v>545</v>
      </c>
      <c r="F389" s="116" t="s">
        <v>546</v>
      </c>
      <c r="G389" s="117" t="s">
        <v>149</v>
      </c>
      <c r="H389" s="118">
        <v>100</v>
      </c>
      <c r="I389" s="116" t="s">
        <v>127</v>
      </c>
      <c r="J389" s="28"/>
      <c r="K389" s="119" t="s">
        <v>1</v>
      </c>
      <c r="L389" s="120" t="s">
        <v>30</v>
      </c>
      <c r="M389" s="121">
        <v>0</v>
      </c>
      <c r="N389" s="121">
        <f>M389*H389</f>
        <v>0</v>
      </c>
      <c r="O389" s="121">
        <v>0</v>
      </c>
      <c r="P389" s="121">
        <f>O389*H389</f>
        <v>0</v>
      </c>
      <c r="Q389" s="121">
        <v>0</v>
      </c>
      <c r="R389" s="122">
        <f>Q389*H389</f>
        <v>0</v>
      </c>
      <c r="S389" s="27"/>
      <c r="T389" s="27"/>
      <c r="U389" s="27"/>
      <c r="V389" s="27"/>
      <c r="W389" s="27"/>
      <c r="X389" s="27"/>
      <c r="Y389" s="27"/>
      <c r="Z389" s="27"/>
      <c r="AA389" s="27"/>
      <c r="AB389" s="27"/>
      <c r="AC389" s="27"/>
      <c r="AP389" s="123" t="s">
        <v>128</v>
      </c>
      <c r="AR389" s="123" t="s">
        <v>123</v>
      </c>
      <c r="AS389" s="123" t="s">
        <v>70</v>
      </c>
      <c r="AW389" s="16" t="s">
        <v>121</v>
      </c>
      <c r="BC389" s="124" t="e">
        <f>IF(L389="základní",#REF!,0)</f>
        <v>#REF!</v>
      </c>
      <c r="BD389" s="124">
        <f>IF(L389="snížená",#REF!,0)</f>
        <v>0</v>
      </c>
      <c r="BE389" s="124">
        <f>IF(L389="zákl. přenesená",#REF!,0)</f>
        <v>0</v>
      </c>
      <c r="BF389" s="124">
        <f>IF(L389="sníž. přenesená",#REF!,0)</f>
        <v>0</v>
      </c>
      <c r="BG389" s="124">
        <f>IF(L389="nulová",#REF!,0)</f>
        <v>0</v>
      </c>
      <c r="BH389" s="16" t="s">
        <v>68</v>
      </c>
      <c r="BI389" s="124" t="e">
        <f>ROUND(#REF!*H389,2)</f>
        <v>#REF!</v>
      </c>
      <c r="BJ389" s="16" t="s">
        <v>128</v>
      </c>
      <c r="BK389" s="123" t="s">
        <v>547</v>
      </c>
    </row>
    <row r="390" spans="1:63" s="2" customFormat="1" ht="19.5">
      <c r="A390" s="27"/>
      <c r="B390" s="28"/>
      <c r="C390" s="27"/>
      <c r="D390" s="125" t="s">
        <v>129</v>
      </c>
      <c r="E390" s="27"/>
      <c r="F390" s="126" t="s">
        <v>546</v>
      </c>
      <c r="G390" s="27"/>
      <c r="H390" s="27"/>
      <c r="I390" s="27"/>
      <c r="J390" s="28"/>
      <c r="K390" s="127"/>
      <c r="L390" s="128"/>
      <c r="M390" s="47"/>
      <c r="N390" s="47"/>
      <c r="O390" s="47"/>
      <c r="P390" s="47"/>
      <c r="Q390" s="47"/>
      <c r="R390" s="48"/>
      <c r="S390" s="27"/>
      <c r="T390" s="27"/>
      <c r="U390" s="27"/>
      <c r="V390" s="27"/>
      <c r="W390" s="27"/>
      <c r="X390" s="27"/>
      <c r="Y390" s="27"/>
      <c r="Z390" s="27"/>
      <c r="AA390" s="27"/>
      <c r="AB390" s="27"/>
      <c r="AC390" s="27"/>
      <c r="AR390" s="16" t="s">
        <v>129</v>
      </c>
      <c r="AS390" s="16" t="s">
        <v>70</v>
      </c>
    </row>
    <row r="391" spans="1:63" s="2" customFormat="1" ht="37.9" customHeight="1">
      <c r="A391" s="27"/>
      <c r="B391" s="113"/>
      <c r="C391" s="114" t="s">
        <v>333</v>
      </c>
      <c r="D391" s="114" t="s">
        <v>123</v>
      </c>
      <c r="E391" s="115" t="s">
        <v>548</v>
      </c>
      <c r="F391" s="116" t="s">
        <v>549</v>
      </c>
      <c r="G391" s="117" t="s">
        <v>149</v>
      </c>
      <c r="H391" s="118">
        <v>75</v>
      </c>
      <c r="I391" s="116" t="s">
        <v>127</v>
      </c>
      <c r="J391" s="28"/>
      <c r="K391" s="119" t="s">
        <v>1</v>
      </c>
      <c r="L391" s="120" t="s">
        <v>30</v>
      </c>
      <c r="M391" s="121">
        <v>0</v>
      </c>
      <c r="N391" s="121">
        <f>M391*H391</f>
        <v>0</v>
      </c>
      <c r="O391" s="121">
        <v>0</v>
      </c>
      <c r="P391" s="121">
        <f>O391*H391</f>
        <v>0</v>
      </c>
      <c r="Q391" s="121">
        <v>0</v>
      </c>
      <c r="R391" s="122">
        <f>Q391*H391</f>
        <v>0</v>
      </c>
      <c r="S391" s="27"/>
      <c r="T391" s="27"/>
      <c r="U391" s="27"/>
      <c r="V391" s="27"/>
      <c r="W391" s="27"/>
      <c r="X391" s="27"/>
      <c r="Y391" s="27"/>
      <c r="Z391" s="27"/>
      <c r="AA391" s="27"/>
      <c r="AB391" s="27"/>
      <c r="AC391" s="27"/>
      <c r="AP391" s="123" t="s">
        <v>128</v>
      </c>
      <c r="AR391" s="123" t="s">
        <v>123</v>
      </c>
      <c r="AS391" s="123" t="s">
        <v>70</v>
      </c>
      <c r="AW391" s="16" t="s">
        <v>121</v>
      </c>
      <c r="BC391" s="124" t="e">
        <f>IF(L391="základní",#REF!,0)</f>
        <v>#REF!</v>
      </c>
      <c r="BD391" s="124">
        <f>IF(L391="snížená",#REF!,0)</f>
        <v>0</v>
      </c>
      <c r="BE391" s="124">
        <f>IF(L391="zákl. přenesená",#REF!,0)</f>
        <v>0</v>
      </c>
      <c r="BF391" s="124">
        <f>IF(L391="sníž. přenesená",#REF!,0)</f>
        <v>0</v>
      </c>
      <c r="BG391" s="124">
        <f>IF(L391="nulová",#REF!,0)</f>
        <v>0</v>
      </c>
      <c r="BH391" s="16" t="s">
        <v>68</v>
      </c>
      <c r="BI391" s="124" t="e">
        <f>ROUND(#REF!*H391,2)</f>
        <v>#REF!</v>
      </c>
      <c r="BJ391" s="16" t="s">
        <v>128</v>
      </c>
      <c r="BK391" s="123" t="s">
        <v>550</v>
      </c>
    </row>
    <row r="392" spans="1:63" s="2" customFormat="1" ht="19.5">
      <c r="A392" s="27"/>
      <c r="B392" s="28"/>
      <c r="C392" s="27"/>
      <c r="D392" s="125" t="s">
        <v>129</v>
      </c>
      <c r="E392" s="27"/>
      <c r="F392" s="126" t="s">
        <v>549</v>
      </c>
      <c r="G392" s="27"/>
      <c r="H392" s="27"/>
      <c r="I392" s="27"/>
      <c r="J392" s="28"/>
      <c r="K392" s="127"/>
      <c r="L392" s="128"/>
      <c r="M392" s="47"/>
      <c r="N392" s="47"/>
      <c r="O392" s="47"/>
      <c r="P392" s="47"/>
      <c r="Q392" s="47"/>
      <c r="R392" s="48"/>
      <c r="S392" s="27"/>
      <c r="T392" s="27"/>
      <c r="U392" s="27"/>
      <c r="V392" s="27"/>
      <c r="W392" s="27"/>
      <c r="X392" s="27"/>
      <c r="Y392" s="27"/>
      <c r="Z392" s="27"/>
      <c r="AA392" s="27"/>
      <c r="AB392" s="27"/>
      <c r="AC392" s="27"/>
      <c r="AR392" s="16" t="s">
        <v>129</v>
      </c>
      <c r="AS392" s="16" t="s">
        <v>70</v>
      </c>
    </row>
    <row r="393" spans="1:63" s="2" customFormat="1" ht="37.9" customHeight="1">
      <c r="A393" s="27"/>
      <c r="B393" s="113"/>
      <c r="C393" s="114" t="s">
        <v>551</v>
      </c>
      <c r="D393" s="114" t="s">
        <v>123</v>
      </c>
      <c r="E393" s="115" t="s">
        <v>552</v>
      </c>
      <c r="F393" s="116" t="s">
        <v>553</v>
      </c>
      <c r="G393" s="117" t="s">
        <v>149</v>
      </c>
      <c r="H393" s="118">
        <v>65</v>
      </c>
      <c r="I393" s="116" t="s">
        <v>127</v>
      </c>
      <c r="J393" s="28"/>
      <c r="K393" s="119" t="s">
        <v>1</v>
      </c>
      <c r="L393" s="120" t="s">
        <v>30</v>
      </c>
      <c r="M393" s="121">
        <v>0</v>
      </c>
      <c r="N393" s="121">
        <f>M393*H393</f>
        <v>0</v>
      </c>
      <c r="O393" s="121">
        <v>0</v>
      </c>
      <c r="P393" s="121">
        <f>O393*H393</f>
        <v>0</v>
      </c>
      <c r="Q393" s="121">
        <v>0</v>
      </c>
      <c r="R393" s="122">
        <f>Q393*H393</f>
        <v>0</v>
      </c>
      <c r="S393" s="27"/>
      <c r="T393" s="27"/>
      <c r="U393" s="27"/>
      <c r="V393" s="27"/>
      <c r="W393" s="27"/>
      <c r="X393" s="27"/>
      <c r="Y393" s="27"/>
      <c r="Z393" s="27"/>
      <c r="AA393" s="27"/>
      <c r="AB393" s="27"/>
      <c r="AC393" s="27"/>
      <c r="AP393" s="123" t="s">
        <v>128</v>
      </c>
      <c r="AR393" s="123" t="s">
        <v>123</v>
      </c>
      <c r="AS393" s="123" t="s">
        <v>70</v>
      </c>
      <c r="AW393" s="16" t="s">
        <v>121</v>
      </c>
      <c r="BC393" s="124" t="e">
        <f>IF(L393="základní",#REF!,0)</f>
        <v>#REF!</v>
      </c>
      <c r="BD393" s="124">
        <f>IF(L393="snížená",#REF!,0)</f>
        <v>0</v>
      </c>
      <c r="BE393" s="124">
        <f>IF(L393="zákl. přenesená",#REF!,0)</f>
        <v>0</v>
      </c>
      <c r="BF393" s="124">
        <f>IF(L393="sníž. přenesená",#REF!,0)</f>
        <v>0</v>
      </c>
      <c r="BG393" s="124">
        <f>IF(L393="nulová",#REF!,0)</f>
        <v>0</v>
      </c>
      <c r="BH393" s="16" t="s">
        <v>68</v>
      </c>
      <c r="BI393" s="124" t="e">
        <f>ROUND(#REF!*H393,2)</f>
        <v>#REF!</v>
      </c>
      <c r="BJ393" s="16" t="s">
        <v>128</v>
      </c>
      <c r="BK393" s="123" t="s">
        <v>554</v>
      </c>
    </row>
    <row r="394" spans="1:63" s="2" customFormat="1" ht="19.5">
      <c r="A394" s="27"/>
      <c r="B394" s="28"/>
      <c r="C394" s="27"/>
      <c r="D394" s="125" t="s">
        <v>129</v>
      </c>
      <c r="E394" s="27"/>
      <c r="F394" s="126" t="s">
        <v>553</v>
      </c>
      <c r="G394" s="27"/>
      <c r="H394" s="27"/>
      <c r="I394" s="27"/>
      <c r="J394" s="28"/>
      <c r="K394" s="127"/>
      <c r="L394" s="128"/>
      <c r="M394" s="47"/>
      <c r="N394" s="47"/>
      <c r="O394" s="47"/>
      <c r="P394" s="47"/>
      <c r="Q394" s="47"/>
      <c r="R394" s="48"/>
      <c r="S394" s="27"/>
      <c r="T394" s="27"/>
      <c r="U394" s="27"/>
      <c r="V394" s="27"/>
      <c r="W394" s="27"/>
      <c r="X394" s="27"/>
      <c r="Y394" s="27"/>
      <c r="Z394" s="27"/>
      <c r="AA394" s="27"/>
      <c r="AB394" s="27"/>
      <c r="AC394" s="27"/>
      <c r="AR394" s="16" t="s">
        <v>129</v>
      </c>
      <c r="AS394" s="16" t="s">
        <v>70</v>
      </c>
    </row>
    <row r="395" spans="1:63" s="2" customFormat="1" ht="37.9" customHeight="1">
      <c r="A395" s="27"/>
      <c r="B395" s="113"/>
      <c r="C395" s="114" t="s">
        <v>336</v>
      </c>
      <c r="D395" s="114" t="s">
        <v>123</v>
      </c>
      <c r="E395" s="115" t="s">
        <v>555</v>
      </c>
      <c r="F395" s="116" t="s">
        <v>556</v>
      </c>
      <c r="G395" s="117" t="s">
        <v>149</v>
      </c>
      <c r="H395" s="118">
        <v>250</v>
      </c>
      <c r="I395" s="116" t="s">
        <v>127</v>
      </c>
      <c r="J395" s="28"/>
      <c r="K395" s="119" t="s">
        <v>1</v>
      </c>
      <c r="L395" s="120" t="s">
        <v>30</v>
      </c>
      <c r="M395" s="121">
        <v>0</v>
      </c>
      <c r="N395" s="121">
        <f>M395*H395</f>
        <v>0</v>
      </c>
      <c r="O395" s="121">
        <v>0</v>
      </c>
      <c r="P395" s="121">
        <f>O395*H395</f>
        <v>0</v>
      </c>
      <c r="Q395" s="121">
        <v>0</v>
      </c>
      <c r="R395" s="122">
        <f>Q395*H395</f>
        <v>0</v>
      </c>
      <c r="S395" s="27"/>
      <c r="T395" s="27"/>
      <c r="U395" s="27"/>
      <c r="V395" s="27"/>
      <c r="W395" s="27"/>
      <c r="X395" s="27"/>
      <c r="Y395" s="27"/>
      <c r="Z395" s="27"/>
      <c r="AA395" s="27"/>
      <c r="AB395" s="27"/>
      <c r="AC395" s="27"/>
      <c r="AP395" s="123" t="s">
        <v>128</v>
      </c>
      <c r="AR395" s="123" t="s">
        <v>123</v>
      </c>
      <c r="AS395" s="123" t="s">
        <v>70</v>
      </c>
      <c r="AW395" s="16" t="s">
        <v>121</v>
      </c>
      <c r="BC395" s="124" t="e">
        <f>IF(L395="základní",#REF!,0)</f>
        <v>#REF!</v>
      </c>
      <c r="BD395" s="124">
        <f>IF(L395="snížená",#REF!,0)</f>
        <v>0</v>
      </c>
      <c r="BE395" s="124">
        <f>IF(L395="zákl. přenesená",#REF!,0)</f>
        <v>0</v>
      </c>
      <c r="BF395" s="124">
        <f>IF(L395="sníž. přenesená",#REF!,0)</f>
        <v>0</v>
      </c>
      <c r="BG395" s="124">
        <f>IF(L395="nulová",#REF!,0)</f>
        <v>0</v>
      </c>
      <c r="BH395" s="16" t="s">
        <v>68</v>
      </c>
      <c r="BI395" s="124" t="e">
        <f>ROUND(#REF!*H395,2)</f>
        <v>#REF!</v>
      </c>
      <c r="BJ395" s="16" t="s">
        <v>128</v>
      </c>
      <c r="BK395" s="123" t="s">
        <v>557</v>
      </c>
    </row>
    <row r="396" spans="1:63" s="2" customFormat="1" ht="19.5">
      <c r="A396" s="27"/>
      <c r="B396" s="28"/>
      <c r="C396" s="27"/>
      <c r="D396" s="125" t="s">
        <v>129</v>
      </c>
      <c r="E396" s="27"/>
      <c r="F396" s="126" t="s">
        <v>556</v>
      </c>
      <c r="G396" s="27"/>
      <c r="H396" s="27"/>
      <c r="I396" s="27"/>
      <c r="J396" s="28"/>
      <c r="K396" s="127"/>
      <c r="L396" s="128"/>
      <c r="M396" s="47"/>
      <c r="N396" s="47"/>
      <c r="O396" s="47"/>
      <c r="P396" s="47"/>
      <c r="Q396" s="47"/>
      <c r="R396" s="48"/>
      <c r="S396" s="27"/>
      <c r="T396" s="27"/>
      <c r="U396" s="27"/>
      <c r="V396" s="27"/>
      <c r="W396" s="27"/>
      <c r="X396" s="27"/>
      <c r="Y396" s="27"/>
      <c r="Z396" s="27"/>
      <c r="AA396" s="27"/>
      <c r="AB396" s="27"/>
      <c r="AC396" s="27"/>
      <c r="AR396" s="16" t="s">
        <v>129</v>
      </c>
      <c r="AS396" s="16" t="s">
        <v>70</v>
      </c>
    </row>
    <row r="397" spans="1:63" s="2" customFormat="1" ht="33" customHeight="1">
      <c r="A397" s="27"/>
      <c r="B397" s="113"/>
      <c r="C397" s="114" t="s">
        <v>558</v>
      </c>
      <c r="D397" s="114" t="s">
        <v>123</v>
      </c>
      <c r="E397" s="115" t="s">
        <v>559</v>
      </c>
      <c r="F397" s="116" t="s">
        <v>560</v>
      </c>
      <c r="G397" s="117" t="s">
        <v>149</v>
      </c>
      <c r="H397" s="118">
        <v>100</v>
      </c>
      <c r="I397" s="116" t="s">
        <v>127</v>
      </c>
      <c r="J397" s="28"/>
      <c r="K397" s="119" t="s">
        <v>1</v>
      </c>
      <c r="L397" s="120" t="s">
        <v>30</v>
      </c>
      <c r="M397" s="121">
        <v>0</v>
      </c>
      <c r="N397" s="121">
        <f>M397*H397</f>
        <v>0</v>
      </c>
      <c r="O397" s="121">
        <v>0</v>
      </c>
      <c r="P397" s="121">
        <f>O397*H397</f>
        <v>0</v>
      </c>
      <c r="Q397" s="121">
        <v>0</v>
      </c>
      <c r="R397" s="122">
        <f>Q397*H397</f>
        <v>0</v>
      </c>
      <c r="S397" s="27"/>
      <c r="T397" s="27"/>
      <c r="U397" s="27"/>
      <c r="V397" s="27"/>
      <c r="W397" s="27"/>
      <c r="X397" s="27"/>
      <c r="Y397" s="27"/>
      <c r="Z397" s="27"/>
      <c r="AA397" s="27"/>
      <c r="AB397" s="27"/>
      <c r="AC397" s="27"/>
      <c r="AP397" s="123" t="s">
        <v>128</v>
      </c>
      <c r="AR397" s="123" t="s">
        <v>123</v>
      </c>
      <c r="AS397" s="123" t="s">
        <v>70</v>
      </c>
      <c r="AW397" s="16" t="s">
        <v>121</v>
      </c>
      <c r="BC397" s="124" t="e">
        <f>IF(L397="základní",#REF!,0)</f>
        <v>#REF!</v>
      </c>
      <c r="BD397" s="124">
        <f>IF(L397="snížená",#REF!,0)</f>
        <v>0</v>
      </c>
      <c r="BE397" s="124">
        <f>IF(L397="zákl. přenesená",#REF!,0)</f>
        <v>0</v>
      </c>
      <c r="BF397" s="124">
        <f>IF(L397="sníž. přenesená",#REF!,0)</f>
        <v>0</v>
      </c>
      <c r="BG397" s="124">
        <f>IF(L397="nulová",#REF!,0)</f>
        <v>0</v>
      </c>
      <c r="BH397" s="16" t="s">
        <v>68</v>
      </c>
      <c r="BI397" s="124" t="e">
        <f>ROUND(#REF!*H397,2)</f>
        <v>#REF!</v>
      </c>
      <c r="BJ397" s="16" t="s">
        <v>128</v>
      </c>
      <c r="BK397" s="123" t="s">
        <v>561</v>
      </c>
    </row>
    <row r="398" spans="1:63" s="2" customFormat="1" ht="19.5">
      <c r="A398" s="27"/>
      <c r="B398" s="28"/>
      <c r="C398" s="27"/>
      <c r="D398" s="125" t="s">
        <v>129</v>
      </c>
      <c r="E398" s="27"/>
      <c r="F398" s="126" t="s">
        <v>560</v>
      </c>
      <c r="G398" s="27"/>
      <c r="H398" s="27"/>
      <c r="I398" s="27"/>
      <c r="J398" s="28"/>
      <c r="K398" s="127"/>
      <c r="L398" s="128"/>
      <c r="M398" s="47"/>
      <c r="N398" s="47"/>
      <c r="O398" s="47"/>
      <c r="P398" s="47"/>
      <c r="Q398" s="47"/>
      <c r="R398" s="48"/>
      <c r="S398" s="27"/>
      <c r="T398" s="27"/>
      <c r="U398" s="27"/>
      <c r="V398" s="27"/>
      <c r="W398" s="27"/>
      <c r="X398" s="27"/>
      <c r="Y398" s="27"/>
      <c r="Z398" s="27"/>
      <c r="AA398" s="27"/>
      <c r="AB398" s="27"/>
      <c r="AC398" s="27"/>
      <c r="AR398" s="16" t="s">
        <v>129</v>
      </c>
      <c r="AS398" s="16" t="s">
        <v>70</v>
      </c>
    </row>
    <row r="399" spans="1:63" s="2" customFormat="1" ht="37.9" customHeight="1">
      <c r="A399" s="27"/>
      <c r="B399" s="113"/>
      <c r="C399" s="114" t="s">
        <v>339</v>
      </c>
      <c r="D399" s="114" t="s">
        <v>123</v>
      </c>
      <c r="E399" s="115" t="s">
        <v>562</v>
      </c>
      <c r="F399" s="116" t="s">
        <v>563</v>
      </c>
      <c r="G399" s="117" t="s">
        <v>149</v>
      </c>
      <c r="H399" s="118">
        <v>75</v>
      </c>
      <c r="I399" s="116" t="s">
        <v>127</v>
      </c>
      <c r="J399" s="28"/>
      <c r="K399" s="119" t="s">
        <v>1</v>
      </c>
      <c r="L399" s="120" t="s">
        <v>30</v>
      </c>
      <c r="M399" s="121">
        <v>0</v>
      </c>
      <c r="N399" s="121">
        <f>M399*H399</f>
        <v>0</v>
      </c>
      <c r="O399" s="121">
        <v>0</v>
      </c>
      <c r="P399" s="121">
        <f>O399*H399</f>
        <v>0</v>
      </c>
      <c r="Q399" s="121">
        <v>0</v>
      </c>
      <c r="R399" s="122">
        <f>Q399*H399</f>
        <v>0</v>
      </c>
      <c r="S399" s="27"/>
      <c r="T399" s="27"/>
      <c r="U399" s="27"/>
      <c r="V399" s="27"/>
      <c r="W399" s="27"/>
      <c r="X399" s="27"/>
      <c r="Y399" s="27"/>
      <c r="Z399" s="27"/>
      <c r="AA399" s="27"/>
      <c r="AB399" s="27"/>
      <c r="AC399" s="27"/>
      <c r="AP399" s="123" t="s">
        <v>128</v>
      </c>
      <c r="AR399" s="123" t="s">
        <v>123</v>
      </c>
      <c r="AS399" s="123" t="s">
        <v>70</v>
      </c>
      <c r="AW399" s="16" t="s">
        <v>121</v>
      </c>
      <c r="BC399" s="124" t="e">
        <f>IF(L399="základní",#REF!,0)</f>
        <v>#REF!</v>
      </c>
      <c r="BD399" s="124">
        <f>IF(L399="snížená",#REF!,0)</f>
        <v>0</v>
      </c>
      <c r="BE399" s="124">
        <f>IF(L399="zákl. přenesená",#REF!,0)</f>
        <v>0</v>
      </c>
      <c r="BF399" s="124">
        <f>IF(L399="sníž. přenesená",#REF!,0)</f>
        <v>0</v>
      </c>
      <c r="BG399" s="124">
        <f>IF(L399="nulová",#REF!,0)</f>
        <v>0</v>
      </c>
      <c r="BH399" s="16" t="s">
        <v>68</v>
      </c>
      <c r="BI399" s="124" t="e">
        <f>ROUND(#REF!*H399,2)</f>
        <v>#REF!</v>
      </c>
      <c r="BJ399" s="16" t="s">
        <v>128</v>
      </c>
      <c r="BK399" s="123" t="s">
        <v>564</v>
      </c>
    </row>
    <row r="400" spans="1:63" s="2" customFormat="1" ht="19.5">
      <c r="A400" s="27"/>
      <c r="B400" s="28"/>
      <c r="C400" s="27"/>
      <c r="D400" s="125" t="s">
        <v>129</v>
      </c>
      <c r="E400" s="27"/>
      <c r="F400" s="126" t="s">
        <v>563</v>
      </c>
      <c r="G400" s="27"/>
      <c r="H400" s="27"/>
      <c r="I400" s="27"/>
      <c r="J400" s="28"/>
      <c r="K400" s="127"/>
      <c r="L400" s="128"/>
      <c r="M400" s="47"/>
      <c r="N400" s="47"/>
      <c r="O400" s="47"/>
      <c r="P400" s="47"/>
      <c r="Q400" s="47"/>
      <c r="R400" s="48"/>
      <c r="S400" s="27"/>
      <c r="T400" s="27"/>
      <c r="U400" s="27"/>
      <c r="V400" s="27"/>
      <c r="W400" s="27"/>
      <c r="X400" s="27"/>
      <c r="Y400" s="27"/>
      <c r="Z400" s="27"/>
      <c r="AA400" s="27"/>
      <c r="AB400" s="27"/>
      <c r="AC400" s="27"/>
      <c r="AR400" s="16" t="s">
        <v>129</v>
      </c>
      <c r="AS400" s="16" t="s">
        <v>70</v>
      </c>
    </row>
    <row r="401" spans="1:63" s="2" customFormat="1" ht="37.9" customHeight="1">
      <c r="A401" s="27"/>
      <c r="B401" s="113"/>
      <c r="C401" s="114" t="s">
        <v>565</v>
      </c>
      <c r="D401" s="114" t="s">
        <v>123</v>
      </c>
      <c r="E401" s="115" t="s">
        <v>566</v>
      </c>
      <c r="F401" s="116" t="s">
        <v>567</v>
      </c>
      <c r="G401" s="117" t="s">
        <v>149</v>
      </c>
      <c r="H401" s="118">
        <v>65</v>
      </c>
      <c r="I401" s="116" t="s">
        <v>127</v>
      </c>
      <c r="J401" s="28"/>
      <c r="K401" s="119" t="s">
        <v>1</v>
      </c>
      <c r="L401" s="120" t="s">
        <v>30</v>
      </c>
      <c r="M401" s="121">
        <v>0</v>
      </c>
      <c r="N401" s="121">
        <f>M401*H401</f>
        <v>0</v>
      </c>
      <c r="O401" s="121">
        <v>0</v>
      </c>
      <c r="P401" s="121">
        <f>O401*H401</f>
        <v>0</v>
      </c>
      <c r="Q401" s="121">
        <v>0</v>
      </c>
      <c r="R401" s="122">
        <f>Q401*H401</f>
        <v>0</v>
      </c>
      <c r="S401" s="27"/>
      <c r="T401" s="27"/>
      <c r="U401" s="27"/>
      <c r="V401" s="27"/>
      <c r="W401" s="27"/>
      <c r="X401" s="27"/>
      <c r="Y401" s="27"/>
      <c r="Z401" s="27"/>
      <c r="AA401" s="27"/>
      <c r="AB401" s="27"/>
      <c r="AC401" s="27"/>
      <c r="AP401" s="123" t="s">
        <v>128</v>
      </c>
      <c r="AR401" s="123" t="s">
        <v>123</v>
      </c>
      <c r="AS401" s="123" t="s">
        <v>70</v>
      </c>
      <c r="AW401" s="16" t="s">
        <v>121</v>
      </c>
      <c r="BC401" s="124" t="e">
        <f>IF(L401="základní",#REF!,0)</f>
        <v>#REF!</v>
      </c>
      <c r="BD401" s="124">
        <f>IF(L401="snížená",#REF!,0)</f>
        <v>0</v>
      </c>
      <c r="BE401" s="124">
        <f>IF(L401="zákl. přenesená",#REF!,0)</f>
        <v>0</v>
      </c>
      <c r="BF401" s="124">
        <f>IF(L401="sníž. přenesená",#REF!,0)</f>
        <v>0</v>
      </c>
      <c r="BG401" s="124">
        <f>IF(L401="nulová",#REF!,0)</f>
        <v>0</v>
      </c>
      <c r="BH401" s="16" t="s">
        <v>68</v>
      </c>
      <c r="BI401" s="124" t="e">
        <f>ROUND(#REF!*H401,2)</f>
        <v>#REF!</v>
      </c>
      <c r="BJ401" s="16" t="s">
        <v>128</v>
      </c>
      <c r="BK401" s="123" t="s">
        <v>568</v>
      </c>
    </row>
    <row r="402" spans="1:63" s="2" customFormat="1" ht="19.5">
      <c r="A402" s="27"/>
      <c r="B402" s="28"/>
      <c r="C402" s="27"/>
      <c r="D402" s="125" t="s">
        <v>129</v>
      </c>
      <c r="E402" s="27"/>
      <c r="F402" s="126" t="s">
        <v>567</v>
      </c>
      <c r="G402" s="27"/>
      <c r="H402" s="27"/>
      <c r="I402" s="27"/>
      <c r="J402" s="28"/>
      <c r="K402" s="127"/>
      <c r="L402" s="128"/>
      <c r="M402" s="47"/>
      <c r="N402" s="47"/>
      <c r="O402" s="47"/>
      <c r="P402" s="47"/>
      <c r="Q402" s="47"/>
      <c r="R402" s="48"/>
      <c r="S402" s="27"/>
      <c r="T402" s="27"/>
      <c r="U402" s="27"/>
      <c r="V402" s="27"/>
      <c r="W402" s="27"/>
      <c r="X402" s="27"/>
      <c r="Y402" s="27"/>
      <c r="Z402" s="27"/>
      <c r="AA402" s="27"/>
      <c r="AB402" s="27"/>
      <c r="AC402" s="27"/>
      <c r="AR402" s="16" t="s">
        <v>129</v>
      </c>
      <c r="AS402" s="16" t="s">
        <v>70</v>
      </c>
    </row>
    <row r="403" spans="1:63" s="2" customFormat="1" ht="24.2" customHeight="1">
      <c r="A403" s="27"/>
      <c r="B403" s="113"/>
      <c r="C403" s="129" t="s">
        <v>343</v>
      </c>
      <c r="D403" s="129" t="s">
        <v>355</v>
      </c>
      <c r="E403" s="130" t="s">
        <v>569</v>
      </c>
      <c r="F403" s="131" t="s">
        <v>570</v>
      </c>
      <c r="G403" s="132" t="s">
        <v>203</v>
      </c>
      <c r="H403" s="133">
        <v>73.382000000000005</v>
      </c>
      <c r="I403" s="131" t="s">
        <v>127</v>
      </c>
      <c r="J403" s="134"/>
      <c r="K403" s="135" t="s">
        <v>1</v>
      </c>
      <c r="L403" s="136" t="s">
        <v>30</v>
      </c>
      <c r="M403" s="121">
        <v>0</v>
      </c>
      <c r="N403" s="121">
        <f>M403*H403</f>
        <v>0</v>
      </c>
      <c r="O403" s="121">
        <v>0</v>
      </c>
      <c r="P403" s="121">
        <f>O403*H403</f>
        <v>0</v>
      </c>
      <c r="Q403" s="121">
        <v>0</v>
      </c>
      <c r="R403" s="122">
        <f>Q403*H403</f>
        <v>0</v>
      </c>
      <c r="S403" s="27"/>
      <c r="T403" s="27"/>
      <c r="U403" s="27"/>
      <c r="V403" s="27"/>
      <c r="W403" s="27"/>
      <c r="X403" s="27"/>
      <c r="Y403" s="27"/>
      <c r="Z403" s="27"/>
      <c r="AA403" s="27"/>
      <c r="AB403" s="27"/>
      <c r="AC403" s="27"/>
      <c r="AP403" s="123" t="s">
        <v>138</v>
      </c>
      <c r="AR403" s="123" t="s">
        <v>355</v>
      </c>
      <c r="AS403" s="123" t="s">
        <v>70</v>
      </c>
      <c r="AW403" s="16" t="s">
        <v>121</v>
      </c>
      <c r="BC403" s="124" t="e">
        <f>IF(L403="základní",#REF!,0)</f>
        <v>#REF!</v>
      </c>
      <c r="BD403" s="124">
        <f>IF(L403="snížená",#REF!,0)</f>
        <v>0</v>
      </c>
      <c r="BE403" s="124">
        <f>IF(L403="zákl. přenesená",#REF!,0)</f>
        <v>0</v>
      </c>
      <c r="BF403" s="124">
        <f>IF(L403="sníž. přenesená",#REF!,0)</f>
        <v>0</v>
      </c>
      <c r="BG403" s="124">
        <f>IF(L403="nulová",#REF!,0)</f>
        <v>0</v>
      </c>
      <c r="BH403" s="16" t="s">
        <v>68</v>
      </c>
      <c r="BI403" s="124" t="e">
        <f>ROUND(#REF!*H403,2)</f>
        <v>#REF!</v>
      </c>
      <c r="BJ403" s="16" t="s">
        <v>128</v>
      </c>
      <c r="BK403" s="123" t="s">
        <v>571</v>
      </c>
    </row>
    <row r="404" spans="1:63" s="2" customFormat="1">
      <c r="A404" s="27"/>
      <c r="B404" s="28"/>
      <c r="C404" s="27"/>
      <c r="D404" s="125" t="s">
        <v>129</v>
      </c>
      <c r="E404" s="27"/>
      <c r="F404" s="126" t="s">
        <v>570</v>
      </c>
      <c r="G404" s="27"/>
      <c r="H404" s="27"/>
      <c r="I404" s="27"/>
      <c r="J404" s="28"/>
      <c r="K404" s="127"/>
      <c r="L404" s="128"/>
      <c r="M404" s="47"/>
      <c r="N404" s="47"/>
      <c r="O404" s="47"/>
      <c r="P404" s="47"/>
      <c r="Q404" s="47"/>
      <c r="R404" s="48"/>
      <c r="S404" s="27"/>
      <c r="T404" s="27"/>
      <c r="U404" s="27"/>
      <c r="V404" s="27"/>
      <c r="W404" s="27"/>
      <c r="X404" s="27"/>
      <c r="Y404" s="27"/>
      <c r="Z404" s="27"/>
      <c r="AA404" s="27"/>
      <c r="AB404" s="27"/>
      <c r="AC404" s="27"/>
      <c r="AR404" s="16" t="s">
        <v>129</v>
      </c>
      <c r="AS404" s="16" t="s">
        <v>70</v>
      </c>
    </row>
    <row r="405" spans="1:63" s="13" customFormat="1">
      <c r="B405" s="138"/>
      <c r="D405" s="125" t="s">
        <v>572</v>
      </c>
      <c r="E405" s="139" t="s">
        <v>1</v>
      </c>
      <c r="F405" s="140" t="s">
        <v>573</v>
      </c>
      <c r="H405" s="141">
        <v>73.382000000000005</v>
      </c>
      <c r="J405" s="138"/>
      <c r="K405" s="142"/>
      <c r="L405" s="143"/>
      <c r="M405" s="143"/>
      <c r="N405" s="143"/>
      <c r="O405" s="143"/>
      <c r="P405" s="143"/>
      <c r="Q405" s="143"/>
      <c r="R405" s="144"/>
      <c r="AR405" s="139" t="s">
        <v>572</v>
      </c>
      <c r="AS405" s="139" t="s">
        <v>70</v>
      </c>
      <c r="AT405" s="13" t="s">
        <v>70</v>
      </c>
      <c r="AU405" s="13" t="s">
        <v>26</v>
      </c>
      <c r="AV405" s="13" t="s">
        <v>61</v>
      </c>
      <c r="AW405" s="139" t="s">
        <v>121</v>
      </c>
    </row>
    <row r="406" spans="1:63" s="14" customFormat="1">
      <c r="B406" s="145"/>
      <c r="D406" s="125" t="s">
        <v>572</v>
      </c>
      <c r="E406" s="146" t="s">
        <v>1</v>
      </c>
      <c r="F406" s="147" t="s">
        <v>574</v>
      </c>
      <c r="H406" s="148">
        <v>73.382000000000005</v>
      </c>
      <c r="J406" s="145"/>
      <c r="K406" s="149"/>
      <c r="L406" s="150"/>
      <c r="M406" s="150"/>
      <c r="N406" s="150"/>
      <c r="O406" s="150"/>
      <c r="P406" s="150"/>
      <c r="Q406" s="150"/>
      <c r="R406" s="151"/>
      <c r="AR406" s="146" t="s">
        <v>572</v>
      </c>
      <c r="AS406" s="146" t="s">
        <v>70</v>
      </c>
      <c r="AT406" s="14" t="s">
        <v>128</v>
      </c>
      <c r="AU406" s="14" t="s">
        <v>26</v>
      </c>
      <c r="AV406" s="14" t="s">
        <v>68</v>
      </c>
      <c r="AW406" s="146" t="s">
        <v>121</v>
      </c>
    </row>
    <row r="407" spans="1:63" s="2" customFormat="1" ht="16.5" customHeight="1">
      <c r="A407" s="27"/>
      <c r="B407" s="113"/>
      <c r="C407" s="114" t="s">
        <v>575</v>
      </c>
      <c r="D407" s="114" t="s">
        <v>123</v>
      </c>
      <c r="E407" s="115" t="s">
        <v>576</v>
      </c>
      <c r="F407" s="116" t="s">
        <v>577</v>
      </c>
      <c r="G407" s="117" t="s">
        <v>149</v>
      </c>
      <c r="H407" s="118">
        <v>50</v>
      </c>
      <c r="I407" s="116" t="s">
        <v>127</v>
      </c>
      <c r="J407" s="28"/>
      <c r="K407" s="119" t="s">
        <v>1</v>
      </c>
      <c r="L407" s="120" t="s">
        <v>30</v>
      </c>
      <c r="M407" s="121">
        <v>0</v>
      </c>
      <c r="N407" s="121">
        <f>M407*H407</f>
        <v>0</v>
      </c>
      <c r="O407" s="121">
        <v>0</v>
      </c>
      <c r="P407" s="121">
        <f>O407*H407</f>
        <v>0</v>
      </c>
      <c r="Q407" s="121">
        <v>0</v>
      </c>
      <c r="R407" s="122">
        <f>Q407*H407</f>
        <v>0</v>
      </c>
      <c r="S407" s="27"/>
      <c r="T407" s="27"/>
      <c r="U407" s="27"/>
      <c r="V407" s="27"/>
      <c r="W407" s="27"/>
      <c r="X407" s="27"/>
      <c r="Y407" s="27"/>
      <c r="Z407" s="27"/>
      <c r="AA407" s="27"/>
      <c r="AB407" s="27"/>
      <c r="AC407" s="27"/>
      <c r="AP407" s="123" t="s">
        <v>128</v>
      </c>
      <c r="AR407" s="123" t="s">
        <v>123</v>
      </c>
      <c r="AS407" s="123" t="s">
        <v>70</v>
      </c>
      <c r="AW407" s="16" t="s">
        <v>121</v>
      </c>
      <c r="BC407" s="124" t="e">
        <f>IF(L407="základní",#REF!,0)</f>
        <v>#REF!</v>
      </c>
      <c r="BD407" s="124">
        <f>IF(L407="snížená",#REF!,0)</f>
        <v>0</v>
      </c>
      <c r="BE407" s="124">
        <f>IF(L407="zákl. přenesená",#REF!,0)</f>
        <v>0</v>
      </c>
      <c r="BF407" s="124">
        <f>IF(L407="sníž. přenesená",#REF!,0)</f>
        <v>0</v>
      </c>
      <c r="BG407" s="124">
        <f>IF(L407="nulová",#REF!,0)</f>
        <v>0</v>
      </c>
      <c r="BH407" s="16" t="s">
        <v>68</v>
      </c>
      <c r="BI407" s="124" t="e">
        <f>ROUND(#REF!*H407,2)</f>
        <v>#REF!</v>
      </c>
      <c r="BJ407" s="16" t="s">
        <v>128</v>
      </c>
      <c r="BK407" s="123" t="s">
        <v>578</v>
      </c>
    </row>
    <row r="408" spans="1:63" s="2" customFormat="1">
      <c r="A408" s="27"/>
      <c r="B408" s="28"/>
      <c r="C408" s="27"/>
      <c r="D408" s="125" t="s">
        <v>129</v>
      </c>
      <c r="E408" s="27"/>
      <c r="F408" s="126" t="s">
        <v>577</v>
      </c>
      <c r="G408" s="27"/>
      <c r="H408" s="27"/>
      <c r="I408" s="27"/>
      <c r="J408" s="28"/>
      <c r="K408" s="127"/>
      <c r="L408" s="128"/>
      <c r="M408" s="47"/>
      <c r="N408" s="47"/>
      <c r="O408" s="47"/>
      <c r="P408" s="47"/>
      <c r="Q408" s="47"/>
      <c r="R408" s="48"/>
      <c r="S408" s="27"/>
      <c r="T408" s="27"/>
      <c r="U408" s="27"/>
      <c r="V408" s="27"/>
      <c r="W408" s="27"/>
      <c r="X408" s="27"/>
      <c r="Y408" s="27"/>
      <c r="Z408" s="27"/>
      <c r="AA408" s="27"/>
      <c r="AB408" s="27"/>
      <c r="AC408" s="27"/>
      <c r="AR408" s="16" t="s">
        <v>129</v>
      </c>
      <c r="AS408" s="16" t="s">
        <v>70</v>
      </c>
    </row>
    <row r="409" spans="1:63" s="2" customFormat="1" ht="24.2" customHeight="1">
      <c r="A409" s="27"/>
      <c r="B409" s="113"/>
      <c r="C409" s="114" t="s">
        <v>346</v>
      </c>
      <c r="D409" s="114" t="s">
        <v>123</v>
      </c>
      <c r="E409" s="115" t="s">
        <v>579</v>
      </c>
      <c r="F409" s="116" t="s">
        <v>580</v>
      </c>
      <c r="G409" s="117" t="s">
        <v>149</v>
      </c>
      <c r="H409" s="118">
        <v>50</v>
      </c>
      <c r="I409" s="116" t="s">
        <v>127</v>
      </c>
      <c r="J409" s="28"/>
      <c r="K409" s="119" t="s">
        <v>1</v>
      </c>
      <c r="L409" s="120" t="s">
        <v>30</v>
      </c>
      <c r="M409" s="121">
        <v>0</v>
      </c>
      <c r="N409" s="121">
        <f>M409*H409</f>
        <v>0</v>
      </c>
      <c r="O409" s="121">
        <v>0</v>
      </c>
      <c r="P409" s="121">
        <f>O409*H409</f>
        <v>0</v>
      </c>
      <c r="Q409" s="121">
        <v>0</v>
      </c>
      <c r="R409" s="122">
        <f>Q409*H409</f>
        <v>0</v>
      </c>
      <c r="S409" s="27"/>
      <c r="T409" s="27"/>
      <c r="U409" s="27"/>
      <c r="V409" s="27"/>
      <c r="W409" s="27"/>
      <c r="X409" s="27"/>
      <c r="Y409" s="27"/>
      <c r="Z409" s="27"/>
      <c r="AA409" s="27"/>
      <c r="AB409" s="27"/>
      <c r="AC409" s="27"/>
      <c r="AP409" s="123" t="s">
        <v>128</v>
      </c>
      <c r="AR409" s="123" t="s">
        <v>123</v>
      </c>
      <c r="AS409" s="123" t="s">
        <v>70</v>
      </c>
      <c r="AW409" s="16" t="s">
        <v>121</v>
      </c>
      <c r="BC409" s="124" t="e">
        <f>IF(L409="základní",#REF!,0)</f>
        <v>#REF!</v>
      </c>
      <c r="BD409" s="124">
        <f>IF(L409="snížená",#REF!,0)</f>
        <v>0</v>
      </c>
      <c r="BE409" s="124">
        <f>IF(L409="zákl. přenesená",#REF!,0)</f>
        <v>0</v>
      </c>
      <c r="BF409" s="124">
        <f>IF(L409="sníž. přenesená",#REF!,0)</f>
        <v>0</v>
      </c>
      <c r="BG409" s="124">
        <f>IF(L409="nulová",#REF!,0)</f>
        <v>0</v>
      </c>
      <c r="BH409" s="16" t="s">
        <v>68</v>
      </c>
      <c r="BI409" s="124" t="e">
        <f>ROUND(#REF!*H409,2)</f>
        <v>#REF!</v>
      </c>
      <c r="BJ409" s="16" t="s">
        <v>128</v>
      </c>
      <c r="BK409" s="123" t="s">
        <v>581</v>
      </c>
    </row>
    <row r="410" spans="1:63" s="2" customFormat="1" ht="19.5">
      <c r="A410" s="27"/>
      <c r="B410" s="28"/>
      <c r="C410" s="27"/>
      <c r="D410" s="125" t="s">
        <v>129</v>
      </c>
      <c r="E410" s="27"/>
      <c r="F410" s="126" t="s">
        <v>580</v>
      </c>
      <c r="G410" s="27"/>
      <c r="H410" s="27"/>
      <c r="I410" s="27"/>
      <c r="J410" s="28"/>
      <c r="K410" s="127"/>
      <c r="L410" s="128"/>
      <c r="M410" s="47"/>
      <c r="N410" s="47"/>
      <c r="O410" s="47"/>
      <c r="P410" s="47"/>
      <c r="Q410" s="47"/>
      <c r="R410" s="48"/>
      <c r="S410" s="27"/>
      <c r="T410" s="27"/>
      <c r="U410" s="27"/>
      <c r="V410" s="27"/>
      <c r="W410" s="27"/>
      <c r="X410" s="27"/>
      <c r="Y410" s="27"/>
      <c r="Z410" s="27"/>
      <c r="AA410" s="27"/>
      <c r="AB410" s="27"/>
      <c r="AC410" s="27"/>
      <c r="AR410" s="16" t="s">
        <v>129</v>
      </c>
      <c r="AS410" s="16" t="s">
        <v>70</v>
      </c>
    </row>
    <row r="411" spans="1:63" s="2" customFormat="1" ht="19.5">
      <c r="A411" s="27"/>
      <c r="B411" s="28"/>
      <c r="C411" s="27"/>
      <c r="D411" s="125" t="s">
        <v>359</v>
      </c>
      <c r="E411" s="27"/>
      <c r="F411" s="137" t="s">
        <v>407</v>
      </c>
      <c r="G411" s="27"/>
      <c r="H411" s="27"/>
      <c r="I411" s="27"/>
      <c r="J411" s="28"/>
      <c r="K411" s="127"/>
      <c r="L411" s="128"/>
      <c r="M411" s="47"/>
      <c r="N411" s="47"/>
      <c r="O411" s="47"/>
      <c r="P411" s="47"/>
      <c r="Q411" s="47"/>
      <c r="R411" s="48"/>
      <c r="S411" s="27"/>
      <c r="T411" s="27"/>
      <c r="U411" s="27"/>
      <c r="V411" s="27"/>
      <c r="W411" s="27"/>
      <c r="X411" s="27"/>
      <c r="Y411" s="27"/>
      <c r="Z411" s="27"/>
      <c r="AA411" s="27"/>
      <c r="AB411" s="27"/>
      <c r="AC411" s="27"/>
      <c r="AR411" s="16" t="s">
        <v>359</v>
      </c>
      <c r="AS411" s="16" t="s">
        <v>70</v>
      </c>
    </row>
    <row r="412" spans="1:63" s="2" customFormat="1" ht="24.2" customHeight="1">
      <c r="A412" s="27"/>
      <c r="B412" s="113"/>
      <c r="C412" s="114" t="s">
        <v>582</v>
      </c>
      <c r="D412" s="114" t="s">
        <v>123</v>
      </c>
      <c r="E412" s="115" t="s">
        <v>583</v>
      </c>
      <c r="F412" s="116" t="s">
        <v>584</v>
      </c>
      <c r="G412" s="117" t="s">
        <v>149</v>
      </c>
      <c r="H412" s="118">
        <v>50</v>
      </c>
      <c r="I412" s="116" t="s">
        <v>127</v>
      </c>
      <c r="J412" s="28"/>
      <c r="K412" s="119" t="s">
        <v>1</v>
      </c>
      <c r="L412" s="120" t="s">
        <v>30</v>
      </c>
      <c r="M412" s="121">
        <v>0</v>
      </c>
      <c r="N412" s="121">
        <f>M412*H412</f>
        <v>0</v>
      </c>
      <c r="O412" s="121">
        <v>0</v>
      </c>
      <c r="P412" s="121">
        <f>O412*H412</f>
        <v>0</v>
      </c>
      <c r="Q412" s="121">
        <v>0</v>
      </c>
      <c r="R412" s="122">
        <f>Q412*H412</f>
        <v>0</v>
      </c>
      <c r="S412" s="27"/>
      <c r="T412" s="27"/>
      <c r="U412" s="27"/>
      <c r="V412" s="27"/>
      <c r="W412" s="27"/>
      <c r="X412" s="27"/>
      <c r="Y412" s="27"/>
      <c r="Z412" s="27"/>
      <c r="AA412" s="27"/>
      <c r="AB412" s="27"/>
      <c r="AC412" s="27"/>
      <c r="AP412" s="123" t="s">
        <v>128</v>
      </c>
      <c r="AR412" s="123" t="s">
        <v>123</v>
      </c>
      <c r="AS412" s="123" t="s">
        <v>70</v>
      </c>
      <c r="AW412" s="16" t="s">
        <v>121</v>
      </c>
      <c r="BC412" s="124" t="e">
        <f>IF(L412="základní",#REF!,0)</f>
        <v>#REF!</v>
      </c>
      <c r="BD412" s="124">
        <f>IF(L412="snížená",#REF!,0)</f>
        <v>0</v>
      </c>
      <c r="BE412" s="124">
        <f>IF(L412="zákl. přenesená",#REF!,0)</f>
        <v>0</v>
      </c>
      <c r="BF412" s="124">
        <f>IF(L412="sníž. přenesená",#REF!,0)</f>
        <v>0</v>
      </c>
      <c r="BG412" s="124">
        <f>IF(L412="nulová",#REF!,0)</f>
        <v>0</v>
      </c>
      <c r="BH412" s="16" t="s">
        <v>68</v>
      </c>
      <c r="BI412" s="124" t="e">
        <f>ROUND(#REF!*H412,2)</f>
        <v>#REF!</v>
      </c>
      <c r="BJ412" s="16" t="s">
        <v>128</v>
      </c>
      <c r="BK412" s="123" t="s">
        <v>585</v>
      </c>
    </row>
    <row r="413" spans="1:63" s="2" customFormat="1" ht="19.5">
      <c r="A413" s="27"/>
      <c r="B413" s="28"/>
      <c r="C413" s="27"/>
      <c r="D413" s="125" t="s">
        <v>129</v>
      </c>
      <c r="E413" s="27"/>
      <c r="F413" s="126" t="s">
        <v>584</v>
      </c>
      <c r="G413" s="27"/>
      <c r="H413" s="27"/>
      <c r="I413" s="27"/>
      <c r="J413" s="28"/>
      <c r="K413" s="127"/>
      <c r="L413" s="128"/>
      <c r="M413" s="47"/>
      <c r="N413" s="47"/>
      <c r="O413" s="47"/>
      <c r="P413" s="47"/>
      <c r="Q413" s="47"/>
      <c r="R413" s="48"/>
      <c r="S413" s="27"/>
      <c r="T413" s="27"/>
      <c r="U413" s="27"/>
      <c r="V413" s="27"/>
      <c r="W413" s="27"/>
      <c r="X413" s="27"/>
      <c r="Y413" s="27"/>
      <c r="Z413" s="27"/>
      <c r="AA413" s="27"/>
      <c r="AB413" s="27"/>
      <c r="AC413" s="27"/>
      <c r="AR413" s="16" t="s">
        <v>129</v>
      </c>
      <c r="AS413" s="16" t="s">
        <v>70</v>
      </c>
    </row>
    <row r="414" spans="1:63" s="2" customFormat="1" ht="24.2" customHeight="1">
      <c r="A414" s="27"/>
      <c r="B414" s="113"/>
      <c r="C414" s="129" t="s">
        <v>350</v>
      </c>
      <c r="D414" s="129" t="s">
        <v>355</v>
      </c>
      <c r="E414" s="130" t="s">
        <v>586</v>
      </c>
      <c r="F414" s="131" t="s">
        <v>587</v>
      </c>
      <c r="G414" s="132" t="s">
        <v>203</v>
      </c>
      <c r="H414" s="133">
        <v>7.2</v>
      </c>
      <c r="I414" s="131" t="s">
        <v>1</v>
      </c>
      <c r="J414" s="134"/>
      <c r="K414" s="135" t="s">
        <v>1</v>
      </c>
      <c r="L414" s="136" t="s">
        <v>30</v>
      </c>
      <c r="M414" s="121">
        <v>0</v>
      </c>
      <c r="N414" s="121">
        <f>M414*H414</f>
        <v>0</v>
      </c>
      <c r="O414" s="121">
        <v>0</v>
      </c>
      <c r="P414" s="121">
        <f>O414*H414</f>
        <v>0</v>
      </c>
      <c r="Q414" s="121">
        <v>0</v>
      </c>
      <c r="R414" s="122">
        <f>Q414*H414</f>
        <v>0</v>
      </c>
      <c r="S414" s="27"/>
      <c r="T414" s="27"/>
      <c r="U414" s="27"/>
      <c r="V414" s="27"/>
      <c r="W414" s="27"/>
      <c r="X414" s="27"/>
      <c r="Y414" s="27"/>
      <c r="Z414" s="27"/>
      <c r="AA414" s="27"/>
      <c r="AB414" s="27"/>
      <c r="AC414" s="27"/>
      <c r="AP414" s="123" t="s">
        <v>138</v>
      </c>
      <c r="AR414" s="123" t="s">
        <v>355</v>
      </c>
      <c r="AS414" s="123" t="s">
        <v>70</v>
      </c>
      <c r="AW414" s="16" t="s">
        <v>121</v>
      </c>
      <c r="BC414" s="124" t="e">
        <f>IF(L414="základní",#REF!,0)</f>
        <v>#REF!</v>
      </c>
      <c r="BD414" s="124">
        <f>IF(L414="snížená",#REF!,0)</f>
        <v>0</v>
      </c>
      <c r="BE414" s="124">
        <f>IF(L414="zákl. přenesená",#REF!,0)</f>
        <v>0</v>
      </c>
      <c r="BF414" s="124">
        <f>IF(L414="sníž. přenesená",#REF!,0)</f>
        <v>0</v>
      </c>
      <c r="BG414" s="124">
        <f>IF(L414="nulová",#REF!,0)</f>
        <v>0</v>
      </c>
      <c r="BH414" s="16" t="s">
        <v>68</v>
      </c>
      <c r="BI414" s="124" t="e">
        <f>ROUND(#REF!*H414,2)</f>
        <v>#REF!</v>
      </c>
      <c r="BJ414" s="16" t="s">
        <v>128</v>
      </c>
      <c r="BK414" s="123" t="s">
        <v>588</v>
      </c>
    </row>
    <row r="415" spans="1:63" s="2" customFormat="1">
      <c r="A415" s="27"/>
      <c r="B415" s="28"/>
      <c r="C415" s="27"/>
      <c r="D415" s="125" t="s">
        <v>129</v>
      </c>
      <c r="E415" s="27"/>
      <c r="F415" s="126" t="s">
        <v>587</v>
      </c>
      <c r="G415" s="27"/>
      <c r="H415" s="27"/>
      <c r="I415" s="27"/>
      <c r="J415" s="28"/>
      <c r="K415" s="127"/>
      <c r="L415" s="128"/>
      <c r="M415" s="47"/>
      <c r="N415" s="47"/>
      <c r="O415" s="47"/>
      <c r="P415" s="47"/>
      <c r="Q415" s="47"/>
      <c r="R415" s="48"/>
      <c r="S415" s="27"/>
      <c r="T415" s="27"/>
      <c r="U415" s="27"/>
      <c r="V415" s="27"/>
      <c r="W415" s="27"/>
      <c r="X415" s="27"/>
      <c r="Y415" s="27"/>
      <c r="Z415" s="27"/>
      <c r="AA415" s="27"/>
      <c r="AB415" s="27"/>
      <c r="AC415" s="27"/>
      <c r="AR415" s="16" t="s">
        <v>129</v>
      </c>
      <c r="AS415" s="16" t="s">
        <v>70</v>
      </c>
    </row>
    <row r="416" spans="1:63" s="13" customFormat="1">
      <c r="B416" s="138"/>
      <c r="D416" s="125" t="s">
        <v>572</v>
      </c>
      <c r="E416" s="139" t="s">
        <v>1</v>
      </c>
      <c r="F416" s="140" t="s">
        <v>589</v>
      </c>
      <c r="H416" s="141">
        <v>7.2</v>
      </c>
      <c r="J416" s="138"/>
      <c r="K416" s="142"/>
      <c r="L416" s="143"/>
      <c r="M416" s="143"/>
      <c r="N416" s="143"/>
      <c r="O416" s="143"/>
      <c r="P416" s="143"/>
      <c r="Q416" s="143"/>
      <c r="R416" s="144"/>
      <c r="AR416" s="139" t="s">
        <v>572</v>
      </c>
      <c r="AS416" s="139" t="s">
        <v>70</v>
      </c>
      <c r="AT416" s="13" t="s">
        <v>70</v>
      </c>
      <c r="AU416" s="13" t="s">
        <v>26</v>
      </c>
      <c r="AV416" s="13" t="s">
        <v>61</v>
      </c>
      <c r="AW416" s="139" t="s">
        <v>121</v>
      </c>
    </row>
    <row r="417" spans="1:63" s="14" customFormat="1">
      <c r="B417" s="145"/>
      <c r="D417" s="125" t="s">
        <v>572</v>
      </c>
      <c r="E417" s="146" t="s">
        <v>1</v>
      </c>
      <c r="F417" s="147" t="s">
        <v>574</v>
      </c>
      <c r="H417" s="148">
        <v>7.2</v>
      </c>
      <c r="J417" s="145"/>
      <c r="K417" s="149"/>
      <c r="L417" s="150"/>
      <c r="M417" s="150"/>
      <c r="N417" s="150"/>
      <c r="O417" s="150"/>
      <c r="P417" s="150"/>
      <c r="Q417" s="150"/>
      <c r="R417" s="151"/>
      <c r="AR417" s="146" t="s">
        <v>572</v>
      </c>
      <c r="AS417" s="146" t="s">
        <v>70</v>
      </c>
      <c r="AT417" s="14" t="s">
        <v>128</v>
      </c>
      <c r="AU417" s="14" t="s">
        <v>26</v>
      </c>
      <c r="AV417" s="14" t="s">
        <v>68</v>
      </c>
      <c r="AW417" s="146" t="s">
        <v>121</v>
      </c>
    </row>
    <row r="418" spans="1:63" s="2" customFormat="1" ht="24.2" customHeight="1">
      <c r="A418" s="27"/>
      <c r="B418" s="113"/>
      <c r="C418" s="114" t="s">
        <v>590</v>
      </c>
      <c r="D418" s="114" t="s">
        <v>123</v>
      </c>
      <c r="E418" s="115" t="s">
        <v>591</v>
      </c>
      <c r="F418" s="116" t="s">
        <v>592</v>
      </c>
      <c r="G418" s="117" t="s">
        <v>191</v>
      </c>
      <c r="H418" s="118">
        <v>45</v>
      </c>
      <c r="I418" s="116" t="s">
        <v>127</v>
      </c>
      <c r="J418" s="28"/>
      <c r="K418" s="119" t="s">
        <v>1</v>
      </c>
      <c r="L418" s="120" t="s">
        <v>30</v>
      </c>
      <c r="M418" s="121">
        <v>0</v>
      </c>
      <c r="N418" s="121">
        <f>M418*H418</f>
        <v>0</v>
      </c>
      <c r="O418" s="121">
        <v>0</v>
      </c>
      <c r="P418" s="121">
        <f>O418*H418</f>
        <v>0</v>
      </c>
      <c r="Q418" s="121">
        <v>0</v>
      </c>
      <c r="R418" s="122">
        <f>Q418*H418</f>
        <v>0</v>
      </c>
      <c r="S418" s="27"/>
      <c r="T418" s="27"/>
      <c r="U418" s="27"/>
      <c r="V418" s="27"/>
      <c r="W418" s="27"/>
      <c r="X418" s="27"/>
      <c r="Y418" s="27"/>
      <c r="Z418" s="27"/>
      <c r="AA418" s="27"/>
      <c r="AB418" s="27"/>
      <c r="AC418" s="27"/>
      <c r="AP418" s="123" t="s">
        <v>128</v>
      </c>
      <c r="AR418" s="123" t="s">
        <v>123</v>
      </c>
      <c r="AS418" s="123" t="s">
        <v>70</v>
      </c>
      <c r="AW418" s="16" t="s">
        <v>121</v>
      </c>
      <c r="BC418" s="124" t="e">
        <f>IF(L418="základní",#REF!,0)</f>
        <v>#REF!</v>
      </c>
      <c r="BD418" s="124">
        <f>IF(L418="snížená",#REF!,0)</f>
        <v>0</v>
      </c>
      <c r="BE418" s="124">
        <f>IF(L418="zákl. přenesená",#REF!,0)</f>
        <v>0</v>
      </c>
      <c r="BF418" s="124">
        <f>IF(L418="sníž. přenesená",#REF!,0)</f>
        <v>0</v>
      </c>
      <c r="BG418" s="124">
        <f>IF(L418="nulová",#REF!,0)</f>
        <v>0</v>
      </c>
      <c r="BH418" s="16" t="s">
        <v>68</v>
      </c>
      <c r="BI418" s="124" t="e">
        <f>ROUND(#REF!*H418,2)</f>
        <v>#REF!</v>
      </c>
      <c r="BJ418" s="16" t="s">
        <v>128</v>
      </c>
      <c r="BK418" s="123" t="s">
        <v>593</v>
      </c>
    </row>
    <row r="419" spans="1:63" s="2" customFormat="1" ht="19.5">
      <c r="A419" s="27"/>
      <c r="B419" s="28"/>
      <c r="C419" s="27"/>
      <c r="D419" s="125" t="s">
        <v>129</v>
      </c>
      <c r="E419" s="27"/>
      <c r="F419" s="126" t="s">
        <v>592</v>
      </c>
      <c r="G419" s="27"/>
      <c r="H419" s="27"/>
      <c r="I419" s="27"/>
      <c r="J419" s="28"/>
      <c r="K419" s="127"/>
      <c r="L419" s="128"/>
      <c r="M419" s="47"/>
      <c r="N419" s="47"/>
      <c r="O419" s="47"/>
      <c r="P419" s="47"/>
      <c r="Q419" s="47"/>
      <c r="R419" s="48"/>
      <c r="S419" s="27"/>
      <c r="T419" s="27"/>
      <c r="U419" s="27"/>
      <c r="V419" s="27"/>
      <c r="W419" s="27"/>
      <c r="X419" s="27"/>
      <c r="Y419" s="27"/>
      <c r="Z419" s="27"/>
      <c r="AA419" s="27"/>
      <c r="AB419" s="27"/>
      <c r="AC419" s="27"/>
      <c r="AR419" s="16" t="s">
        <v>129</v>
      </c>
      <c r="AS419" s="16" t="s">
        <v>70</v>
      </c>
    </row>
    <row r="420" spans="1:63" s="2" customFormat="1" ht="24.2" customHeight="1">
      <c r="A420" s="27"/>
      <c r="B420" s="113"/>
      <c r="C420" s="114" t="s">
        <v>353</v>
      </c>
      <c r="D420" s="114" t="s">
        <v>123</v>
      </c>
      <c r="E420" s="115" t="s">
        <v>594</v>
      </c>
      <c r="F420" s="116" t="s">
        <v>595</v>
      </c>
      <c r="G420" s="117" t="s">
        <v>191</v>
      </c>
      <c r="H420" s="118">
        <v>40</v>
      </c>
      <c r="I420" s="116" t="s">
        <v>127</v>
      </c>
      <c r="J420" s="28"/>
      <c r="K420" s="119" t="s">
        <v>1</v>
      </c>
      <c r="L420" s="120" t="s">
        <v>30</v>
      </c>
      <c r="M420" s="121">
        <v>0</v>
      </c>
      <c r="N420" s="121">
        <f>M420*H420</f>
        <v>0</v>
      </c>
      <c r="O420" s="121">
        <v>0</v>
      </c>
      <c r="P420" s="121">
        <f>O420*H420</f>
        <v>0</v>
      </c>
      <c r="Q420" s="121">
        <v>0</v>
      </c>
      <c r="R420" s="122">
        <f>Q420*H420</f>
        <v>0</v>
      </c>
      <c r="S420" s="27"/>
      <c r="T420" s="27"/>
      <c r="U420" s="27"/>
      <c r="V420" s="27"/>
      <c r="W420" s="27"/>
      <c r="X420" s="27"/>
      <c r="Y420" s="27"/>
      <c r="Z420" s="27"/>
      <c r="AA420" s="27"/>
      <c r="AB420" s="27"/>
      <c r="AC420" s="27"/>
      <c r="AP420" s="123" t="s">
        <v>128</v>
      </c>
      <c r="AR420" s="123" t="s">
        <v>123</v>
      </c>
      <c r="AS420" s="123" t="s">
        <v>70</v>
      </c>
      <c r="AW420" s="16" t="s">
        <v>121</v>
      </c>
      <c r="BC420" s="124" t="e">
        <f>IF(L420="základní",#REF!,0)</f>
        <v>#REF!</v>
      </c>
      <c r="BD420" s="124">
        <f>IF(L420="snížená",#REF!,0)</f>
        <v>0</v>
      </c>
      <c r="BE420" s="124">
        <f>IF(L420="zákl. přenesená",#REF!,0)</f>
        <v>0</v>
      </c>
      <c r="BF420" s="124">
        <f>IF(L420="sníž. přenesená",#REF!,0)</f>
        <v>0</v>
      </c>
      <c r="BG420" s="124">
        <f>IF(L420="nulová",#REF!,0)</f>
        <v>0</v>
      </c>
      <c r="BH420" s="16" t="s">
        <v>68</v>
      </c>
      <c r="BI420" s="124" t="e">
        <f>ROUND(#REF!*H420,2)</f>
        <v>#REF!</v>
      </c>
      <c r="BJ420" s="16" t="s">
        <v>128</v>
      </c>
      <c r="BK420" s="123" t="s">
        <v>596</v>
      </c>
    </row>
    <row r="421" spans="1:63" s="2" customFormat="1" ht="19.5">
      <c r="A421" s="27"/>
      <c r="B421" s="28"/>
      <c r="C421" s="27"/>
      <c r="D421" s="125" t="s">
        <v>129</v>
      </c>
      <c r="E421" s="27"/>
      <c r="F421" s="126" t="s">
        <v>595</v>
      </c>
      <c r="G421" s="27"/>
      <c r="H421" s="27"/>
      <c r="I421" s="27"/>
      <c r="J421" s="28"/>
      <c r="K421" s="127"/>
      <c r="L421" s="128"/>
      <c r="M421" s="47"/>
      <c r="N421" s="47"/>
      <c r="O421" s="47"/>
      <c r="P421" s="47"/>
      <c r="Q421" s="47"/>
      <c r="R421" s="48"/>
      <c r="S421" s="27"/>
      <c r="T421" s="27"/>
      <c r="U421" s="27"/>
      <c r="V421" s="27"/>
      <c r="W421" s="27"/>
      <c r="X421" s="27"/>
      <c r="Y421" s="27"/>
      <c r="Z421" s="27"/>
      <c r="AA421" s="27"/>
      <c r="AB421" s="27"/>
      <c r="AC421" s="27"/>
      <c r="AR421" s="16" t="s">
        <v>129</v>
      </c>
      <c r="AS421" s="16" t="s">
        <v>70</v>
      </c>
    </row>
    <row r="422" spans="1:63" s="2" customFormat="1" ht="24.2" customHeight="1">
      <c r="A422" s="27"/>
      <c r="B422" s="113"/>
      <c r="C422" s="114" t="s">
        <v>597</v>
      </c>
      <c r="D422" s="114" t="s">
        <v>123</v>
      </c>
      <c r="E422" s="115" t="s">
        <v>598</v>
      </c>
      <c r="F422" s="116" t="s">
        <v>599</v>
      </c>
      <c r="G422" s="117" t="s">
        <v>191</v>
      </c>
      <c r="H422" s="118">
        <v>45</v>
      </c>
      <c r="I422" s="116" t="s">
        <v>127</v>
      </c>
      <c r="J422" s="28"/>
      <c r="K422" s="119" t="s">
        <v>1</v>
      </c>
      <c r="L422" s="120" t="s">
        <v>30</v>
      </c>
      <c r="M422" s="121">
        <v>0</v>
      </c>
      <c r="N422" s="121">
        <f>M422*H422</f>
        <v>0</v>
      </c>
      <c r="O422" s="121">
        <v>0</v>
      </c>
      <c r="P422" s="121">
        <f>O422*H422</f>
        <v>0</v>
      </c>
      <c r="Q422" s="121">
        <v>0</v>
      </c>
      <c r="R422" s="122">
        <f>Q422*H422</f>
        <v>0</v>
      </c>
      <c r="S422" s="27"/>
      <c r="T422" s="27"/>
      <c r="U422" s="27"/>
      <c r="V422" s="27"/>
      <c r="W422" s="27"/>
      <c r="X422" s="27"/>
      <c r="Y422" s="27"/>
      <c r="Z422" s="27"/>
      <c r="AA422" s="27"/>
      <c r="AB422" s="27"/>
      <c r="AC422" s="27"/>
      <c r="AP422" s="123" t="s">
        <v>128</v>
      </c>
      <c r="AR422" s="123" t="s">
        <v>123</v>
      </c>
      <c r="AS422" s="123" t="s">
        <v>70</v>
      </c>
      <c r="AW422" s="16" t="s">
        <v>121</v>
      </c>
      <c r="BC422" s="124" t="e">
        <f>IF(L422="základní",#REF!,0)</f>
        <v>#REF!</v>
      </c>
      <c r="BD422" s="124">
        <f>IF(L422="snížená",#REF!,0)</f>
        <v>0</v>
      </c>
      <c r="BE422" s="124">
        <f>IF(L422="zákl. přenesená",#REF!,0)</f>
        <v>0</v>
      </c>
      <c r="BF422" s="124">
        <f>IF(L422="sníž. přenesená",#REF!,0)</f>
        <v>0</v>
      </c>
      <c r="BG422" s="124">
        <f>IF(L422="nulová",#REF!,0)</f>
        <v>0</v>
      </c>
      <c r="BH422" s="16" t="s">
        <v>68</v>
      </c>
      <c r="BI422" s="124" t="e">
        <f>ROUND(#REF!*H422,2)</f>
        <v>#REF!</v>
      </c>
      <c r="BJ422" s="16" t="s">
        <v>128</v>
      </c>
      <c r="BK422" s="123" t="s">
        <v>600</v>
      </c>
    </row>
    <row r="423" spans="1:63" s="2" customFormat="1" ht="19.5">
      <c r="A423" s="27"/>
      <c r="B423" s="28"/>
      <c r="C423" s="27"/>
      <c r="D423" s="125" t="s">
        <v>129</v>
      </c>
      <c r="E423" s="27"/>
      <c r="F423" s="126" t="s">
        <v>599</v>
      </c>
      <c r="G423" s="27"/>
      <c r="H423" s="27"/>
      <c r="I423" s="27"/>
      <c r="J423" s="28"/>
      <c r="K423" s="127"/>
      <c r="L423" s="128"/>
      <c r="M423" s="47"/>
      <c r="N423" s="47"/>
      <c r="O423" s="47"/>
      <c r="P423" s="47"/>
      <c r="Q423" s="47"/>
      <c r="R423" s="48"/>
      <c r="S423" s="27"/>
      <c r="T423" s="27"/>
      <c r="U423" s="27"/>
      <c r="V423" s="27"/>
      <c r="W423" s="27"/>
      <c r="X423" s="27"/>
      <c r="Y423" s="27"/>
      <c r="Z423" s="27"/>
      <c r="AA423" s="27"/>
      <c r="AB423" s="27"/>
      <c r="AC423" s="27"/>
      <c r="AR423" s="16" t="s">
        <v>129</v>
      </c>
      <c r="AS423" s="16" t="s">
        <v>70</v>
      </c>
    </row>
    <row r="424" spans="1:63" s="2" customFormat="1" ht="24.2" customHeight="1">
      <c r="A424" s="27"/>
      <c r="B424" s="113"/>
      <c r="C424" s="114" t="s">
        <v>358</v>
      </c>
      <c r="D424" s="114" t="s">
        <v>123</v>
      </c>
      <c r="E424" s="115" t="s">
        <v>601</v>
      </c>
      <c r="F424" s="116" t="s">
        <v>602</v>
      </c>
      <c r="G424" s="117" t="s">
        <v>191</v>
      </c>
      <c r="H424" s="118">
        <v>40</v>
      </c>
      <c r="I424" s="116" t="s">
        <v>127</v>
      </c>
      <c r="J424" s="28"/>
      <c r="K424" s="119" t="s">
        <v>1</v>
      </c>
      <c r="L424" s="120" t="s">
        <v>30</v>
      </c>
      <c r="M424" s="121">
        <v>0</v>
      </c>
      <c r="N424" s="121">
        <f>M424*H424</f>
        <v>0</v>
      </c>
      <c r="O424" s="121">
        <v>0</v>
      </c>
      <c r="P424" s="121">
        <f>O424*H424</f>
        <v>0</v>
      </c>
      <c r="Q424" s="121">
        <v>0</v>
      </c>
      <c r="R424" s="122">
        <f>Q424*H424</f>
        <v>0</v>
      </c>
      <c r="S424" s="27"/>
      <c r="T424" s="27"/>
      <c r="U424" s="27"/>
      <c r="V424" s="27"/>
      <c r="W424" s="27"/>
      <c r="X424" s="27"/>
      <c r="Y424" s="27"/>
      <c r="Z424" s="27"/>
      <c r="AA424" s="27"/>
      <c r="AB424" s="27"/>
      <c r="AC424" s="27"/>
      <c r="AP424" s="123" t="s">
        <v>128</v>
      </c>
      <c r="AR424" s="123" t="s">
        <v>123</v>
      </c>
      <c r="AS424" s="123" t="s">
        <v>70</v>
      </c>
      <c r="AW424" s="16" t="s">
        <v>121</v>
      </c>
      <c r="BC424" s="124" t="e">
        <f>IF(L424="základní",#REF!,0)</f>
        <v>#REF!</v>
      </c>
      <c r="BD424" s="124">
        <f>IF(L424="snížená",#REF!,0)</f>
        <v>0</v>
      </c>
      <c r="BE424" s="124">
        <f>IF(L424="zákl. přenesená",#REF!,0)</f>
        <v>0</v>
      </c>
      <c r="BF424" s="124">
        <f>IF(L424="sníž. přenesená",#REF!,0)</f>
        <v>0</v>
      </c>
      <c r="BG424" s="124">
        <f>IF(L424="nulová",#REF!,0)</f>
        <v>0</v>
      </c>
      <c r="BH424" s="16" t="s">
        <v>68</v>
      </c>
      <c r="BI424" s="124" t="e">
        <f>ROUND(#REF!*H424,2)</f>
        <v>#REF!</v>
      </c>
      <c r="BJ424" s="16" t="s">
        <v>128</v>
      </c>
      <c r="BK424" s="123" t="s">
        <v>603</v>
      </c>
    </row>
    <row r="425" spans="1:63" s="2" customFormat="1" ht="19.5">
      <c r="A425" s="27"/>
      <c r="B425" s="28"/>
      <c r="C425" s="27"/>
      <c r="D425" s="125" t="s">
        <v>129</v>
      </c>
      <c r="E425" s="27"/>
      <c r="F425" s="126" t="s">
        <v>602</v>
      </c>
      <c r="G425" s="27"/>
      <c r="H425" s="27"/>
      <c r="I425" s="27"/>
      <c r="J425" s="28"/>
      <c r="K425" s="127"/>
      <c r="L425" s="128"/>
      <c r="M425" s="47"/>
      <c r="N425" s="47"/>
      <c r="O425" s="47"/>
      <c r="P425" s="47"/>
      <c r="Q425" s="47"/>
      <c r="R425" s="48"/>
      <c r="S425" s="27"/>
      <c r="T425" s="27"/>
      <c r="U425" s="27"/>
      <c r="V425" s="27"/>
      <c r="W425" s="27"/>
      <c r="X425" s="27"/>
      <c r="Y425" s="27"/>
      <c r="Z425" s="27"/>
      <c r="AA425" s="27"/>
      <c r="AB425" s="27"/>
      <c r="AC425" s="27"/>
      <c r="AR425" s="16" t="s">
        <v>129</v>
      </c>
      <c r="AS425" s="16" t="s">
        <v>70</v>
      </c>
    </row>
    <row r="426" spans="1:63" s="2" customFormat="1" ht="21.75" customHeight="1">
      <c r="A426" s="27"/>
      <c r="B426" s="113"/>
      <c r="C426" s="129" t="s">
        <v>604</v>
      </c>
      <c r="D426" s="129" t="s">
        <v>355</v>
      </c>
      <c r="E426" s="130" t="s">
        <v>605</v>
      </c>
      <c r="F426" s="131" t="s">
        <v>606</v>
      </c>
      <c r="G426" s="132" t="s">
        <v>149</v>
      </c>
      <c r="H426" s="133">
        <v>300</v>
      </c>
      <c r="I426" s="131" t="s">
        <v>127</v>
      </c>
      <c r="J426" s="134"/>
      <c r="K426" s="135" t="s">
        <v>1</v>
      </c>
      <c r="L426" s="136" t="s">
        <v>30</v>
      </c>
      <c r="M426" s="121">
        <v>0</v>
      </c>
      <c r="N426" s="121">
        <f>M426*H426</f>
        <v>0</v>
      </c>
      <c r="O426" s="121">
        <v>0</v>
      </c>
      <c r="P426" s="121">
        <f>O426*H426</f>
        <v>0</v>
      </c>
      <c r="Q426" s="121">
        <v>0</v>
      </c>
      <c r="R426" s="122">
        <f>Q426*H426</f>
        <v>0</v>
      </c>
      <c r="S426" s="27"/>
      <c r="T426" s="27"/>
      <c r="U426" s="27"/>
      <c r="V426" s="27"/>
      <c r="W426" s="27"/>
      <c r="X426" s="27"/>
      <c r="Y426" s="27"/>
      <c r="Z426" s="27"/>
      <c r="AA426" s="27"/>
      <c r="AB426" s="27"/>
      <c r="AC426" s="27"/>
      <c r="AP426" s="123" t="s">
        <v>138</v>
      </c>
      <c r="AR426" s="123" t="s">
        <v>355</v>
      </c>
      <c r="AS426" s="123" t="s">
        <v>70</v>
      </c>
      <c r="AW426" s="16" t="s">
        <v>121</v>
      </c>
      <c r="BC426" s="124" t="e">
        <f>IF(L426="základní",#REF!,0)</f>
        <v>#REF!</v>
      </c>
      <c r="BD426" s="124">
        <f>IF(L426="snížená",#REF!,0)</f>
        <v>0</v>
      </c>
      <c r="BE426" s="124">
        <f>IF(L426="zákl. přenesená",#REF!,0)</f>
        <v>0</v>
      </c>
      <c r="BF426" s="124">
        <f>IF(L426="sníž. přenesená",#REF!,0)</f>
        <v>0</v>
      </c>
      <c r="BG426" s="124">
        <f>IF(L426="nulová",#REF!,0)</f>
        <v>0</v>
      </c>
      <c r="BH426" s="16" t="s">
        <v>68</v>
      </c>
      <c r="BI426" s="124" t="e">
        <f>ROUND(#REF!*H426,2)</f>
        <v>#REF!</v>
      </c>
      <c r="BJ426" s="16" t="s">
        <v>128</v>
      </c>
      <c r="BK426" s="123" t="s">
        <v>607</v>
      </c>
    </row>
    <row r="427" spans="1:63" s="2" customFormat="1">
      <c r="A427" s="27"/>
      <c r="B427" s="28"/>
      <c r="C427" s="27"/>
      <c r="D427" s="125" t="s">
        <v>129</v>
      </c>
      <c r="E427" s="27"/>
      <c r="F427" s="126" t="s">
        <v>606</v>
      </c>
      <c r="G427" s="27"/>
      <c r="H427" s="27"/>
      <c r="I427" s="27"/>
      <c r="J427" s="28"/>
      <c r="K427" s="127"/>
      <c r="L427" s="128"/>
      <c r="M427" s="47"/>
      <c r="N427" s="47"/>
      <c r="O427" s="47"/>
      <c r="P427" s="47"/>
      <c r="Q427" s="47"/>
      <c r="R427" s="48"/>
      <c r="S427" s="27"/>
      <c r="T427" s="27"/>
      <c r="U427" s="27"/>
      <c r="V427" s="27"/>
      <c r="W427" s="27"/>
      <c r="X427" s="27"/>
      <c r="Y427" s="27"/>
      <c r="Z427" s="27"/>
      <c r="AA427" s="27"/>
      <c r="AB427" s="27"/>
      <c r="AC427" s="27"/>
      <c r="AR427" s="16" t="s">
        <v>129</v>
      </c>
      <c r="AS427" s="16" t="s">
        <v>70</v>
      </c>
    </row>
    <row r="428" spans="1:63" s="2" customFormat="1" ht="21.75" customHeight="1">
      <c r="A428" s="27"/>
      <c r="B428" s="113"/>
      <c r="C428" s="129" t="s">
        <v>363</v>
      </c>
      <c r="D428" s="129" t="s">
        <v>355</v>
      </c>
      <c r="E428" s="130" t="s">
        <v>608</v>
      </c>
      <c r="F428" s="131" t="s">
        <v>609</v>
      </c>
      <c r="G428" s="132" t="s">
        <v>149</v>
      </c>
      <c r="H428" s="133">
        <v>270</v>
      </c>
      <c r="I428" s="131" t="s">
        <v>127</v>
      </c>
      <c r="J428" s="134"/>
      <c r="K428" s="135" t="s">
        <v>1</v>
      </c>
      <c r="L428" s="136" t="s">
        <v>30</v>
      </c>
      <c r="M428" s="121">
        <v>0</v>
      </c>
      <c r="N428" s="121">
        <f>M428*H428</f>
        <v>0</v>
      </c>
      <c r="O428" s="121">
        <v>0</v>
      </c>
      <c r="P428" s="121">
        <f>O428*H428</f>
        <v>0</v>
      </c>
      <c r="Q428" s="121">
        <v>0</v>
      </c>
      <c r="R428" s="122">
        <f>Q428*H428</f>
        <v>0</v>
      </c>
      <c r="S428" s="27"/>
      <c r="T428" s="27"/>
      <c r="U428" s="27"/>
      <c r="V428" s="27"/>
      <c r="W428" s="27"/>
      <c r="X428" s="27"/>
      <c r="Y428" s="27"/>
      <c r="Z428" s="27"/>
      <c r="AA428" s="27"/>
      <c r="AB428" s="27"/>
      <c r="AC428" s="27"/>
      <c r="AP428" s="123" t="s">
        <v>138</v>
      </c>
      <c r="AR428" s="123" t="s">
        <v>355</v>
      </c>
      <c r="AS428" s="123" t="s">
        <v>70</v>
      </c>
      <c r="AW428" s="16" t="s">
        <v>121</v>
      </c>
      <c r="BC428" s="124" t="e">
        <f>IF(L428="základní",#REF!,0)</f>
        <v>#REF!</v>
      </c>
      <c r="BD428" s="124">
        <f>IF(L428="snížená",#REF!,0)</f>
        <v>0</v>
      </c>
      <c r="BE428" s="124">
        <f>IF(L428="zákl. přenesená",#REF!,0)</f>
        <v>0</v>
      </c>
      <c r="BF428" s="124">
        <f>IF(L428="sníž. přenesená",#REF!,0)</f>
        <v>0</v>
      </c>
      <c r="BG428" s="124">
        <f>IF(L428="nulová",#REF!,0)</f>
        <v>0</v>
      </c>
      <c r="BH428" s="16" t="s">
        <v>68</v>
      </c>
      <c r="BI428" s="124" t="e">
        <f>ROUND(#REF!*H428,2)</f>
        <v>#REF!</v>
      </c>
      <c r="BJ428" s="16" t="s">
        <v>128</v>
      </c>
      <c r="BK428" s="123" t="s">
        <v>610</v>
      </c>
    </row>
    <row r="429" spans="1:63" s="2" customFormat="1">
      <c r="A429" s="27"/>
      <c r="B429" s="28"/>
      <c r="C429" s="27"/>
      <c r="D429" s="125" t="s">
        <v>129</v>
      </c>
      <c r="E429" s="27"/>
      <c r="F429" s="126" t="s">
        <v>609</v>
      </c>
      <c r="G429" s="27"/>
      <c r="H429" s="27"/>
      <c r="I429" s="27"/>
      <c r="J429" s="28"/>
      <c r="K429" s="127"/>
      <c r="L429" s="128"/>
      <c r="M429" s="47"/>
      <c r="N429" s="47"/>
      <c r="O429" s="47"/>
      <c r="P429" s="47"/>
      <c r="Q429" s="47"/>
      <c r="R429" s="48"/>
      <c r="S429" s="27"/>
      <c r="T429" s="27"/>
      <c r="U429" s="27"/>
      <c r="V429" s="27"/>
      <c r="W429" s="27"/>
      <c r="X429" s="27"/>
      <c r="Y429" s="27"/>
      <c r="Z429" s="27"/>
      <c r="AA429" s="27"/>
      <c r="AB429" s="27"/>
      <c r="AC429" s="27"/>
      <c r="AR429" s="16" t="s">
        <v>129</v>
      </c>
      <c r="AS429" s="16" t="s">
        <v>70</v>
      </c>
    </row>
    <row r="430" spans="1:63" s="2" customFormat="1" ht="24.2" customHeight="1">
      <c r="A430" s="27"/>
      <c r="B430" s="113"/>
      <c r="C430" s="129" t="s">
        <v>611</v>
      </c>
      <c r="D430" s="129" t="s">
        <v>355</v>
      </c>
      <c r="E430" s="130" t="s">
        <v>612</v>
      </c>
      <c r="F430" s="131" t="s">
        <v>613</v>
      </c>
      <c r="G430" s="132" t="s">
        <v>149</v>
      </c>
      <c r="H430" s="133">
        <v>300</v>
      </c>
      <c r="I430" s="131" t="s">
        <v>127</v>
      </c>
      <c r="J430" s="134"/>
      <c r="K430" s="135" t="s">
        <v>1</v>
      </c>
      <c r="L430" s="136" t="s">
        <v>30</v>
      </c>
      <c r="M430" s="121">
        <v>0</v>
      </c>
      <c r="N430" s="121">
        <f>M430*H430</f>
        <v>0</v>
      </c>
      <c r="O430" s="121">
        <v>0</v>
      </c>
      <c r="P430" s="121">
        <f>O430*H430</f>
        <v>0</v>
      </c>
      <c r="Q430" s="121">
        <v>0</v>
      </c>
      <c r="R430" s="122">
        <f>Q430*H430</f>
        <v>0</v>
      </c>
      <c r="S430" s="27"/>
      <c r="T430" s="27"/>
      <c r="U430" s="27"/>
      <c r="V430" s="27"/>
      <c r="W430" s="27"/>
      <c r="X430" s="27"/>
      <c r="Y430" s="27"/>
      <c r="Z430" s="27"/>
      <c r="AA430" s="27"/>
      <c r="AB430" s="27"/>
      <c r="AC430" s="27"/>
      <c r="AP430" s="123" t="s">
        <v>138</v>
      </c>
      <c r="AR430" s="123" t="s">
        <v>355</v>
      </c>
      <c r="AS430" s="123" t="s">
        <v>70</v>
      </c>
      <c r="AW430" s="16" t="s">
        <v>121</v>
      </c>
      <c r="BC430" s="124" t="e">
        <f>IF(L430="základní",#REF!,0)</f>
        <v>#REF!</v>
      </c>
      <c r="BD430" s="124">
        <f>IF(L430="snížená",#REF!,0)</f>
        <v>0</v>
      </c>
      <c r="BE430" s="124">
        <f>IF(L430="zákl. přenesená",#REF!,0)</f>
        <v>0</v>
      </c>
      <c r="BF430" s="124">
        <f>IF(L430="sníž. přenesená",#REF!,0)</f>
        <v>0</v>
      </c>
      <c r="BG430" s="124">
        <f>IF(L430="nulová",#REF!,0)</f>
        <v>0</v>
      </c>
      <c r="BH430" s="16" t="s">
        <v>68</v>
      </c>
      <c r="BI430" s="124" t="e">
        <f>ROUND(#REF!*H430,2)</f>
        <v>#REF!</v>
      </c>
      <c r="BJ430" s="16" t="s">
        <v>128</v>
      </c>
      <c r="BK430" s="123" t="s">
        <v>614</v>
      </c>
    </row>
    <row r="431" spans="1:63" s="2" customFormat="1">
      <c r="A431" s="27"/>
      <c r="B431" s="28"/>
      <c r="C431" s="27"/>
      <c r="D431" s="125" t="s">
        <v>129</v>
      </c>
      <c r="E431" s="27"/>
      <c r="F431" s="126" t="s">
        <v>613</v>
      </c>
      <c r="G431" s="27"/>
      <c r="H431" s="27"/>
      <c r="I431" s="27"/>
      <c r="J431" s="28"/>
      <c r="K431" s="127"/>
      <c r="L431" s="128"/>
      <c r="M431" s="47"/>
      <c r="N431" s="47"/>
      <c r="O431" s="47"/>
      <c r="P431" s="47"/>
      <c r="Q431" s="47"/>
      <c r="R431" s="48"/>
      <c r="S431" s="27"/>
      <c r="T431" s="27"/>
      <c r="U431" s="27"/>
      <c r="V431" s="27"/>
      <c r="W431" s="27"/>
      <c r="X431" s="27"/>
      <c r="Y431" s="27"/>
      <c r="Z431" s="27"/>
      <c r="AA431" s="27"/>
      <c r="AB431" s="27"/>
      <c r="AC431" s="27"/>
      <c r="AR431" s="16" t="s">
        <v>129</v>
      </c>
      <c r="AS431" s="16" t="s">
        <v>70</v>
      </c>
    </row>
    <row r="432" spans="1:63" s="2" customFormat="1" ht="24.2" customHeight="1">
      <c r="A432" s="27"/>
      <c r="B432" s="113"/>
      <c r="C432" s="114" t="s">
        <v>365</v>
      </c>
      <c r="D432" s="114" t="s">
        <v>123</v>
      </c>
      <c r="E432" s="115" t="s">
        <v>615</v>
      </c>
      <c r="F432" s="116" t="s">
        <v>616</v>
      </c>
      <c r="G432" s="117" t="s">
        <v>191</v>
      </c>
      <c r="H432" s="118">
        <v>80</v>
      </c>
      <c r="I432" s="116" t="s">
        <v>127</v>
      </c>
      <c r="J432" s="28"/>
      <c r="K432" s="119" t="s">
        <v>1</v>
      </c>
      <c r="L432" s="120" t="s">
        <v>30</v>
      </c>
      <c r="M432" s="121">
        <v>0</v>
      </c>
      <c r="N432" s="121">
        <f>M432*H432</f>
        <v>0</v>
      </c>
      <c r="O432" s="121">
        <v>0</v>
      </c>
      <c r="P432" s="121">
        <f>O432*H432</f>
        <v>0</v>
      </c>
      <c r="Q432" s="121">
        <v>0</v>
      </c>
      <c r="R432" s="122">
        <f>Q432*H432</f>
        <v>0</v>
      </c>
      <c r="S432" s="27"/>
      <c r="T432" s="27"/>
      <c r="U432" s="27"/>
      <c r="V432" s="27"/>
      <c r="W432" s="27"/>
      <c r="X432" s="27"/>
      <c r="Y432" s="27"/>
      <c r="Z432" s="27"/>
      <c r="AA432" s="27"/>
      <c r="AB432" s="27"/>
      <c r="AC432" s="27"/>
      <c r="AP432" s="123" t="s">
        <v>128</v>
      </c>
      <c r="AR432" s="123" t="s">
        <v>123</v>
      </c>
      <c r="AS432" s="123" t="s">
        <v>70</v>
      </c>
      <c r="AW432" s="16" t="s">
        <v>121</v>
      </c>
      <c r="BC432" s="124" t="e">
        <f>IF(L432="základní",#REF!,0)</f>
        <v>#REF!</v>
      </c>
      <c r="BD432" s="124">
        <f>IF(L432="snížená",#REF!,0)</f>
        <v>0</v>
      </c>
      <c r="BE432" s="124">
        <f>IF(L432="zákl. přenesená",#REF!,0)</f>
        <v>0</v>
      </c>
      <c r="BF432" s="124">
        <f>IF(L432="sníž. přenesená",#REF!,0)</f>
        <v>0</v>
      </c>
      <c r="BG432" s="124">
        <f>IF(L432="nulová",#REF!,0)</f>
        <v>0</v>
      </c>
      <c r="BH432" s="16" t="s">
        <v>68</v>
      </c>
      <c r="BI432" s="124" t="e">
        <f>ROUND(#REF!*H432,2)</f>
        <v>#REF!</v>
      </c>
      <c r="BJ432" s="16" t="s">
        <v>128</v>
      </c>
      <c r="BK432" s="123" t="s">
        <v>617</v>
      </c>
    </row>
    <row r="433" spans="1:63" s="2" customFormat="1" ht="19.5">
      <c r="A433" s="27"/>
      <c r="B433" s="28"/>
      <c r="C433" s="27"/>
      <c r="D433" s="125" t="s">
        <v>129</v>
      </c>
      <c r="E433" s="27"/>
      <c r="F433" s="126" t="s">
        <v>616</v>
      </c>
      <c r="G433" s="27"/>
      <c r="H433" s="27"/>
      <c r="I433" s="27"/>
      <c r="J433" s="28"/>
      <c r="K433" s="127"/>
      <c r="L433" s="128"/>
      <c r="M433" s="47"/>
      <c r="N433" s="47"/>
      <c r="O433" s="47"/>
      <c r="P433" s="47"/>
      <c r="Q433" s="47"/>
      <c r="R433" s="48"/>
      <c r="S433" s="27"/>
      <c r="T433" s="27"/>
      <c r="U433" s="27"/>
      <c r="V433" s="27"/>
      <c r="W433" s="27"/>
      <c r="X433" s="27"/>
      <c r="Y433" s="27"/>
      <c r="Z433" s="27"/>
      <c r="AA433" s="27"/>
      <c r="AB433" s="27"/>
      <c r="AC433" s="27"/>
      <c r="AR433" s="16" t="s">
        <v>129</v>
      </c>
      <c r="AS433" s="16" t="s">
        <v>70</v>
      </c>
    </row>
    <row r="434" spans="1:63" s="2" customFormat="1" ht="24.2" customHeight="1">
      <c r="A434" s="27"/>
      <c r="B434" s="113"/>
      <c r="C434" s="114" t="s">
        <v>618</v>
      </c>
      <c r="D434" s="114" t="s">
        <v>123</v>
      </c>
      <c r="E434" s="115" t="s">
        <v>619</v>
      </c>
      <c r="F434" s="116" t="s">
        <v>620</v>
      </c>
      <c r="G434" s="117" t="s">
        <v>191</v>
      </c>
      <c r="H434" s="118">
        <v>70</v>
      </c>
      <c r="I434" s="116" t="s">
        <v>127</v>
      </c>
      <c r="J434" s="28"/>
      <c r="K434" s="119" t="s">
        <v>1</v>
      </c>
      <c r="L434" s="120" t="s">
        <v>30</v>
      </c>
      <c r="M434" s="121">
        <v>0</v>
      </c>
      <c r="N434" s="121">
        <f>M434*H434</f>
        <v>0</v>
      </c>
      <c r="O434" s="121">
        <v>0</v>
      </c>
      <c r="P434" s="121">
        <f>O434*H434</f>
        <v>0</v>
      </c>
      <c r="Q434" s="121">
        <v>0</v>
      </c>
      <c r="R434" s="122">
        <f>Q434*H434</f>
        <v>0</v>
      </c>
      <c r="S434" s="27"/>
      <c r="T434" s="27"/>
      <c r="U434" s="27"/>
      <c r="V434" s="27"/>
      <c r="W434" s="27"/>
      <c r="X434" s="27"/>
      <c r="Y434" s="27"/>
      <c r="Z434" s="27"/>
      <c r="AA434" s="27"/>
      <c r="AB434" s="27"/>
      <c r="AC434" s="27"/>
      <c r="AP434" s="123" t="s">
        <v>128</v>
      </c>
      <c r="AR434" s="123" t="s">
        <v>123</v>
      </c>
      <c r="AS434" s="123" t="s">
        <v>70</v>
      </c>
      <c r="AW434" s="16" t="s">
        <v>121</v>
      </c>
      <c r="BC434" s="124" t="e">
        <f>IF(L434="základní",#REF!,0)</f>
        <v>#REF!</v>
      </c>
      <c r="BD434" s="124">
        <f>IF(L434="snížená",#REF!,0)</f>
        <v>0</v>
      </c>
      <c r="BE434" s="124">
        <f>IF(L434="zákl. přenesená",#REF!,0)</f>
        <v>0</v>
      </c>
      <c r="BF434" s="124">
        <f>IF(L434="sníž. přenesená",#REF!,0)</f>
        <v>0</v>
      </c>
      <c r="BG434" s="124">
        <f>IF(L434="nulová",#REF!,0)</f>
        <v>0</v>
      </c>
      <c r="BH434" s="16" t="s">
        <v>68</v>
      </c>
      <c r="BI434" s="124" t="e">
        <f>ROUND(#REF!*H434,2)</f>
        <v>#REF!</v>
      </c>
      <c r="BJ434" s="16" t="s">
        <v>128</v>
      </c>
      <c r="BK434" s="123" t="s">
        <v>621</v>
      </c>
    </row>
    <row r="435" spans="1:63" s="2" customFormat="1">
      <c r="A435" s="27"/>
      <c r="B435" s="28"/>
      <c r="C435" s="27"/>
      <c r="D435" s="125" t="s">
        <v>129</v>
      </c>
      <c r="E435" s="27"/>
      <c r="F435" s="126" t="s">
        <v>620</v>
      </c>
      <c r="G435" s="27"/>
      <c r="H435" s="27"/>
      <c r="I435" s="27"/>
      <c r="J435" s="28"/>
      <c r="K435" s="127"/>
      <c r="L435" s="128"/>
      <c r="M435" s="47"/>
      <c r="N435" s="47"/>
      <c r="O435" s="47"/>
      <c r="P435" s="47"/>
      <c r="Q435" s="47"/>
      <c r="R435" s="48"/>
      <c r="S435" s="27"/>
      <c r="T435" s="27"/>
      <c r="U435" s="27"/>
      <c r="V435" s="27"/>
      <c r="W435" s="27"/>
      <c r="X435" s="27"/>
      <c r="Y435" s="27"/>
      <c r="Z435" s="27"/>
      <c r="AA435" s="27"/>
      <c r="AB435" s="27"/>
      <c r="AC435" s="27"/>
      <c r="AR435" s="16" t="s">
        <v>129</v>
      </c>
      <c r="AS435" s="16" t="s">
        <v>70</v>
      </c>
    </row>
    <row r="436" spans="1:63" s="2" customFormat="1" ht="24.2" customHeight="1">
      <c r="A436" s="27"/>
      <c r="B436" s="113"/>
      <c r="C436" s="114" t="s">
        <v>369</v>
      </c>
      <c r="D436" s="114" t="s">
        <v>123</v>
      </c>
      <c r="E436" s="115" t="s">
        <v>622</v>
      </c>
      <c r="F436" s="116" t="s">
        <v>623</v>
      </c>
      <c r="G436" s="117" t="s">
        <v>191</v>
      </c>
      <c r="H436" s="118">
        <v>80</v>
      </c>
      <c r="I436" s="116" t="s">
        <v>127</v>
      </c>
      <c r="J436" s="28"/>
      <c r="K436" s="119" t="s">
        <v>1</v>
      </c>
      <c r="L436" s="120" t="s">
        <v>30</v>
      </c>
      <c r="M436" s="121">
        <v>0</v>
      </c>
      <c r="N436" s="121">
        <f>M436*H436</f>
        <v>0</v>
      </c>
      <c r="O436" s="121">
        <v>0</v>
      </c>
      <c r="P436" s="121">
        <f>O436*H436</f>
        <v>0</v>
      </c>
      <c r="Q436" s="121">
        <v>0</v>
      </c>
      <c r="R436" s="122">
        <f>Q436*H436</f>
        <v>0</v>
      </c>
      <c r="S436" s="27"/>
      <c r="T436" s="27"/>
      <c r="U436" s="27"/>
      <c r="V436" s="27"/>
      <c r="W436" s="27"/>
      <c r="X436" s="27"/>
      <c r="Y436" s="27"/>
      <c r="Z436" s="27"/>
      <c r="AA436" s="27"/>
      <c r="AB436" s="27"/>
      <c r="AC436" s="27"/>
      <c r="AP436" s="123" t="s">
        <v>128</v>
      </c>
      <c r="AR436" s="123" t="s">
        <v>123</v>
      </c>
      <c r="AS436" s="123" t="s">
        <v>70</v>
      </c>
      <c r="AW436" s="16" t="s">
        <v>121</v>
      </c>
      <c r="BC436" s="124" t="e">
        <f>IF(L436="základní",#REF!,0)</f>
        <v>#REF!</v>
      </c>
      <c r="BD436" s="124">
        <f>IF(L436="snížená",#REF!,0)</f>
        <v>0</v>
      </c>
      <c r="BE436" s="124">
        <f>IF(L436="zákl. přenesená",#REF!,0)</f>
        <v>0</v>
      </c>
      <c r="BF436" s="124">
        <f>IF(L436="sníž. přenesená",#REF!,0)</f>
        <v>0</v>
      </c>
      <c r="BG436" s="124">
        <f>IF(L436="nulová",#REF!,0)</f>
        <v>0</v>
      </c>
      <c r="BH436" s="16" t="s">
        <v>68</v>
      </c>
      <c r="BI436" s="124" t="e">
        <f>ROUND(#REF!*H436,2)</f>
        <v>#REF!</v>
      </c>
      <c r="BJ436" s="16" t="s">
        <v>128</v>
      </c>
      <c r="BK436" s="123" t="s">
        <v>624</v>
      </c>
    </row>
    <row r="437" spans="1:63" s="2" customFormat="1">
      <c r="A437" s="27"/>
      <c r="B437" s="28"/>
      <c r="C437" s="27"/>
      <c r="D437" s="125" t="s">
        <v>129</v>
      </c>
      <c r="E437" s="27"/>
      <c r="F437" s="126" t="s">
        <v>623</v>
      </c>
      <c r="G437" s="27"/>
      <c r="H437" s="27"/>
      <c r="I437" s="27"/>
      <c r="J437" s="28"/>
      <c r="K437" s="127"/>
      <c r="L437" s="128"/>
      <c r="M437" s="47"/>
      <c r="N437" s="47"/>
      <c r="O437" s="47"/>
      <c r="P437" s="47"/>
      <c r="Q437" s="47"/>
      <c r="R437" s="48"/>
      <c r="S437" s="27"/>
      <c r="T437" s="27"/>
      <c r="U437" s="27"/>
      <c r="V437" s="27"/>
      <c r="W437" s="27"/>
      <c r="X437" s="27"/>
      <c r="Y437" s="27"/>
      <c r="Z437" s="27"/>
      <c r="AA437" s="27"/>
      <c r="AB437" s="27"/>
      <c r="AC437" s="27"/>
      <c r="AR437" s="16" t="s">
        <v>129</v>
      </c>
      <c r="AS437" s="16" t="s">
        <v>70</v>
      </c>
    </row>
    <row r="438" spans="1:63" s="2" customFormat="1" ht="24.2" customHeight="1">
      <c r="A438" s="27"/>
      <c r="B438" s="113"/>
      <c r="C438" s="114" t="s">
        <v>625</v>
      </c>
      <c r="D438" s="114" t="s">
        <v>123</v>
      </c>
      <c r="E438" s="115" t="s">
        <v>626</v>
      </c>
      <c r="F438" s="116" t="s">
        <v>627</v>
      </c>
      <c r="G438" s="117" t="s">
        <v>191</v>
      </c>
      <c r="H438" s="118">
        <v>70</v>
      </c>
      <c r="I438" s="116" t="s">
        <v>127</v>
      </c>
      <c r="J438" s="28"/>
      <c r="K438" s="119" t="s">
        <v>1</v>
      </c>
      <c r="L438" s="120" t="s">
        <v>30</v>
      </c>
      <c r="M438" s="121">
        <v>0</v>
      </c>
      <c r="N438" s="121">
        <f>M438*H438</f>
        <v>0</v>
      </c>
      <c r="O438" s="121">
        <v>0</v>
      </c>
      <c r="P438" s="121">
        <f>O438*H438</f>
        <v>0</v>
      </c>
      <c r="Q438" s="121">
        <v>0</v>
      </c>
      <c r="R438" s="122">
        <f>Q438*H438</f>
        <v>0</v>
      </c>
      <c r="S438" s="27"/>
      <c r="T438" s="27"/>
      <c r="U438" s="27"/>
      <c r="V438" s="27"/>
      <c r="W438" s="27"/>
      <c r="X438" s="27"/>
      <c r="Y438" s="27"/>
      <c r="Z438" s="27"/>
      <c r="AA438" s="27"/>
      <c r="AB438" s="27"/>
      <c r="AC438" s="27"/>
      <c r="AP438" s="123" t="s">
        <v>128</v>
      </c>
      <c r="AR438" s="123" t="s">
        <v>123</v>
      </c>
      <c r="AS438" s="123" t="s">
        <v>70</v>
      </c>
      <c r="AW438" s="16" t="s">
        <v>121</v>
      </c>
      <c r="BC438" s="124" t="e">
        <f>IF(L438="základní",#REF!,0)</f>
        <v>#REF!</v>
      </c>
      <c r="BD438" s="124">
        <f>IF(L438="snížená",#REF!,0)</f>
        <v>0</v>
      </c>
      <c r="BE438" s="124">
        <f>IF(L438="zákl. přenesená",#REF!,0)</f>
        <v>0</v>
      </c>
      <c r="BF438" s="124">
        <f>IF(L438="sníž. přenesená",#REF!,0)</f>
        <v>0</v>
      </c>
      <c r="BG438" s="124">
        <f>IF(L438="nulová",#REF!,0)</f>
        <v>0</v>
      </c>
      <c r="BH438" s="16" t="s">
        <v>68</v>
      </c>
      <c r="BI438" s="124" t="e">
        <f>ROUND(#REF!*H438,2)</f>
        <v>#REF!</v>
      </c>
      <c r="BJ438" s="16" t="s">
        <v>128</v>
      </c>
      <c r="BK438" s="123" t="s">
        <v>628</v>
      </c>
    </row>
    <row r="439" spans="1:63" s="2" customFormat="1">
      <c r="A439" s="27"/>
      <c r="B439" s="28"/>
      <c r="C439" s="27"/>
      <c r="D439" s="125" t="s">
        <v>129</v>
      </c>
      <c r="E439" s="27"/>
      <c r="F439" s="126" t="s">
        <v>627</v>
      </c>
      <c r="G439" s="27"/>
      <c r="H439" s="27"/>
      <c r="I439" s="27"/>
      <c r="J439" s="28"/>
      <c r="K439" s="127"/>
      <c r="L439" s="128"/>
      <c r="M439" s="47"/>
      <c r="N439" s="47"/>
      <c r="O439" s="47"/>
      <c r="P439" s="47"/>
      <c r="Q439" s="47"/>
      <c r="R439" s="48"/>
      <c r="S439" s="27"/>
      <c r="T439" s="27"/>
      <c r="U439" s="27"/>
      <c r="V439" s="27"/>
      <c r="W439" s="27"/>
      <c r="X439" s="27"/>
      <c r="Y439" s="27"/>
      <c r="Z439" s="27"/>
      <c r="AA439" s="27"/>
      <c r="AB439" s="27"/>
      <c r="AC439" s="27"/>
      <c r="AR439" s="16" t="s">
        <v>129</v>
      </c>
      <c r="AS439" s="16" t="s">
        <v>70</v>
      </c>
    </row>
    <row r="440" spans="1:63" s="2" customFormat="1" ht="24.2" customHeight="1">
      <c r="A440" s="27"/>
      <c r="B440" s="113"/>
      <c r="C440" s="129" t="s">
        <v>373</v>
      </c>
      <c r="D440" s="129" t="s">
        <v>355</v>
      </c>
      <c r="E440" s="130" t="s">
        <v>629</v>
      </c>
      <c r="F440" s="131" t="s">
        <v>630</v>
      </c>
      <c r="G440" s="132" t="s">
        <v>149</v>
      </c>
      <c r="H440" s="133">
        <v>200</v>
      </c>
      <c r="I440" s="131" t="s">
        <v>127</v>
      </c>
      <c r="J440" s="134"/>
      <c r="K440" s="135" t="s">
        <v>1</v>
      </c>
      <c r="L440" s="136" t="s">
        <v>30</v>
      </c>
      <c r="M440" s="121">
        <v>0</v>
      </c>
      <c r="N440" s="121">
        <f>M440*H440</f>
        <v>0</v>
      </c>
      <c r="O440" s="121">
        <v>0</v>
      </c>
      <c r="P440" s="121">
        <f>O440*H440</f>
        <v>0</v>
      </c>
      <c r="Q440" s="121">
        <v>0</v>
      </c>
      <c r="R440" s="122">
        <f>Q440*H440</f>
        <v>0</v>
      </c>
      <c r="S440" s="27"/>
      <c r="T440" s="27"/>
      <c r="U440" s="27"/>
      <c r="V440" s="27"/>
      <c r="W440" s="27"/>
      <c r="X440" s="27"/>
      <c r="Y440" s="27"/>
      <c r="Z440" s="27"/>
      <c r="AA440" s="27"/>
      <c r="AB440" s="27"/>
      <c r="AC440" s="27"/>
      <c r="AP440" s="123" t="s">
        <v>138</v>
      </c>
      <c r="AR440" s="123" t="s">
        <v>355</v>
      </c>
      <c r="AS440" s="123" t="s">
        <v>70</v>
      </c>
      <c r="AW440" s="16" t="s">
        <v>121</v>
      </c>
      <c r="BC440" s="124" t="e">
        <f>IF(L440="základní",#REF!,0)</f>
        <v>#REF!</v>
      </c>
      <c r="BD440" s="124">
        <f>IF(L440="snížená",#REF!,0)</f>
        <v>0</v>
      </c>
      <c r="BE440" s="124">
        <f>IF(L440="zákl. přenesená",#REF!,0)</f>
        <v>0</v>
      </c>
      <c r="BF440" s="124">
        <f>IF(L440="sníž. přenesená",#REF!,0)</f>
        <v>0</v>
      </c>
      <c r="BG440" s="124">
        <f>IF(L440="nulová",#REF!,0)</f>
        <v>0</v>
      </c>
      <c r="BH440" s="16" t="s">
        <v>68</v>
      </c>
      <c r="BI440" s="124" t="e">
        <f>ROUND(#REF!*H440,2)</f>
        <v>#REF!</v>
      </c>
      <c r="BJ440" s="16" t="s">
        <v>128</v>
      </c>
      <c r="BK440" s="123" t="s">
        <v>631</v>
      </c>
    </row>
    <row r="441" spans="1:63" s="2" customFormat="1">
      <c r="A441" s="27"/>
      <c r="B441" s="28"/>
      <c r="C441" s="27"/>
      <c r="D441" s="125" t="s">
        <v>129</v>
      </c>
      <c r="E441" s="27"/>
      <c r="F441" s="126" t="s">
        <v>630</v>
      </c>
      <c r="G441" s="27"/>
      <c r="H441" s="27"/>
      <c r="I441" s="27"/>
      <c r="J441" s="28"/>
      <c r="K441" s="127"/>
      <c r="L441" s="128"/>
      <c r="M441" s="47"/>
      <c r="N441" s="47"/>
      <c r="O441" s="47"/>
      <c r="P441" s="47"/>
      <c r="Q441" s="47"/>
      <c r="R441" s="48"/>
      <c r="S441" s="27"/>
      <c r="T441" s="27"/>
      <c r="U441" s="27"/>
      <c r="V441" s="27"/>
      <c r="W441" s="27"/>
      <c r="X441" s="27"/>
      <c r="Y441" s="27"/>
      <c r="Z441" s="27"/>
      <c r="AA441" s="27"/>
      <c r="AB441" s="27"/>
      <c r="AC441" s="27"/>
      <c r="AR441" s="16" t="s">
        <v>129</v>
      </c>
      <c r="AS441" s="16" t="s">
        <v>70</v>
      </c>
    </row>
    <row r="442" spans="1:63" s="2" customFormat="1" ht="24.2" customHeight="1">
      <c r="A442" s="27"/>
      <c r="B442" s="113"/>
      <c r="C442" s="129" t="s">
        <v>632</v>
      </c>
      <c r="D442" s="129" t="s">
        <v>355</v>
      </c>
      <c r="E442" s="130" t="s">
        <v>633</v>
      </c>
      <c r="F442" s="131" t="s">
        <v>634</v>
      </c>
      <c r="G442" s="132" t="s">
        <v>149</v>
      </c>
      <c r="H442" s="133">
        <v>200</v>
      </c>
      <c r="I442" s="131" t="s">
        <v>127</v>
      </c>
      <c r="J442" s="134"/>
      <c r="K442" s="135" t="s">
        <v>1</v>
      </c>
      <c r="L442" s="136" t="s">
        <v>30</v>
      </c>
      <c r="M442" s="121">
        <v>0</v>
      </c>
      <c r="N442" s="121">
        <f>M442*H442</f>
        <v>0</v>
      </c>
      <c r="O442" s="121">
        <v>0</v>
      </c>
      <c r="P442" s="121">
        <f>O442*H442</f>
        <v>0</v>
      </c>
      <c r="Q442" s="121">
        <v>0</v>
      </c>
      <c r="R442" s="122">
        <f>Q442*H442</f>
        <v>0</v>
      </c>
      <c r="S442" s="27"/>
      <c r="T442" s="27"/>
      <c r="U442" s="27"/>
      <c r="V442" s="27"/>
      <c r="W442" s="27"/>
      <c r="X442" s="27"/>
      <c r="Y442" s="27"/>
      <c r="Z442" s="27"/>
      <c r="AA442" s="27"/>
      <c r="AB442" s="27"/>
      <c r="AC442" s="27"/>
      <c r="AP442" s="123" t="s">
        <v>138</v>
      </c>
      <c r="AR442" s="123" t="s">
        <v>355</v>
      </c>
      <c r="AS442" s="123" t="s">
        <v>70</v>
      </c>
      <c r="AW442" s="16" t="s">
        <v>121</v>
      </c>
      <c r="BC442" s="124" t="e">
        <f>IF(L442="základní",#REF!,0)</f>
        <v>#REF!</v>
      </c>
      <c r="BD442" s="124">
        <f>IF(L442="snížená",#REF!,0)</f>
        <v>0</v>
      </c>
      <c r="BE442" s="124">
        <f>IF(L442="zákl. přenesená",#REF!,0)</f>
        <v>0</v>
      </c>
      <c r="BF442" s="124">
        <f>IF(L442="sníž. přenesená",#REF!,0)</f>
        <v>0</v>
      </c>
      <c r="BG442" s="124">
        <f>IF(L442="nulová",#REF!,0)</f>
        <v>0</v>
      </c>
      <c r="BH442" s="16" t="s">
        <v>68</v>
      </c>
      <c r="BI442" s="124" t="e">
        <f>ROUND(#REF!*H442,2)</f>
        <v>#REF!</v>
      </c>
      <c r="BJ442" s="16" t="s">
        <v>128</v>
      </c>
      <c r="BK442" s="123" t="s">
        <v>635</v>
      </c>
    </row>
    <row r="443" spans="1:63" s="2" customFormat="1">
      <c r="A443" s="27"/>
      <c r="B443" s="28"/>
      <c r="C443" s="27"/>
      <c r="D443" s="125" t="s">
        <v>129</v>
      </c>
      <c r="E443" s="27"/>
      <c r="F443" s="126" t="s">
        <v>634</v>
      </c>
      <c r="G443" s="27"/>
      <c r="H443" s="27"/>
      <c r="I443" s="27"/>
      <c r="J443" s="28"/>
      <c r="K443" s="127"/>
      <c r="L443" s="128"/>
      <c r="M443" s="47"/>
      <c r="N443" s="47"/>
      <c r="O443" s="47"/>
      <c r="P443" s="47"/>
      <c r="Q443" s="47"/>
      <c r="R443" s="48"/>
      <c r="S443" s="27"/>
      <c r="T443" s="27"/>
      <c r="U443" s="27"/>
      <c r="V443" s="27"/>
      <c r="W443" s="27"/>
      <c r="X443" s="27"/>
      <c r="Y443" s="27"/>
      <c r="Z443" s="27"/>
      <c r="AA443" s="27"/>
      <c r="AB443" s="27"/>
      <c r="AC443" s="27"/>
      <c r="AR443" s="16" t="s">
        <v>129</v>
      </c>
      <c r="AS443" s="16" t="s">
        <v>70</v>
      </c>
    </row>
    <row r="444" spans="1:63" s="2" customFormat="1" ht="16.5" customHeight="1">
      <c r="A444" s="27"/>
      <c r="B444" s="113"/>
      <c r="C444" s="129" t="s">
        <v>376</v>
      </c>
      <c r="D444" s="129" t="s">
        <v>355</v>
      </c>
      <c r="E444" s="130" t="s">
        <v>636</v>
      </c>
      <c r="F444" s="131" t="s">
        <v>637</v>
      </c>
      <c r="G444" s="132" t="s">
        <v>149</v>
      </c>
      <c r="H444" s="133">
        <v>1000</v>
      </c>
      <c r="I444" s="131" t="s">
        <v>127</v>
      </c>
      <c r="J444" s="134"/>
      <c r="K444" s="135" t="s">
        <v>1</v>
      </c>
      <c r="L444" s="136" t="s">
        <v>30</v>
      </c>
      <c r="M444" s="121">
        <v>0</v>
      </c>
      <c r="N444" s="121">
        <f>M444*H444</f>
        <v>0</v>
      </c>
      <c r="O444" s="121">
        <v>0</v>
      </c>
      <c r="P444" s="121">
        <f>O444*H444</f>
        <v>0</v>
      </c>
      <c r="Q444" s="121">
        <v>0</v>
      </c>
      <c r="R444" s="122">
        <f>Q444*H444</f>
        <v>0</v>
      </c>
      <c r="S444" s="27"/>
      <c r="T444" s="27"/>
      <c r="U444" s="27"/>
      <c r="V444" s="27"/>
      <c r="W444" s="27"/>
      <c r="X444" s="27"/>
      <c r="Y444" s="27"/>
      <c r="Z444" s="27"/>
      <c r="AA444" s="27"/>
      <c r="AB444" s="27"/>
      <c r="AC444" s="27"/>
      <c r="AP444" s="123" t="s">
        <v>138</v>
      </c>
      <c r="AR444" s="123" t="s">
        <v>355</v>
      </c>
      <c r="AS444" s="123" t="s">
        <v>70</v>
      </c>
      <c r="AW444" s="16" t="s">
        <v>121</v>
      </c>
      <c r="BC444" s="124" t="e">
        <f>IF(L444="základní",#REF!,0)</f>
        <v>#REF!</v>
      </c>
      <c r="BD444" s="124">
        <f>IF(L444="snížená",#REF!,0)</f>
        <v>0</v>
      </c>
      <c r="BE444" s="124">
        <f>IF(L444="zákl. přenesená",#REF!,0)</f>
        <v>0</v>
      </c>
      <c r="BF444" s="124">
        <f>IF(L444="sníž. přenesená",#REF!,0)</f>
        <v>0</v>
      </c>
      <c r="BG444" s="124">
        <f>IF(L444="nulová",#REF!,0)</f>
        <v>0</v>
      </c>
      <c r="BH444" s="16" t="s">
        <v>68</v>
      </c>
      <c r="BI444" s="124" t="e">
        <f>ROUND(#REF!*H444,2)</f>
        <v>#REF!</v>
      </c>
      <c r="BJ444" s="16" t="s">
        <v>128</v>
      </c>
      <c r="BK444" s="123" t="s">
        <v>638</v>
      </c>
    </row>
    <row r="445" spans="1:63" s="2" customFormat="1">
      <c r="A445" s="27"/>
      <c r="B445" s="28"/>
      <c r="C445" s="27"/>
      <c r="D445" s="125" t="s">
        <v>129</v>
      </c>
      <c r="E445" s="27"/>
      <c r="F445" s="126" t="s">
        <v>637</v>
      </c>
      <c r="G445" s="27"/>
      <c r="H445" s="27"/>
      <c r="I445" s="27"/>
      <c r="J445" s="28"/>
      <c r="K445" s="127"/>
      <c r="L445" s="128"/>
      <c r="M445" s="47"/>
      <c r="N445" s="47"/>
      <c r="O445" s="47"/>
      <c r="P445" s="47"/>
      <c r="Q445" s="47"/>
      <c r="R445" s="48"/>
      <c r="S445" s="27"/>
      <c r="T445" s="27"/>
      <c r="U445" s="27"/>
      <c r="V445" s="27"/>
      <c r="W445" s="27"/>
      <c r="X445" s="27"/>
      <c r="Y445" s="27"/>
      <c r="Z445" s="27"/>
      <c r="AA445" s="27"/>
      <c r="AB445" s="27"/>
      <c r="AC445" s="27"/>
      <c r="AR445" s="16" t="s">
        <v>129</v>
      </c>
      <c r="AS445" s="16" t="s">
        <v>70</v>
      </c>
    </row>
    <row r="446" spans="1:63" s="2" customFormat="1" ht="24.2" customHeight="1">
      <c r="A446" s="27"/>
      <c r="B446" s="113"/>
      <c r="C446" s="129" t="s">
        <v>639</v>
      </c>
      <c r="D446" s="129" t="s">
        <v>355</v>
      </c>
      <c r="E446" s="130" t="s">
        <v>640</v>
      </c>
      <c r="F446" s="131" t="s">
        <v>641</v>
      </c>
      <c r="G446" s="132" t="s">
        <v>642</v>
      </c>
      <c r="H446" s="133">
        <v>1000</v>
      </c>
      <c r="I446" s="131" t="s">
        <v>127</v>
      </c>
      <c r="J446" s="134"/>
      <c r="K446" s="135" t="s">
        <v>1</v>
      </c>
      <c r="L446" s="136" t="s">
        <v>30</v>
      </c>
      <c r="M446" s="121">
        <v>0</v>
      </c>
      <c r="N446" s="121">
        <f>M446*H446</f>
        <v>0</v>
      </c>
      <c r="O446" s="121">
        <v>0</v>
      </c>
      <c r="P446" s="121">
        <f>O446*H446</f>
        <v>0</v>
      </c>
      <c r="Q446" s="121">
        <v>0</v>
      </c>
      <c r="R446" s="122">
        <f>Q446*H446</f>
        <v>0</v>
      </c>
      <c r="S446" s="27"/>
      <c r="T446" s="27"/>
      <c r="U446" s="27"/>
      <c r="V446" s="27"/>
      <c r="W446" s="27"/>
      <c r="X446" s="27"/>
      <c r="Y446" s="27"/>
      <c r="Z446" s="27"/>
      <c r="AA446" s="27"/>
      <c r="AB446" s="27"/>
      <c r="AC446" s="27"/>
      <c r="AP446" s="123" t="s">
        <v>138</v>
      </c>
      <c r="AR446" s="123" t="s">
        <v>355</v>
      </c>
      <c r="AS446" s="123" t="s">
        <v>70</v>
      </c>
      <c r="AW446" s="16" t="s">
        <v>121</v>
      </c>
      <c r="BC446" s="124" t="e">
        <f>IF(L446="základní",#REF!,0)</f>
        <v>#REF!</v>
      </c>
      <c r="BD446" s="124">
        <f>IF(L446="snížená",#REF!,0)</f>
        <v>0</v>
      </c>
      <c r="BE446" s="124">
        <f>IF(L446="zákl. přenesená",#REF!,0)</f>
        <v>0</v>
      </c>
      <c r="BF446" s="124">
        <f>IF(L446="sníž. přenesená",#REF!,0)</f>
        <v>0</v>
      </c>
      <c r="BG446" s="124">
        <f>IF(L446="nulová",#REF!,0)</f>
        <v>0</v>
      </c>
      <c r="BH446" s="16" t="s">
        <v>68</v>
      </c>
      <c r="BI446" s="124" t="e">
        <f>ROUND(#REF!*H446,2)</f>
        <v>#REF!</v>
      </c>
      <c r="BJ446" s="16" t="s">
        <v>128</v>
      </c>
      <c r="BK446" s="123" t="s">
        <v>643</v>
      </c>
    </row>
    <row r="447" spans="1:63" s="2" customFormat="1">
      <c r="A447" s="27"/>
      <c r="B447" s="28"/>
      <c r="C447" s="27"/>
      <c r="D447" s="125" t="s">
        <v>129</v>
      </c>
      <c r="E447" s="27"/>
      <c r="F447" s="126" t="s">
        <v>641</v>
      </c>
      <c r="G447" s="27"/>
      <c r="H447" s="27"/>
      <c r="I447" s="27"/>
      <c r="J447" s="28"/>
      <c r="K447" s="127"/>
      <c r="L447" s="128"/>
      <c r="M447" s="47"/>
      <c r="N447" s="47"/>
      <c r="O447" s="47"/>
      <c r="P447" s="47"/>
      <c r="Q447" s="47"/>
      <c r="R447" s="48"/>
      <c r="S447" s="27"/>
      <c r="T447" s="27"/>
      <c r="U447" s="27"/>
      <c r="V447" s="27"/>
      <c r="W447" s="27"/>
      <c r="X447" s="27"/>
      <c r="Y447" s="27"/>
      <c r="Z447" s="27"/>
      <c r="AA447" s="27"/>
      <c r="AB447" s="27"/>
      <c r="AC447" s="27"/>
      <c r="AR447" s="16" t="s">
        <v>129</v>
      </c>
      <c r="AS447" s="16" t="s">
        <v>70</v>
      </c>
    </row>
    <row r="448" spans="1:63" s="2" customFormat="1" ht="24.2" customHeight="1">
      <c r="A448" s="27"/>
      <c r="B448" s="113"/>
      <c r="C448" s="129" t="s">
        <v>381</v>
      </c>
      <c r="D448" s="129" t="s">
        <v>355</v>
      </c>
      <c r="E448" s="130" t="s">
        <v>644</v>
      </c>
      <c r="F448" s="131" t="s">
        <v>645</v>
      </c>
      <c r="G448" s="132" t="s">
        <v>149</v>
      </c>
      <c r="H448" s="133">
        <v>1000</v>
      </c>
      <c r="I448" s="131" t="s">
        <v>127</v>
      </c>
      <c r="J448" s="134"/>
      <c r="K448" s="135" t="s">
        <v>1</v>
      </c>
      <c r="L448" s="136" t="s">
        <v>30</v>
      </c>
      <c r="M448" s="121">
        <v>0</v>
      </c>
      <c r="N448" s="121">
        <f>M448*H448</f>
        <v>0</v>
      </c>
      <c r="O448" s="121">
        <v>0</v>
      </c>
      <c r="P448" s="121">
        <f>O448*H448</f>
        <v>0</v>
      </c>
      <c r="Q448" s="121">
        <v>0</v>
      </c>
      <c r="R448" s="122">
        <f>Q448*H448</f>
        <v>0</v>
      </c>
      <c r="S448" s="27"/>
      <c r="T448" s="27"/>
      <c r="U448" s="27"/>
      <c r="V448" s="27"/>
      <c r="W448" s="27"/>
      <c r="X448" s="27"/>
      <c r="Y448" s="27"/>
      <c r="Z448" s="27"/>
      <c r="AA448" s="27"/>
      <c r="AB448" s="27"/>
      <c r="AC448" s="27"/>
      <c r="AP448" s="123" t="s">
        <v>138</v>
      </c>
      <c r="AR448" s="123" t="s">
        <v>355</v>
      </c>
      <c r="AS448" s="123" t="s">
        <v>70</v>
      </c>
      <c r="AW448" s="16" t="s">
        <v>121</v>
      </c>
      <c r="BC448" s="124" t="e">
        <f>IF(L448="základní",#REF!,0)</f>
        <v>#REF!</v>
      </c>
      <c r="BD448" s="124">
        <f>IF(L448="snížená",#REF!,0)</f>
        <v>0</v>
      </c>
      <c r="BE448" s="124">
        <f>IF(L448="zákl. přenesená",#REF!,0)</f>
        <v>0</v>
      </c>
      <c r="BF448" s="124">
        <f>IF(L448="sníž. přenesená",#REF!,0)</f>
        <v>0</v>
      </c>
      <c r="BG448" s="124">
        <f>IF(L448="nulová",#REF!,0)</f>
        <v>0</v>
      </c>
      <c r="BH448" s="16" t="s">
        <v>68</v>
      </c>
      <c r="BI448" s="124" t="e">
        <f>ROUND(#REF!*H448,2)</f>
        <v>#REF!</v>
      </c>
      <c r="BJ448" s="16" t="s">
        <v>128</v>
      </c>
      <c r="BK448" s="123" t="s">
        <v>646</v>
      </c>
    </row>
    <row r="449" spans="1:63" s="2" customFormat="1">
      <c r="A449" s="27"/>
      <c r="B449" s="28"/>
      <c r="C449" s="27"/>
      <c r="D449" s="125" t="s">
        <v>129</v>
      </c>
      <c r="E449" s="27"/>
      <c r="F449" s="126" t="s">
        <v>645</v>
      </c>
      <c r="G449" s="27"/>
      <c r="H449" s="27"/>
      <c r="I449" s="27"/>
      <c r="J449" s="28"/>
      <c r="K449" s="127"/>
      <c r="L449" s="128"/>
      <c r="M449" s="47"/>
      <c r="N449" s="47"/>
      <c r="O449" s="47"/>
      <c r="P449" s="47"/>
      <c r="Q449" s="47"/>
      <c r="R449" s="48"/>
      <c r="S449" s="27"/>
      <c r="T449" s="27"/>
      <c r="U449" s="27"/>
      <c r="V449" s="27"/>
      <c r="W449" s="27"/>
      <c r="X449" s="27"/>
      <c r="Y449" s="27"/>
      <c r="Z449" s="27"/>
      <c r="AA449" s="27"/>
      <c r="AB449" s="27"/>
      <c r="AC449" s="27"/>
      <c r="AR449" s="16" t="s">
        <v>129</v>
      </c>
      <c r="AS449" s="16" t="s">
        <v>70</v>
      </c>
    </row>
    <row r="450" spans="1:63" s="2" customFormat="1" ht="16.5" customHeight="1">
      <c r="A450" s="27"/>
      <c r="B450" s="113"/>
      <c r="C450" s="114" t="s">
        <v>647</v>
      </c>
      <c r="D450" s="114" t="s">
        <v>123</v>
      </c>
      <c r="E450" s="115" t="s">
        <v>648</v>
      </c>
      <c r="F450" s="116" t="s">
        <v>649</v>
      </c>
      <c r="G450" s="117" t="s">
        <v>149</v>
      </c>
      <c r="H450" s="118">
        <v>1080</v>
      </c>
      <c r="I450" s="116" t="s">
        <v>127</v>
      </c>
      <c r="J450" s="28"/>
      <c r="K450" s="119" t="s">
        <v>1</v>
      </c>
      <c r="L450" s="120" t="s">
        <v>30</v>
      </c>
      <c r="M450" s="121">
        <v>0</v>
      </c>
      <c r="N450" s="121">
        <f>M450*H450</f>
        <v>0</v>
      </c>
      <c r="O450" s="121">
        <v>0</v>
      </c>
      <c r="P450" s="121">
        <f>O450*H450</f>
        <v>0</v>
      </c>
      <c r="Q450" s="121">
        <v>0</v>
      </c>
      <c r="R450" s="122">
        <f>Q450*H450</f>
        <v>0</v>
      </c>
      <c r="S450" s="27"/>
      <c r="T450" s="27"/>
      <c r="U450" s="27"/>
      <c r="V450" s="27"/>
      <c r="W450" s="27"/>
      <c r="X450" s="27"/>
      <c r="Y450" s="27"/>
      <c r="Z450" s="27"/>
      <c r="AA450" s="27"/>
      <c r="AB450" s="27"/>
      <c r="AC450" s="27"/>
      <c r="AP450" s="123" t="s">
        <v>128</v>
      </c>
      <c r="AR450" s="123" t="s">
        <v>123</v>
      </c>
      <c r="AS450" s="123" t="s">
        <v>70</v>
      </c>
      <c r="AW450" s="16" t="s">
        <v>121</v>
      </c>
      <c r="BC450" s="124" t="e">
        <f>IF(L450="základní",#REF!,0)</f>
        <v>#REF!</v>
      </c>
      <c r="BD450" s="124">
        <f>IF(L450="snížená",#REF!,0)</f>
        <v>0</v>
      </c>
      <c r="BE450" s="124">
        <f>IF(L450="zákl. přenesená",#REF!,0)</f>
        <v>0</v>
      </c>
      <c r="BF450" s="124">
        <f>IF(L450="sníž. přenesená",#REF!,0)</f>
        <v>0</v>
      </c>
      <c r="BG450" s="124">
        <f>IF(L450="nulová",#REF!,0)</f>
        <v>0</v>
      </c>
      <c r="BH450" s="16" t="s">
        <v>68</v>
      </c>
      <c r="BI450" s="124" t="e">
        <f>ROUND(#REF!*H450,2)</f>
        <v>#REF!</v>
      </c>
      <c r="BJ450" s="16" t="s">
        <v>128</v>
      </c>
      <c r="BK450" s="123" t="s">
        <v>650</v>
      </c>
    </row>
    <row r="451" spans="1:63" s="2" customFormat="1">
      <c r="A451" s="27"/>
      <c r="B451" s="28"/>
      <c r="C451" s="27"/>
      <c r="D451" s="125" t="s">
        <v>129</v>
      </c>
      <c r="E451" s="27"/>
      <c r="F451" s="126" t="s">
        <v>649</v>
      </c>
      <c r="G451" s="27"/>
      <c r="H451" s="27"/>
      <c r="I451" s="27"/>
      <c r="J451" s="28"/>
      <c r="K451" s="127"/>
      <c r="L451" s="128"/>
      <c r="M451" s="47"/>
      <c r="N451" s="47"/>
      <c r="O451" s="47"/>
      <c r="P451" s="47"/>
      <c r="Q451" s="47"/>
      <c r="R451" s="48"/>
      <c r="S451" s="27"/>
      <c r="T451" s="27"/>
      <c r="U451" s="27"/>
      <c r="V451" s="27"/>
      <c r="W451" s="27"/>
      <c r="X451" s="27"/>
      <c r="Y451" s="27"/>
      <c r="Z451" s="27"/>
      <c r="AA451" s="27"/>
      <c r="AB451" s="27"/>
      <c r="AC451" s="27"/>
      <c r="AR451" s="16" t="s">
        <v>129</v>
      </c>
      <c r="AS451" s="16" t="s">
        <v>70</v>
      </c>
    </row>
    <row r="452" spans="1:63" s="2" customFormat="1" ht="24.2" customHeight="1">
      <c r="A452" s="27"/>
      <c r="B452" s="113"/>
      <c r="C452" s="114" t="s">
        <v>384</v>
      </c>
      <c r="D452" s="114" t="s">
        <v>123</v>
      </c>
      <c r="E452" s="115" t="s">
        <v>651</v>
      </c>
      <c r="F452" s="116" t="s">
        <v>652</v>
      </c>
      <c r="G452" s="117" t="s">
        <v>149</v>
      </c>
      <c r="H452" s="118">
        <v>80</v>
      </c>
      <c r="I452" s="116" t="s">
        <v>127</v>
      </c>
      <c r="J452" s="28"/>
      <c r="K452" s="119" t="s">
        <v>1</v>
      </c>
      <c r="L452" s="120" t="s">
        <v>30</v>
      </c>
      <c r="M452" s="121">
        <v>0</v>
      </c>
      <c r="N452" s="121">
        <f>M452*H452</f>
        <v>0</v>
      </c>
      <c r="O452" s="121">
        <v>0</v>
      </c>
      <c r="P452" s="121">
        <f>O452*H452</f>
        <v>0</v>
      </c>
      <c r="Q452" s="121">
        <v>0</v>
      </c>
      <c r="R452" s="122">
        <f>Q452*H452</f>
        <v>0</v>
      </c>
      <c r="S452" s="27"/>
      <c r="T452" s="27"/>
      <c r="U452" s="27"/>
      <c r="V452" s="27"/>
      <c r="W452" s="27"/>
      <c r="X452" s="27"/>
      <c r="Y452" s="27"/>
      <c r="Z452" s="27"/>
      <c r="AA452" s="27"/>
      <c r="AB452" s="27"/>
      <c r="AC452" s="27"/>
      <c r="AP452" s="123" t="s">
        <v>128</v>
      </c>
      <c r="AR452" s="123" t="s">
        <v>123</v>
      </c>
      <c r="AS452" s="123" t="s">
        <v>70</v>
      </c>
      <c r="AW452" s="16" t="s">
        <v>121</v>
      </c>
      <c r="BC452" s="124" t="e">
        <f>IF(L452="základní",#REF!,0)</f>
        <v>#REF!</v>
      </c>
      <c r="BD452" s="124">
        <f>IF(L452="snížená",#REF!,0)</f>
        <v>0</v>
      </c>
      <c r="BE452" s="124">
        <f>IF(L452="zákl. přenesená",#REF!,0)</f>
        <v>0</v>
      </c>
      <c r="BF452" s="124">
        <f>IF(L452="sníž. přenesená",#REF!,0)</f>
        <v>0</v>
      </c>
      <c r="BG452" s="124">
        <f>IF(L452="nulová",#REF!,0)</f>
        <v>0</v>
      </c>
      <c r="BH452" s="16" t="s">
        <v>68</v>
      </c>
      <c r="BI452" s="124" t="e">
        <f>ROUND(#REF!*H452,2)</f>
        <v>#REF!</v>
      </c>
      <c r="BJ452" s="16" t="s">
        <v>128</v>
      </c>
      <c r="BK452" s="123" t="s">
        <v>653</v>
      </c>
    </row>
    <row r="453" spans="1:63" s="2" customFormat="1">
      <c r="A453" s="27"/>
      <c r="B453" s="28"/>
      <c r="C453" s="27"/>
      <c r="D453" s="125" t="s">
        <v>129</v>
      </c>
      <c r="E453" s="27"/>
      <c r="F453" s="126" t="s">
        <v>652</v>
      </c>
      <c r="G453" s="27"/>
      <c r="H453" s="27"/>
      <c r="I453" s="27"/>
      <c r="J453" s="28"/>
      <c r="K453" s="127"/>
      <c r="L453" s="128"/>
      <c r="M453" s="47"/>
      <c r="N453" s="47"/>
      <c r="O453" s="47"/>
      <c r="P453" s="47"/>
      <c r="Q453" s="47"/>
      <c r="R453" s="48"/>
      <c r="S453" s="27"/>
      <c r="T453" s="27"/>
      <c r="U453" s="27"/>
      <c r="V453" s="27"/>
      <c r="W453" s="27"/>
      <c r="X453" s="27"/>
      <c r="Y453" s="27"/>
      <c r="Z453" s="27"/>
      <c r="AA453" s="27"/>
      <c r="AB453" s="27"/>
      <c r="AC453" s="27"/>
      <c r="AR453" s="16" t="s">
        <v>129</v>
      </c>
      <c r="AS453" s="16" t="s">
        <v>70</v>
      </c>
    </row>
    <row r="454" spans="1:63" s="2" customFormat="1" ht="24.2" customHeight="1">
      <c r="A454" s="27"/>
      <c r="B454" s="113"/>
      <c r="C454" s="114" t="s">
        <v>654</v>
      </c>
      <c r="D454" s="114" t="s">
        <v>123</v>
      </c>
      <c r="E454" s="115" t="s">
        <v>655</v>
      </c>
      <c r="F454" s="116" t="s">
        <v>656</v>
      </c>
      <c r="G454" s="117" t="s">
        <v>149</v>
      </c>
      <c r="H454" s="118">
        <v>60</v>
      </c>
      <c r="I454" s="116" t="s">
        <v>127</v>
      </c>
      <c r="J454" s="28"/>
      <c r="K454" s="119" t="s">
        <v>1</v>
      </c>
      <c r="L454" s="120" t="s">
        <v>30</v>
      </c>
      <c r="M454" s="121">
        <v>0</v>
      </c>
      <c r="N454" s="121">
        <f>M454*H454</f>
        <v>0</v>
      </c>
      <c r="O454" s="121">
        <v>0</v>
      </c>
      <c r="P454" s="121">
        <f>O454*H454</f>
        <v>0</v>
      </c>
      <c r="Q454" s="121">
        <v>0</v>
      </c>
      <c r="R454" s="122">
        <f>Q454*H454</f>
        <v>0</v>
      </c>
      <c r="S454" s="27"/>
      <c r="T454" s="27"/>
      <c r="U454" s="27"/>
      <c r="V454" s="27"/>
      <c r="W454" s="27"/>
      <c r="X454" s="27"/>
      <c r="Y454" s="27"/>
      <c r="Z454" s="27"/>
      <c r="AA454" s="27"/>
      <c r="AB454" s="27"/>
      <c r="AC454" s="27"/>
      <c r="AP454" s="123" t="s">
        <v>128</v>
      </c>
      <c r="AR454" s="123" t="s">
        <v>123</v>
      </c>
      <c r="AS454" s="123" t="s">
        <v>70</v>
      </c>
      <c r="AW454" s="16" t="s">
        <v>121</v>
      </c>
      <c r="BC454" s="124" t="e">
        <f>IF(L454="základní",#REF!,0)</f>
        <v>#REF!</v>
      </c>
      <c r="BD454" s="124">
        <f>IF(L454="snížená",#REF!,0)</f>
        <v>0</v>
      </c>
      <c r="BE454" s="124">
        <f>IF(L454="zákl. přenesená",#REF!,0)</f>
        <v>0</v>
      </c>
      <c r="BF454" s="124">
        <f>IF(L454="sníž. přenesená",#REF!,0)</f>
        <v>0</v>
      </c>
      <c r="BG454" s="124">
        <f>IF(L454="nulová",#REF!,0)</f>
        <v>0</v>
      </c>
      <c r="BH454" s="16" t="s">
        <v>68</v>
      </c>
      <c r="BI454" s="124" t="e">
        <f>ROUND(#REF!*H454,2)</f>
        <v>#REF!</v>
      </c>
      <c r="BJ454" s="16" t="s">
        <v>128</v>
      </c>
      <c r="BK454" s="123" t="s">
        <v>657</v>
      </c>
    </row>
    <row r="455" spans="1:63" s="2" customFormat="1" ht="19.5">
      <c r="A455" s="27"/>
      <c r="B455" s="28"/>
      <c r="C455" s="27"/>
      <c r="D455" s="125" t="s">
        <v>129</v>
      </c>
      <c r="E455" s="27"/>
      <c r="F455" s="126" t="s">
        <v>656</v>
      </c>
      <c r="G455" s="27"/>
      <c r="H455" s="27"/>
      <c r="I455" s="27"/>
      <c r="J455" s="28"/>
      <c r="K455" s="127"/>
      <c r="L455" s="128"/>
      <c r="M455" s="47"/>
      <c r="N455" s="47"/>
      <c r="O455" s="47"/>
      <c r="P455" s="47"/>
      <c r="Q455" s="47"/>
      <c r="R455" s="48"/>
      <c r="S455" s="27"/>
      <c r="T455" s="27"/>
      <c r="U455" s="27"/>
      <c r="V455" s="27"/>
      <c r="W455" s="27"/>
      <c r="X455" s="27"/>
      <c r="Y455" s="27"/>
      <c r="Z455" s="27"/>
      <c r="AA455" s="27"/>
      <c r="AB455" s="27"/>
      <c r="AC455" s="27"/>
      <c r="AR455" s="16" t="s">
        <v>129</v>
      </c>
      <c r="AS455" s="16" t="s">
        <v>70</v>
      </c>
    </row>
    <row r="456" spans="1:63" s="2" customFormat="1" ht="24.2" customHeight="1">
      <c r="A456" s="27"/>
      <c r="B456" s="113"/>
      <c r="C456" s="129" t="s">
        <v>388</v>
      </c>
      <c r="D456" s="129" t="s">
        <v>355</v>
      </c>
      <c r="E456" s="130" t="s">
        <v>658</v>
      </c>
      <c r="F456" s="131" t="s">
        <v>659</v>
      </c>
      <c r="G456" s="132" t="s">
        <v>149</v>
      </c>
      <c r="H456" s="133">
        <v>60</v>
      </c>
      <c r="I456" s="131" t="s">
        <v>127</v>
      </c>
      <c r="J456" s="134"/>
      <c r="K456" s="135" t="s">
        <v>1</v>
      </c>
      <c r="L456" s="136" t="s">
        <v>30</v>
      </c>
      <c r="M456" s="121">
        <v>0</v>
      </c>
      <c r="N456" s="121">
        <f>M456*H456</f>
        <v>0</v>
      </c>
      <c r="O456" s="121">
        <v>0</v>
      </c>
      <c r="P456" s="121">
        <f>O456*H456</f>
        <v>0</v>
      </c>
      <c r="Q456" s="121">
        <v>0</v>
      </c>
      <c r="R456" s="122">
        <f>Q456*H456</f>
        <v>0</v>
      </c>
      <c r="S456" s="27"/>
      <c r="T456" s="27"/>
      <c r="U456" s="27"/>
      <c r="V456" s="27"/>
      <c r="W456" s="27"/>
      <c r="X456" s="27"/>
      <c r="Y456" s="27"/>
      <c r="Z456" s="27"/>
      <c r="AA456" s="27"/>
      <c r="AB456" s="27"/>
      <c r="AC456" s="27"/>
      <c r="AP456" s="123" t="s">
        <v>138</v>
      </c>
      <c r="AR456" s="123" t="s">
        <v>355</v>
      </c>
      <c r="AS456" s="123" t="s">
        <v>70</v>
      </c>
      <c r="AW456" s="16" t="s">
        <v>121</v>
      </c>
      <c r="BC456" s="124" t="e">
        <f>IF(L456="základní",#REF!,0)</f>
        <v>#REF!</v>
      </c>
      <c r="BD456" s="124">
        <f>IF(L456="snížená",#REF!,0)</f>
        <v>0</v>
      </c>
      <c r="BE456" s="124">
        <f>IF(L456="zákl. přenesená",#REF!,0)</f>
        <v>0</v>
      </c>
      <c r="BF456" s="124">
        <f>IF(L456="sníž. přenesená",#REF!,0)</f>
        <v>0</v>
      </c>
      <c r="BG456" s="124">
        <f>IF(L456="nulová",#REF!,0)</f>
        <v>0</v>
      </c>
      <c r="BH456" s="16" t="s">
        <v>68</v>
      </c>
      <c r="BI456" s="124" t="e">
        <f>ROUND(#REF!*H456,2)</f>
        <v>#REF!</v>
      </c>
      <c r="BJ456" s="16" t="s">
        <v>128</v>
      </c>
      <c r="BK456" s="123" t="s">
        <v>660</v>
      </c>
    </row>
    <row r="457" spans="1:63" s="2" customFormat="1">
      <c r="A457" s="27"/>
      <c r="B457" s="28"/>
      <c r="C457" s="27"/>
      <c r="D457" s="125" t="s">
        <v>129</v>
      </c>
      <c r="E457" s="27"/>
      <c r="F457" s="126" t="s">
        <v>659</v>
      </c>
      <c r="G457" s="27"/>
      <c r="H457" s="27"/>
      <c r="I457" s="27"/>
      <c r="J457" s="28"/>
      <c r="K457" s="127"/>
      <c r="L457" s="128"/>
      <c r="M457" s="47"/>
      <c r="N457" s="47"/>
      <c r="O457" s="47"/>
      <c r="P457" s="47"/>
      <c r="Q457" s="47"/>
      <c r="R457" s="48"/>
      <c r="S457" s="27"/>
      <c r="T457" s="27"/>
      <c r="U457" s="27"/>
      <c r="V457" s="27"/>
      <c r="W457" s="27"/>
      <c r="X457" s="27"/>
      <c r="Y457" s="27"/>
      <c r="Z457" s="27"/>
      <c r="AA457" s="27"/>
      <c r="AB457" s="27"/>
      <c r="AC457" s="27"/>
      <c r="AR457" s="16" t="s">
        <v>129</v>
      </c>
      <c r="AS457" s="16" t="s">
        <v>70</v>
      </c>
    </row>
    <row r="458" spans="1:63" s="2" customFormat="1" ht="24.2" customHeight="1">
      <c r="A458" s="27"/>
      <c r="B458" s="113"/>
      <c r="C458" s="114" t="s">
        <v>661</v>
      </c>
      <c r="D458" s="114" t="s">
        <v>123</v>
      </c>
      <c r="E458" s="115" t="s">
        <v>662</v>
      </c>
      <c r="F458" s="116" t="s">
        <v>663</v>
      </c>
      <c r="G458" s="117" t="s">
        <v>149</v>
      </c>
      <c r="H458" s="118">
        <v>20</v>
      </c>
      <c r="I458" s="116" t="s">
        <v>127</v>
      </c>
      <c r="J458" s="28"/>
      <c r="K458" s="119" t="s">
        <v>1</v>
      </c>
      <c r="L458" s="120" t="s">
        <v>30</v>
      </c>
      <c r="M458" s="121">
        <v>0</v>
      </c>
      <c r="N458" s="121">
        <f>M458*H458</f>
        <v>0</v>
      </c>
      <c r="O458" s="121">
        <v>0</v>
      </c>
      <c r="P458" s="121">
        <f>O458*H458</f>
        <v>0</v>
      </c>
      <c r="Q458" s="121">
        <v>0</v>
      </c>
      <c r="R458" s="122">
        <f>Q458*H458</f>
        <v>0</v>
      </c>
      <c r="S458" s="27"/>
      <c r="T458" s="27"/>
      <c r="U458" s="27"/>
      <c r="V458" s="27"/>
      <c r="W458" s="27"/>
      <c r="X458" s="27"/>
      <c r="Y458" s="27"/>
      <c r="Z458" s="27"/>
      <c r="AA458" s="27"/>
      <c r="AB458" s="27"/>
      <c r="AC458" s="27"/>
      <c r="AP458" s="123" t="s">
        <v>128</v>
      </c>
      <c r="AR458" s="123" t="s">
        <v>123</v>
      </c>
      <c r="AS458" s="123" t="s">
        <v>70</v>
      </c>
      <c r="AW458" s="16" t="s">
        <v>121</v>
      </c>
      <c r="BC458" s="124" t="e">
        <f>IF(L458="základní",#REF!,0)</f>
        <v>#REF!</v>
      </c>
      <c r="BD458" s="124">
        <f>IF(L458="snížená",#REF!,0)</f>
        <v>0</v>
      </c>
      <c r="BE458" s="124">
        <f>IF(L458="zákl. přenesená",#REF!,0)</f>
        <v>0</v>
      </c>
      <c r="BF458" s="124">
        <f>IF(L458="sníž. přenesená",#REF!,0)</f>
        <v>0</v>
      </c>
      <c r="BG458" s="124">
        <f>IF(L458="nulová",#REF!,0)</f>
        <v>0</v>
      </c>
      <c r="BH458" s="16" t="s">
        <v>68</v>
      </c>
      <c r="BI458" s="124" t="e">
        <f>ROUND(#REF!*H458,2)</f>
        <v>#REF!</v>
      </c>
      <c r="BJ458" s="16" t="s">
        <v>128</v>
      </c>
      <c r="BK458" s="123" t="s">
        <v>664</v>
      </c>
    </row>
    <row r="459" spans="1:63" s="2" customFormat="1" ht="19.5">
      <c r="A459" s="27"/>
      <c r="B459" s="28"/>
      <c r="C459" s="27"/>
      <c r="D459" s="125" t="s">
        <v>129</v>
      </c>
      <c r="E459" s="27"/>
      <c r="F459" s="126" t="s">
        <v>663</v>
      </c>
      <c r="G459" s="27"/>
      <c r="H459" s="27"/>
      <c r="I459" s="27"/>
      <c r="J459" s="28"/>
      <c r="K459" s="127"/>
      <c r="L459" s="128"/>
      <c r="M459" s="47"/>
      <c r="N459" s="47"/>
      <c r="O459" s="47"/>
      <c r="P459" s="47"/>
      <c r="Q459" s="47"/>
      <c r="R459" s="48"/>
      <c r="S459" s="27"/>
      <c r="T459" s="27"/>
      <c r="U459" s="27"/>
      <c r="V459" s="27"/>
      <c r="W459" s="27"/>
      <c r="X459" s="27"/>
      <c r="Y459" s="27"/>
      <c r="Z459" s="27"/>
      <c r="AA459" s="27"/>
      <c r="AB459" s="27"/>
      <c r="AC459" s="27"/>
      <c r="AR459" s="16" t="s">
        <v>129</v>
      </c>
      <c r="AS459" s="16" t="s">
        <v>70</v>
      </c>
    </row>
    <row r="460" spans="1:63" s="2" customFormat="1" ht="24.2" customHeight="1">
      <c r="A460" s="27"/>
      <c r="B460" s="113"/>
      <c r="C460" s="129" t="s">
        <v>391</v>
      </c>
      <c r="D460" s="129" t="s">
        <v>355</v>
      </c>
      <c r="E460" s="130" t="s">
        <v>665</v>
      </c>
      <c r="F460" s="131" t="s">
        <v>666</v>
      </c>
      <c r="G460" s="132" t="s">
        <v>149</v>
      </c>
      <c r="H460" s="133">
        <v>20</v>
      </c>
      <c r="I460" s="131" t="s">
        <v>127</v>
      </c>
      <c r="J460" s="134"/>
      <c r="K460" s="135" t="s">
        <v>1</v>
      </c>
      <c r="L460" s="136" t="s">
        <v>30</v>
      </c>
      <c r="M460" s="121">
        <v>0</v>
      </c>
      <c r="N460" s="121">
        <f>M460*H460</f>
        <v>0</v>
      </c>
      <c r="O460" s="121">
        <v>0</v>
      </c>
      <c r="P460" s="121">
        <f>O460*H460</f>
        <v>0</v>
      </c>
      <c r="Q460" s="121">
        <v>0</v>
      </c>
      <c r="R460" s="122">
        <f>Q460*H460</f>
        <v>0</v>
      </c>
      <c r="S460" s="27"/>
      <c r="T460" s="27"/>
      <c r="U460" s="27"/>
      <c r="V460" s="27"/>
      <c r="W460" s="27"/>
      <c r="X460" s="27"/>
      <c r="Y460" s="27"/>
      <c r="Z460" s="27"/>
      <c r="AA460" s="27"/>
      <c r="AB460" s="27"/>
      <c r="AC460" s="27"/>
      <c r="AP460" s="123" t="s">
        <v>138</v>
      </c>
      <c r="AR460" s="123" t="s">
        <v>355</v>
      </c>
      <c r="AS460" s="123" t="s">
        <v>70</v>
      </c>
      <c r="AW460" s="16" t="s">
        <v>121</v>
      </c>
      <c r="BC460" s="124" t="e">
        <f>IF(L460="základní",#REF!,0)</f>
        <v>#REF!</v>
      </c>
      <c r="BD460" s="124">
        <f>IF(L460="snížená",#REF!,0)</f>
        <v>0</v>
      </c>
      <c r="BE460" s="124">
        <f>IF(L460="zákl. přenesená",#REF!,0)</f>
        <v>0</v>
      </c>
      <c r="BF460" s="124">
        <f>IF(L460="sníž. přenesená",#REF!,0)</f>
        <v>0</v>
      </c>
      <c r="BG460" s="124">
        <f>IF(L460="nulová",#REF!,0)</f>
        <v>0</v>
      </c>
      <c r="BH460" s="16" t="s">
        <v>68</v>
      </c>
      <c r="BI460" s="124" t="e">
        <f>ROUND(#REF!*H460,2)</f>
        <v>#REF!</v>
      </c>
      <c r="BJ460" s="16" t="s">
        <v>128</v>
      </c>
      <c r="BK460" s="123" t="s">
        <v>667</v>
      </c>
    </row>
    <row r="461" spans="1:63" s="2" customFormat="1">
      <c r="A461" s="27"/>
      <c r="B461" s="28"/>
      <c r="C461" s="27"/>
      <c r="D461" s="125" t="s">
        <v>129</v>
      </c>
      <c r="E461" s="27"/>
      <c r="F461" s="126" t="s">
        <v>666</v>
      </c>
      <c r="G461" s="27"/>
      <c r="H461" s="27"/>
      <c r="I461" s="27"/>
      <c r="J461" s="28"/>
      <c r="K461" s="127"/>
      <c r="L461" s="128"/>
      <c r="M461" s="47"/>
      <c r="N461" s="47"/>
      <c r="O461" s="47"/>
      <c r="P461" s="47"/>
      <c r="Q461" s="47"/>
      <c r="R461" s="48"/>
      <c r="S461" s="27"/>
      <c r="T461" s="27"/>
      <c r="U461" s="27"/>
      <c r="V461" s="27"/>
      <c r="W461" s="27"/>
      <c r="X461" s="27"/>
      <c r="Y461" s="27"/>
      <c r="Z461" s="27"/>
      <c r="AA461" s="27"/>
      <c r="AB461" s="27"/>
      <c r="AC461" s="27"/>
      <c r="AR461" s="16" t="s">
        <v>129</v>
      </c>
      <c r="AS461" s="16" t="s">
        <v>70</v>
      </c>
    </row>
    <row r="462" spans="1:63" s="2" customFormat="1" ht="33" customHeight="1">
      <c r="A462" s="27"/>
      <c r="B462" s="113"/>
      <c r="C462" s="114" t="s">
        <v>668</v>
      </c>
      <c r="D462" s="114" t="s">
        <v>123</v>
      </c>
      <c r="E462" s="115" t="s">
        <v>669</v>
      </c>
      <c r="F462" s="116" t="s">
        <v>670</v>
      </c>
      <c r="G462" s="117" t="s">
        <v>149</v>
      </c>
      <c r="H462" s="118">
        <v>10</v>
      </c>
      <c r="I462" s="116" t="s">
        <v>127</v>
      </c>
      <c r="J462" s="28"/>
      <c r="K462" s="119" t="s">
        <v>1</v>
      </c>
      <c r="L462" s="120" t="s">
        <v>30</v>
      </c>
      <c r="M462" s="121">
        <v>0</v>
      </c>
      <c r="N462" s="121">
        <f>M462*H462</f>
        <v>0</v>
      </c>
      <c r="O462" s="121">
        <v>0</v>
      </c>
      <c r="P462" s="121">
        <f>O462*H462</f>
        <v>0</v>
      </c>
      <c r="Q462" s="121">
        <v>0</v>
      </c>
      <c r="R462" s="122">
        <f>Q462*H462</f>
        <v>0</v>
      </c>
      <c r="S462" s="27"/>
      <c r="T462" s="27"/>
      <c r="U462" s="27"/>
      <c r="V462" s="27"/>
      <c r="W462" s="27"/>
      <c r="X462" s="27"/>
      <c r="Y462" s="27"/>
      <c r="Z462" s="27"/>
      <c r="AA462" s="27"/>
      <c r="AB462" s="27"/>
      <c r="AC462" s="27"/>
      <c r="AP462" s="123" t="s">
        <v>128</v>
      </c>
      <c r="AR462" s="123" t="s">
        <v>123</v>
      </c>
      <c r="AS462" s="123" t="s">
        <v>70</v>
      </c>
      <c r="AW462" s="16" t="s">
        <v>121</v>
      </c>
      <c r="BC462" s="124" t="e">
        <f>IF(L462="základní",#REF!,0)</f>
        <v>#REF!</v>
      </c>
      <c r="BD462" s="124">
        <f>IF(L462="snížená",#REF!,0)</f>
        <v>0</v>
      </c>
      <c r="BE462" s="124">
        <f>IF(L462="zákl. přenesená",#REF!,0)</f>
        <v>0</v>
      </c>
      <c r="BF462" s="124">
        <f>IF(L462="sníž. přenesená",#REF!,0)</f>
        <v>0</v>
      </c>
      <c r="BG462" s="124">
        <f>IF(L462="nulová",#REF!,0)</f>
        <v>0</v>
      </c>
      <c r="BH462" s="16" t="s">
        <v>68</v>
      </c>
      <c r="BI462" s="124" t="e">
        <f>ROUND(#REF!*H462,2)</f>
        <v>#REF!</v>
      </c>
      <c r="BJ462" s="16" t="s">
        <v>128</v>
      </c>
      <c r="BK462" s="123" t="s">
        <v>671</v>
      </c>
    </row>
    <row r="463" spans="1:63" s="2" customFormat="1" ht="19.5">
      <c r="A463" s="27"/>
      <c r="B463" s="28"/>
      <c r="C463" s="27"/>
      <c r="D463" s="125" t="s">
        <v>129</v>
      </c>
      <c r="E463" s="27"/>
      <c r="F463" s="126" t="s">
        <v>670</v>
      </c>
      <c r="G463" s="27"/>
      <c r="H463" s="27"/>
      <c r="I463" s="27"/>
      <c r="J463" s="28"/>
      <c r="K463" s="127"/>
      <c r="L463" s="128"/>
      <c r="M463" s="47"/>
      <c r="N463" s="47"/>
      <c r="O463" s="47"/>
      <c r="P463" s="47"/>
      <c r="Q463" s="47"/>
      <c r="R463" s="48"/>
      <c r="S463" s="27"/>
      <c r="T463" s="27"/>
      <c r="U463" s="27"/>
      <c r="V463" s="27"/>
      <c r="W463" s="27"/>
      <c r="X463" s="27"/>
      <c r="Y463" s="27"/>
      <c r="Z463" s="27"/>
      <c r="AA463" s="27"/>
      <c r="AB463" s="27"/>
      <c r="AC463" s="27"/>
      <c r="AR463" s="16" t="s">
        <v>129</v>
      </c>
      <c r="AS463" s="16" t="s">
        <v>70</v>
      </c>
    </row>
    <row r="464" spans="1:63" s="2" customFormat="1" ht="24.2" customHeight="1">
      <c r="A464" s="27"/>
      <c r="B464" s="113"/>
      <c r="C464" s="114" t="s">
        <v>395</v>
      </c>
      <c r="D464" s="114" t="s">
        <v>123</v>
      </c>
      <c r="E464" s="115" t="s">
        <v>672</v>
      </c>
      <c r="F464" s="116" t="s">
        <v>673</v>
      </c>
      <c r="G464" s="117" t="s">
        <v>191</v>
      </c>
      <c r="H464" s="118">
        <v>4500</v>
      </c>
      <c r="I464" s="116" t="s">
        <v>127</v>
      </c>
      <c r="J464" s="28"/>
      <c r="K464" s="119" t="s">
        <v>1</v>
      </c>
      <c r="L464" s="120" t="s">
        <v>30</v>
      </c>
      <c r="M464" s="121">
        <v>0</v>
      </c>
      <c r="N464" s="121">
        <f>M464*H464</f>
        <v>0</v>
      </c>
      <c r="O464" s="121">
        <v>0</v>
      </c>
      <c r="P464" s="121">
        <f>O464*H464</f>
        <v>0</v>
      </c>
      <c r="Q464" s="121">
        <v>0</v>
      </c>
      <c r="R464" s="122">
        <f>Q464*H464</f>
        <v>0</v>
      </c>
      <c r="S464" s="27"/>
      <c r="T464" s="27"/>
      <c r="U464" s="27"/>
      <c r="V464" s="27"/>
      <c r="W464" s="27"/>
      <c r="X464" s="27"/>
      <c r="Y464" s="27"/>
      <c r="Z464" s="27"/>
      <c r="AA464" s="27"/>
      <c r="AB464" s="27"/>
      <c r="AC464" s="27"/>
      <c r="AP464" s="123" t="s">
        <v>128</v>
      </c>
      <c r="AR464" s="123" t="s">
        <v>123</v>
      </c>
      <c r="AS464" s="123" t="s">
        <v>70</v>
      </c>
      <c r="AW464" s="16" t="s">
        <v>121</v>
      </c>
      <c r="BC464" s="124" t="e">
        <f>IF(L464="základní",#REF!,0)</f>
        <v>#REF!</v>
      </c>
      <c r="BD464" s="124">
        <f>IF(L464="snížená",#REF!,0)</f>
        <v>0</v>
      </c>
      <c r="BE464" s="124">
        <f>IF(L464="zákl. přenesená",#REF!,0)</f>
        <v>0</v>
      </c>
      <c r="BF464" s="124">
        <f>IF(L464="sníž. přenesená",#REF!,0)</f>
        <v>0</v>
      </c>
      <c r="BG464" s="124">
        <f>IF(L464="nulová",#REF!,0)</f>
        <v>0</v>
      </c>
      <c r="BH464" s="16" t="s">
        <v>68</v>
      </c>
      <c r="BI464" s="124" t="e">
        <f>ROUND(#REF!*H464,2)</f>
        <v>#REF!</v>
      </c>
      <c r="BJ464" s="16" t="s">
        <v>128</v>
      </c>
      <c r="BK464" s="123" t="s">
        <v>674</v>
      </c>
    </row>
    <row r="465" spans="1:63" s="2" customFormat="1" ht="19.5">
      <c r="A465" s="27"/>
      <c r="B465" s="28"/>
      <c r="C465" s="27"/>
      <c r="D465" s="125" t="s">
        <v>129</v>
      </c>
      <c r="E465" s="27"/>
      <c r="F465" s="126" t="s">
        <v>673</v>
      </c>
      <c r="G465" s="27"/>
      <c r="H465" s="27"/>
      <c r="I465" s="27"/>
      <c r="J465" s="28"/>
      <c r="K465" s="127"/>
      <c r="L465" s="128"/>
      <c r="M465" s="47"/>
      <c r="N465" s="47"/>
      <c r="O465" s="47"/>
      <c r="P465" s="47"/>
      <c r="Q465" s="47"/>
      <c r="R465" s="48"/>
      <c r="S465" s="27"/>
      <c r="T465" s="27"/>
      <c r="U465" s="27"/>
      <c r="V465" s="27"/>
      <c r="W465" s="27"/>
      <c r="X465" s="27"/>
      <c r="Y465" s="27"/>
      <c r="Z465" s="27"/>
      <c r="AA465" s="27"/>
      <c r="AB465" s="27"/>
      <c r="AC465" s="27"/>
      <c r="AR465" s="16" t="s">
        <v>129</v>
      </c>
      <c r="AS465" s="16" t="s">
        <v>70</v>
      </c>
    </row>
    <row r="466" spans="1:63" s="2" customFormat="1" ht="16.5" customHeight="1">
      <c r="A466" s="27"/>
      <c r="B466" s="113"/>
      <c r="C466" s="114" t="s">
        <v>675</v>
      </c>
      <c r="D466" s="114" t="s">
        <v>123</v>
      </c>
      <c r="E466" s="115" t="s">
        <v>676</v>
      </c>
      <c r="F466" s="116" t="s">
        <v>677</v>
      </c>
      <c r="G466" s="117" t="s">
        <v>149</v>
      </c>
      <c r="H466" s="118">
        <v>50</v>
      </c>
      <c r="I466" s="116" t="s">
        <v>127</v>
      </c>
      <c r="J466" s="28"/>
      <c r="K466" s="119" t="s">
        <v>1</v>
      </c>
      <c r="L466" s="120" t="s">
        <v>30</v>
      </c>
      <c r="M466" s="121">
        <v>0</v>
      </c>
      <c r="N466" s="121">
        <f>M466*H466</f>
        <v>0</v>
      </c>
      <c r="O466" s="121">
        <v>0</v>
      </c>
      <c r="P466" s="121">
        <f>O466*H466</f>
        <v>0</v>
      </c>
      <c r="Q466" s="121">
        <v>0</v>
      </c>
      <c r="R466" s="122">
        <f>Q466*H466</f>
        <v>0</v>
      </c>
      <c r="S466" s="27"/>
      <c r="T466" s="27"/>
      <c r="U466" s="27"/>
      <c r="V466" s="27"/>
      <c r="W466" s="27"/>
      <c r="X466" s="27"/>
      <c r="Y466" s="27"/>
      <c r="Z466" s="27"/>
      <c r="AA466" s="27"/>
      <c r="AB466" s="27"/>
      <c r="AC466" s="27"/>
      <c r="AP466" s="123" t="s">
        <v>128</v>
      </c>
      <c r="AR466" s="123" t="s">
        <v>123</v>
      </c>
      <c r="AS466" s="123" t="s">
        <v>70</v>
      </c>
      <c r="AW466" s="16" t="s">
        <v>121</v>
      </c>
      <c r="BC466" s="124" t="e">
        <f>IF(L466="základní",#REF!,0)</f>
        <v>#REF!</v>
      </c>
      <c r="BD466" s="124">
        <f>IF(L466="snížená",#REF!,0)</f>
        <v>0</v>
      </c>
      <c r="BE466" s="124">
        <f>IF(L466="zákl. přenesená",#REF!,0)</f>
        <v>0</v>
      </c>
      <c r="BF466" s="124">
        <f>IF(L466="sníž. přenesená",#REF!,0)</f>
        <v>0</v>
      </c>
      <c r="BG466" s="124">
        <f>IF(L466="nulová",#REF!,0)</f>
        <v>0</v>
      </c>
      <c r="BH466" s="16" t="s">
        <v>68</v>
      </c>
      <c r="BI466" s="124" t="e">
        <f>ROUND(#REF!*H466,2)</f>
        <v>#REF!</v>
      </c>
      <c r="BJ466" s="16" t="s">
        <v>128</v>
      </c>
      <c r="BK466" s="123" t="s">
        <v>678</v>
      </c>
    </row>
    <row r="467" spans="1:63" s="2" customFormat="1">
      <c r="A467" s="27"/>
      <c r="B467" s="28"/>
      <c r="C467" s="27"/>
      <c r="D467" s="125" t="s">
        <v>129</v>
      </c>
      <c r="E467" s="27"/>
      <c r="F467" s="126" t="s">
        <v>677</v>
      </c>
      <c r="G467" s="27"/>
      <c r="H467" s="27"/>
      <c r="I467" s="27"/>
      <c r="J467" s="28"/>
      <c r="K467" s="127"/>
      <c r="L467" s="128"/>
      <c r="M467" s="47"/>
      <c r="N467" s="47"/>
      <c r="O467" s="47"/>
      <c r="P467" s="47"/>
      <c r="Q467" s="47"/>
      <c r="R467" s="48"/>
      <c r="S467" s="27"/>
      <c r="T467" s="27"/>
      <c r="U467" s="27"/>
      <c r="V467" s="27"/>
      <c r="W467" s="27"/>
      <c r="X467" s="27"/>
      <c r="Y467" s="27"/>
      <c r="Z467" s="27"/>
      <c r="AA467" s="27"/>
      <c r="AB467" s="27"/>
      <c r="AC467" s="27"/>
      <c r="AR467" s="16" t="s">
        <v>129</v>
      </c>
      <c r="AS467" s="16" t="s">
        <v>70</v>
      </c>
    </row>
    <row r="468" spans="1:63" s="2" customFormat="1" ht="16.5" customHeight="1">
      <c r="A468" s="27"/>
      <c r="B468" s="113"/>
      <c r="C468" s="114" t="s">
        <v>399</v>
      </c>
      <c r="D468" s="114" t="s">
        <v>123</v>
      </c>
      <c r="E468" s="115" t="s">
        <v>679</v>
      </c>
      <c r="F468" s="116" t="s">
        <v>680</v>
      </c>
      <c r="G468" s="117" t="s">
        <v>149</v>
      </c>
      <c r="H468" s="118">
        <v>170</v>
      </c>
      <c r="I468" s="116" t="s">
        <v>127</v>
      </c>
      <c r="J468" s="28"/>
      <c r="K468" s="119" t="s">
        <v>1</v>
      </c>
      <c r="L468" s="120" t="s">
        <v>30</v>
      </c>
      <c r="M468" s="121">
        <v>0</v>
      </c>
      <c r="N468" s="121">
        <f>M468*H468</f>
        <v>0</v>
      </c>
      <c r="O468" s="121">
        <v>0</v>
      </c>
      <c r="P468" s="121">
        <f>O468*H468</f>
        <v>0</v>
      </c>
      <c r="Q468" s="121">
        <v>0</v>
      </c>
      <c r="R468" s="122">
        <f>Q468*H468</f>
        <v>0</v>
      </c>
      <c r="S468" s="27"/>
      <c r="T468" s="27"/>
      <c r="U468" s="27"/>
      <c r="V468" s="27"/>
      <c r="W468" s="27"/>
      <c r="X468" s="27"/>
      <c r="Y468" s="27"/>
      <c r="Z468" s="27"/>
      <c r="AA468" s="27"/>
      <c r="AB468" s="27"/>
      <c r="AC468" s="27"/>
      <c r="AP468" s="123" t="s">
        <v>128</v>
      </c>
      <c r="AR468" s="123" t="s">
        <v>123</v>
      </c>
      <c r="AS468" s="123" t="s">
        <v>70</v>
      </c>
      <c r="AW468" s="16" t="s">
        <v>121</v>
      </c>
      <c r="BC468" s="124" t="e">
        <f>IF(L468="základní",#REF!,0)</f>
        <v>#REF!</v>
      </c>
      <c r="BD468" s="124">
        <f>IF(L468="snížená",#REF!,0)</f>
        <v>0</v>
      </c>
      <c r="BE468" s="124">
        <f>IF(L468="zákl. přenesená",#REF!,0)</f>
        <v>0</v>
      </c>
      <c r="BF468" s="124">
        <f>IF(L468="sníž. přenesená",#REF!,0)</f>
        <v>0</v>
      </c>
      <c r="BG468" s="124">
        <f>IF(L468="nulová",#REF!,0)</f>
        <v>0</v>
      </c>
      <c r="BH468" s="16" t="s">
        <v>68</v>
      </c>
      <c r="BI468" s="124" t="e">
        <f>ROUND(#REF!*H468,2)</f>
        <v>#REF!</v>
      </c>
      <c r="BJ468" s="16" t="s">
        <v>128</v>
      </c>
      <c r="BK468" s="123" t="s">
        <v>681</v>
      </c>
    </row>
    <row r="469" spans="1:63" s="2" customFormat="1">
      <c r="A469" s="27"/>
      <c r="B469" s="28"/>
      <c r="C469" s="27"/>
      <c r="D469" s="125" t="s">
        <v>129</v>
      </c>
      <c r="E469" s="27"/>
      <c r="F469" s="126" t="s">
        <v>680</v>
      </c>
      <c r="G469" s="27"/>
      <c r="H469" s="27"/>
      <c r="I469" s="27"/>
      <c r="J469" s="28"/>
      <c r="K469" s="127"/>
      <c r="L469" s="128"/>
      <c r="M469" s="47"/>
      <c r="N469" s="47"/>
      <c r="O469" s="47"/>
      <c r="P469" s="47"/>
      <c r="Q469" s="47"/>
      <c r="R469" s="48"/>
      <c r="S469" s="27"/>
      <c r="T469" s="27"/>
      <c r="U469" s="27"/>
      <c r="V469" s="27"/>
      <c r="W469" s="27"/>
      <c r="X469" s="27"/>
      <c r="Y469" s="27"/>
      <c r="Z469" s="27"/>
      <c r="AA469" s="27"/>
      <c r="AB469" s="27"/>
      <c r="AC469" s="27"/>
      <c r="AR469" s="16" t="s">
        <v>129</v>
      </c>
      <c r="AS469" s="16" t="s">
        <v>70</v>
      </c>
    </row>
    <row r="470" spans="1:63" s="2" customFormat="1" ht="16.5" customHeight="1">
      <c r="A470" s="27"/>
      <c r="B470" s="113"/>
      <c r="C470" s="114" t="s">
        <v>682</v>
      </c>
      <c r="D470" s="114" t="s">
        <v>123</v>
      </c>
      <c r="E470" s="115" t="s">
        <v>683</v>
      </c>
      <c r="F470" s="116" t="s">
        <v>684</v>
      </c>
      <c r="G470" s="117" t="s">
        <v>149</v>
      </c>
      <c r="H470" s="118">
        <v>150</v>
      </c>
      <c r="I470" s="116" t="s">
        <v>127</v>
      </c>
      <c r="J470" s="28"/>
      <c r="K470" s="119" t="s">
        <v>1</v>
      </c>
      <c r="L470" s="120" t="s">
        <v>30</v>
      </c>
      <c r="M470" s="121">
        <v>0</v>
      </c>
      <c r="N470" s="121">
        <f>M470*H470</f>
        <v>0</v>
      </c>
      <c r="O470" s="121">
        <v>0</v>
      </c>
      <c r="P470" s="121">
        <f>O470*H470</f>
        <v>0</v>
      </c>
      <c r="Q470" s="121">
        <v>0</v>
      </c>
      <c r="R470" s="122">
        <f>Q470*H470</f>
        <v>0</v>
      </c>
      <c r="S470" s="27"/>
      <c r="T470" s="27"/>
      <c r="U470" s="27"/>
      <c r="V470" s="27"/>
      <c r="W470" s="27"/>
      <c r="X470" s="27"/>
      <c r="Y470" s="27"/>
      <c r="Z470" s="27"/>
      <c r="AA470" s="27"/>
      <c r="AB470" s="27"/>
      <c r="AC470" s="27"/>
      <c r="AP470" s="123" t="s">
        <v>128</v>
      </c>
      <c r="AR470" s="123" t="s">
        <v>123</v>
      </c>
      <c r="AS470" s="123" t="s">
        <v>70</v>
      </c>
      <c r="AW470" s="16" t="s">
        <v>121</v>
      </c>
      <c r="BC470" s="124" t="e">
        <f>IF(L470="základní",#REF!,0)</f>
        <v>#REF!</v>
      </c>
      <c r="BD470" s="124">
        <f>IF(L470="snížená",#REF!,0)</f>
        <v>0</v>
      </c>
      <c r="BE470" s="124">
        <f>IF(L470="zákl. přenesená",#REF!,0)</f>
        <v>0</v>
      </c>
      <c r="BF470" s="124">
        <f>IF(L470="sníž. přenesená",#REF!,0)</f>
        <v>0</v>
      </c>
      <c r="BG470" s="124">
        <f>IF(L470="nulová",#REF!,0)</f>
        <v>0</v>
      </c>
      <c r="BH470" s="16" t="s">
        <v>68</v>
      </c>
      <c r="BI470" s="124" t="e">
        <f>ROUND(#REF!*H470,2)</f>
        <v>#REF!</v>
      </c>
      <c r="BJ470" s="16" t="s">
        <v>128</v>
      </c>
      <c r="BK470" s="123" t="s">
        <v>685</v>
      </c>
    </row>
    <row r="471" spans="1:63" s="2" customFormat="1">
      <c r="A471" s="27"/>
      <c r="B471" s="28"/>
      <c r="C471" s="27"/>
      <c r="D471" s="125" t="s">
        <v>129</v>
      </c>
      <c r="E471" s="27"/>
      <c r="F471" s="126" t="s">
        <v>684</v>
      </c>
      <c r="G471" s="27"/>
      <c r="H471" s="27"/>
      <c r="I471" s="27"/>
      <c r="J471" s="28"/>
      <c r="K471" s="127"/>
      <c r="L471" s="128"/>
      <c r="M471" s="47"/>
      <c r="N471" s="47"/>
      <c r="O471" s="47"/>
      <c r="P471" s="47"/>
      <c r="Q471" s="47"/>
      <c r="R471" s="48"/>
      <c r="S471" s="27"/>
      <c r="T471" s="27"/>
      <c r="U471" s="27"/>
      <c r="V471" s="27"/>
      <c r="W471" s="27"/>
      <c r="X471" s="27"/>
      <c r="Y471" s="27"/>
      <c r="Z471" s="27"/>
      <c r="AA471" s="27"/>
      <c r="AB471" s="27"/>
      <c r="AC471" s="27"/>
      <c r="AR471" s="16" t="s">
        <v>129</v>
      </c>
      <c r="AS471" s="16" t="s">
        <v>70</v>
      </c>
    </row>
    <row r="472" spans="1:63" s="12" customFormat="1" ht="22.9" customHeight="1">
      <c r="B472" s="103"/>
      <c r="D472" s="104" t="s">
        <v>60</v>
      </c>
      <c r="E472" s="112" t="s">
        <v>135</v>
      </c>
      <c r="F472" s="112" t="s">
        <v>686</v>
      </c>
      <c r="J472" s="103"/>
      <c r="K472" s="106"/>
      <c r="L472" s="107"/>
      <c r="M472" s="107"/>
      <c r="N472" s="108">
        <f>SUM(N473:N505)</f>
        <v>0</v>
      </c>
      <c r="O472" s="107"/>
      <c r="P472" s="108">
        <f>SUM(P473:P505)</f>
        <v>0</v>
      </c>
      <c r="Q472" s="107"/>
      <c r="R472" s="109">
        <f>SUM(R473:R505)</f>
        <v>0</v>
      </c>
      <c r="AP472" s="104" t="s">
        <v>68</v>
      </c>
      <c r="AR472" s="110" t="s">
        <v>60</v>
      </c>
      <c r="AS472" s="110" t="s">
        <v>68</v>
      </c>
      <c r="AW472" s="104" t="s">
        <v>121</v>
      </c>
      <c r="BI472" s="111" t="e">
        <f>SUM(BI473:BI505)</f>
        <v>#REF!</v>
      </c>
    </row>
    <row r="473" spans="1:63" s="2" customFormat="1" ht="33" customHeight="1">
      <c r="A473" s="27"/>
      <c r="B473" s="113"/>
      <c r="C473" s="114" t="s">
        <v>403</v>
      </c>
      <c r="D473" s="114" t="s">
        <v>123</v>
      </c>
      <c r="E473" s="115" t="s">
        <v>687</v>
      </c>
      <c r="F473" s="116" t="s">
        <v>688</v>
      </c>
      <c r="G473" s="117" t="s">
        <v>126</v>
      </c>
      <c r="H473" s="118">
        <v>70</v>
      </c>
      <c r="I473" s="116" t="s">
        <v>127</v>
      </c>
      <c r="J473" s="28"/>
      <c r="K473" s="119" t="s">
        <v>1</v>
      </c>
      <c r="L473" s="120" t="s">
        <v>30</v>
      </c>
      <c r="M473" s="121">
        <v>0</v>
      </c>
      <c r="N473" s="121">
        <f>M473*H473</f>
        <v>0</v>
      </c>
      <c r="O473" s="121">
        <v>0</v>
      </c>
      <c r="P473" s="121">
        <f>O473*H473</f>
        <v>0</v>
      </c>
      <c r="Q473" s="121">
        <v>0</v>
      </c>
      <c r="R473" s="122">
        <f>Q473*H473</f>
        <v>0</v>
      </c>
      <c r="S473" s="27"/>
      <c r="T473" s="27"/>
      <c r="U473" s="27"/>
      <c r="V473" s="27"/>
      <c r="W473" s="27"/>
      <c r="X473" s="27"/>
      <c r="Y473" s="27"/>
      <c r="Z473" s="27"/>
      <c r="AA473" s="27"/>
      <c r="AB473" s="27"/>
      <c r="AC473" s="27"/>
      <c r="AP473" s="123" t="s">
        <v>128</v>
      </c>
      <c r="AR473" s="123" t="s">
        <v>123</v>
      </c>
      <c r="AS473" s="123" t="s">
        <v>70</v>
      </c>
      <c r="AW473" s="16" t="s">
        <v>121</v>
      </c>
      <c r="BC473" s="124" t="e">
        <f>IF(L473="základní",#REF!,0)</f>
        <v>#REF!</v>
      </c>
      <c r="BD473" s="124">
        <f>IF(L473="snížená",#REF!,0)</f>
        <v>0</v>
      </c>
      <c r="BE473" s="124">
        <f>IF(L473="zákl. přenesená",#REF!,0)</f>
        <v>0</v>
      </c>
      <c r="BF473" s="124">
        <f>IF(L473="sníž. přenesená",#REF!,0)</f>
        <v>0</v>
      </c>
      <c r="BG473" s="124">
        <f>IF(L473="nulová",#REF!,0)</f>
        <v>0</v>
      </c>
      <c r="BH473" s="16" t="s">
        <v>68</v>
      </c>
      <c r="BI473" s="124" t="e">
        <f>ROUND(#REF!*H473,2)</f>
        <v>#REF!</v>
      </c>
      <c r="BJ473" s="16" t="s">
        <v>128</v>
      </c>
      <c r="BK473" s="123" t="s">
        <v>689</v>
      </c>
    </row>
    <row r="474" spans="1:63" s="2" customFormat="1" ht="19.5">
      <c r="A474" s="27"/>
      <c r="B474" s="28"/>
      <c r="C474" s="27"/>
      <c r="D474" s="125" t="s">
        <v>129</v>
      </c>
      <c r="E474" s="27"/>
      <c r="F474" s="126" t="s">
        <v>688</v>
      </c>
      <c r="G474" s="27"/>
      <c r="H474" s="27"/>
      <c r="I474" s="27"/>
      <c r="J474" s="28"/>
      <c r="K474" s="127"/>
      <c r="L474" s="128"/>
      <c r="M474" s="47"/>
      <c r="N474" s="47"/>
      <c r="O474" s="47"/>
      <c r="P474" s="47"/>
      <c r="Q474" s="47"/>
      <c r="R474" s="48"/>
      <c r="S474" s="27"/>
      <c r="T474" s="27"/>
      <c r="U474" s="27"/>
      <c r="V474" s="27"/>
      <c r="W474" s="27"/>
      <c r="X474" s="27"/>
      <c r="Y474" s="27"/>
      <c r="Z474" s="27"/>
      <c r="AA474" s="27"/>
      <c r="AB474" s="27"/>
      <c r="AC474" s="27"/>
      <c r="AR474" s="16" t="s">
        <v>129</v>
      </c>
      <c r="AS474" s="16" t="s">
        <v>70</v>
      </c>
    </row>
    <row r="475" spans="1:63" s="2" customFormat="1" ht="24.2" customHeight="1">
      <c r="A475" s="27"/>
      <c r="B475" s="113"/>
      <c r="C475" s="114" t="s">
        <v>690</v>
      </c>
      <c r="D475" s="114" t="s">
        <v>123</v>
      </c>
      <c r="E475" s="115" t="s">
        <v>691</v>
      </c>
      <c r="F475" s="116" t="s">
        <v>692</v>
      </c>
      <c r="G475" s="117" t="s">
        <v>126</v>
      </c>
      <c r="H475" s="118">
        <v>110</v>
      </c>
      <c r="I475" s="116" t="s">
        <v>127</v>
      </c>
      <c r="J475" s="28"/>
      <c r="K475" s="119" t="s">
        <v>1</v>
      </c>
      <c r="L475" s="120" t="s">
        <v>30</v>
      </c>
      <c r="M475" s="121">
        <v>0</v>
      </c>
      <c r="N475" s="121">
        <f>M475*H475</f>
        <v>0</v>
      </c>
      <c r="O475" s="121">
        <v>0</v>
      </c>
      <c r="P475" s="121">
        <f>O475*H475</f>
        <v>0</v>
      </c>
      <c r="Q475" s="121">
        <v>0</v>
      </c>
      <c r="R475" s="122">
        <f>Q475*H475</f>
        <v>0</v>
      </c>
      <c r="S475" s="27"/>
      <c r="T475" s="27"/>
      <c r="U475" s="27"/>
      <c r="V475" s="27"/>
      <c r="W475" s="27"/>
      <c r="X475" s="27"/>
      <c r="Y475" s="27"/>
      <c r="Z475" s="27"/>
      <c r="AA475" s="27"/>
      <c r="AB475" s="27"/>
      <c r="AC475" s="27"/>
      <c r="AP475" s="123" t="s">
        <v>128</v>
      </c>
      <c r="AR475" s="123" t="s">
        <v>123</v>
      </c>
      <c r="AS475" s="123" t="s">
        <v>70</v>
      </c>
      <c r="AW475" s="16" t="s">
        <v>121</v>
      </c>
      <c r="BC475" s="124" t="e">
        <f>IF(L475="základní",#REF!,0)</f>
        <v>#REF!</v>
      </c>
      <c r="BD475" s="124">
        <f>IF(L475="snížená",#REF!,0)</f>
        <v>0</v>
      </c>
      <c r="BE475" s="124">
        <f>IF(L475="zákl. přenesená",#REF!,0)</f>
        <v>0</v>
      </c>
      <c r="BF475" s="124">
        <f>IF(L475="sníž. přenesená",#REF!,0)</f>
        <v>0</v>
      </c>
      <c r="BG475" s="124">
        <f>IF(L475="nulová",#REF!,0)</f>
        <v>0</v>
      </c>
      <c r="BH475" s="16" t="s">
        <v>68</v>
      </c>
      <c r="BI475" s="124" t="e">
        <f>ROUND(#REF!*H475,2)</f>
        <v>#REF!</v>
      </c>
      <c r="BJ475" s="16" t="s">
        <v>128</v>
      </c>
      <c r="BK475" s="123" t="s">
        <v>693</v>
      </c>
    </row>
    <row r="476" spans="1:63" s="2" customFormat="1" ht="19.5">
      <c r="A476" s="27"/>
      <c r="B476" s="28"/>
      <c r="C476" s="27"/>
      <c r="D476" s="125" t="s">
        <v>129</v>
      </c>
      <c r="E476" s="27"/>
      <c r="F476" s="126" t="s">
        <v>692</v>
      </c>
      <c r="G476" s="27"/>
      <c r="H476" s="27"/>
      <c r="I476" s="27"/>
      <c r="J476" s="28"/>
      <c r="K476" s="127"/>
      <c r="L476" s="128"/>
      <c r="M476" s="47"/>
      <c r="N476" s="47"/>
      <c r="O476" s="47"/>
      <c r="P476" s="47"/>
      <c r="Q476" s="47"/>
      <c r="R476" s="48"/>
      <c r="S476" s="27"/>
      <c r="T476" s="27"/>
      <c r="U476" s="27"/>
      <c r="V476" s="27"/>
      <c r="W476" s="27"/>
      <c r="X476" s="27"/>
      <c r="Y476" s="27"/>
      <c r="Z476" s="27"/>
      <c r="AA476" s="27"/>
      <c r="AB476" s="27"/>
      <c r="AC476" s="27"/>
      <c r="AR476" s="16" t="s">
        <v>129</v>
      </c>
      <c r="AS476" s="16" t="s">
        <v>70</v>
      </c>
    </row>
    <row r="477" spans="1:63" s="2" customFormat="1" ht="37.9" customHeight="1">
      <c r="A477" s="27"/>
      <c r="B477" s="113"/>
      <c r="C477" s="114" t="s">
        <v>406</v>
      </c>
      <c r="D477" s="114" t="s">
        <v>123</v>
      </c>
      <c r="E477" s="115" t="s">
        <v>694</v>
      </c>
      <c r="F477" s="116" t="s">
        <v>695</v>
      </c>
      <c r="G477" s="117" t="s">
        <v>126</v>
      </c>
      <c r="H477" s="118">
        <v>70</v>
      </c>
      <c r="I477" s="116" t="s">
        <v>127</v>
      </c>
      <c r="J477" s="28"/>
      <c r="K477" s="119" t="s">
        <v>1</v>
      </c>
      <c r="L477" s="120" t="s">
        <v>30</v>
      </c>
      <c r="M477" s="121">
        <v>0</v>
      </c>
      <c r="N477" s="121">
        <f>M477*H477</f>
        <v>0</v>
      </c>
      <c r="O477" s="121">
        <v>0</v>
      </c>
      <c r="P477" s="121">
        <f>O477*H477</f>
        <v>0</v>
      </c>
      <c r="Q477" s="121">
        <v>0</v>
      </c>
      <c r="R477" s="122">
        <f>Q477*H477</f>
        <v>0</v>
      </c>
      <c r="S477" s="27"/>
      <c r="T477" s="27"/>
      <c r="U477" s="27"/>
      <c r="V477" s="27"/>
      <c r="W477" s="27"/>
      <c r="X477" s="27"/>
      <c r="Y477" s="27"/>
      <c r="Z477" s="27"/>
      <c r="AA477" s="27"/>
      <c r="AB477" s="27"/>
      <c r="AC477" s="27"/>
      <c r="AP477" s="123" t="s">
        <v>128</v>
      </c>
      <c r="AR477" s="123" t="s">
        <v>123</v>
      </c>
      <c r="AS477" s="123" t="s">
        <v>70</v>
      </c>
      <c r="AW477" s="16" t="s">
        <v>121</v>
      </c>
      <c r="BC477" s="124" t="e">
        <f>IF(L477="základní",#REF!,0)</f>
        <v>#REF!</v>
      </c>
      <c r="BD477" s="124">
        <f>IF(L477="snížená",#REF!,0)</f>
        <v>0</v>
      </c>
      <c r="BE477" s="124">
        <f>IF(L477="zákl. přenesená",#REF!,0)</f>
        <v>0</v>
      </c>
      <c r="BF477" s="124">
        <f>IF(L477="sníž. přenesená",#REF!,0)</f>
        <v>0</v>
      </c>
      <c r="BG477" s="124">
        <f>IF(L477="nulová",#REF!,0)</f>
        <v>0</v>
      </c>
      <c r="BH477" s="16" t="s">
        <v>68</v>
      </c>
      <c r="BI477" s="124" t="e">
        <f>ROUND(#REF!*H477,2)</f>
        <v>#REF!</v>
      </c>
      <c r="BJ477" s="16" t="s">
        <v>128</v>
      </c>
      <c r="BK477" s="123" t="s">
        <v>696</v>
      </c>
    </row>
    <row r="478" spans="1:63" s="2" customFormat="1" ht="19.5">
      <c r="A478" s="27"/>
      <c r="B478" s="28"/>
      <c r="C478" s="27"/>
      <c r="D478" s="125" t="s">
        <v>129</v>
      </c>
      <c r="E478" s="27"/>
      <c r="F478" s="126" t="s">
        <v>695</v>
      </c>
      <c r="G478" s="27"/>
      <c r="H478" s="27"/>
      <c r="I478" s="27"/>
      <c r="J478" s="28"/>
      <c r="K478" s="127"/>
      <c r="L478" s="128"/>
      <c r="M478" s="47"/>
      <c r="N478" s="47"/>
      <c r="O478" s="47"/>
      <c r="P478" s="47"/>
      <c r="Q478" s="47"/>
      <c r="R478" s="48"/>
      <c r="S478" s="27"/>
      <c r="T478" s="27"/>
      <c r="U478" s="27"/>
      <c r="V478" s="27"/>
      <c r="W478" s="27"/>
      <c r="X478" s="27"/>
      <c r="Y478" s="27"/>
      <c r="Z478" s="27"/>
      <c r="AA478" s="27"/>
      <c r="AB478" s="27"/>
      <c r="AC478" s="27"/>
      <c r="AR478" s="16" t="s">
        <v>129</v>
      </c>
      <c r="AS478" s="16" t="s">
        <v>70</v>
      </c>
    </row>
    <row r="479" spans="1:63" s="2" customFormat="1" ht="24.2" customHeight="1">
      <c r="A479" s="27"/>
      <c r="B479" s="113"/>
      <c r="C479" s="114" t="s">
        <v>697</v>
      </c>
      <c r="D479" s="114" t="s">
        <v>123</v>
      </c>
      <c r="E479" s="115" t="s">
        <v>698</v>
      </c>
      <c r="F479" s="116" t="s">
        <v>699</v>
      </c>
      <c r="G479" s="117" t="s">
        <v>126</v>
      </c>
      <c r="H479" s="118">
        <v>130</v>
      </c>
      <c r="I479" s="116" t="s">
        <v>127</v>
      </c>
      <c r="J479" s="28"/>
      <c r="K479" s="119" t="s">
        <v>1</v>
      </c>
      <c r="L479" s="120" t="s">
        <v>30</v>
      </c>
      <c r="M479" s="121">
        <v>0</v>
      </c>
      <c r="N479" s="121">
        <f>M479*H479</f>
        <v>0</v>
      </c>
      <c r="O479" s="121">
        <v>0</v>
      </c>
      <c r="P479" s="121">
        <f>O479*H479</f>
        <v>0</v>
      </c>
      <c r="Q479" s="121">
        <v>0</v>
      </c>
      <c r="R479" s="122">
        <f>Q479*H479</f>
        <v>0</v>
      </c>
      <c r="S479" s="27"/>
      <c r="T479" s="27"/>
      <c r="U479" s="27"/>
      <c r="V479" s="27"/>
      <c r="W479" s="27"/>
      <c r="X479" s="27"/>
      <c r="Y479" s="27"/>
      <c r="Z479" s="27"/>
      <c r="AA479" s="27"/>
      <c r="AB479" s="27"/>
      <c r="AC479" s="27"/>
      <c r="AP479" s="123" t="s">
        <v>128</v>
      </c>
      <c r="AR479" s="123" t="s">
        <v>123</v>
      </c>
      <c r="AS479" s="123" t="s">
        <v>70</v>
      </c>
      <c r="AW479" s="16" t="s">
        <v>121</v>
      </c>
      <c r="BC479" s="124" t="e">
        <f>IF(L479="základní",#REF!,0)</f>
        <v>#REF!</v>
      </c>
      <c r="BD479" s="124">
        <f>IF(L479="snížená",#REF!,0)</f>
        <v>0</v>
      </c>
      <c r="BE479" s="124">
        <f>IF(L479="zákl. přenesená",#REF!,0)</f>
        <v>0</v>
      </c>
      <c r="BF479" s="124">
        <f>IF(L479="sníž. přenesená",#REF!,0)</f>
        <v>0</v>
      </c>
      <c r="BG479" s="124">
        <f>IF(L479="nulová",#REF!,0)</f>
        <v>0</v>
      </c>
      <c r="BH479" s="16" t="s">
        <v>68</v>
      </c>
      <c r="BI479" s="124" t="e">
        <f>ROUND(#REF!*H479,2)</f>
        <v>#REF!</v>
      </c>
      <c r="BJ479" s="16" t="s">
        <v>128</v>
      </c>
      <c r="BK479" s="123" t="s">
        <v>700</v>
      </c>
    </row>
    <row r="480" spans="1:63" s="2" customFormat="1">
      <c r="A480" s="27"/>
      <c r="B480" s="28"/>
      <c r="C480" s="27"/>
      <c r="D480" s="125" t="s">
        <v>129</v>
      </c>
      <c r="E480" s="27"/>
      <c r="F480" s="126" t="s">
        <v>699</v>
      </c>
      <c r="G480" s="27"/>
      <c r="H480" s="27"/>
      <c r="I480" s="27"/>
      <c r="J480" s="28"/>
      <c r="K480" s="127"/>
      <c r="L480" s="128"/>
      <c r="M480" s="47"/>
      <c r="N480" s="47"/>
      <c r="O480" s="47"/>
      <c r="P480" s="47"/>
      <c r="Q480" s="47"/>
      <c r="R480" s="48"/>
      <c r="S480" s="27"/>
      <c r="T480" s="27"/>
      <c r="U480" s="27"/>
      <c r="V480" s="27"/>
      <c r="W480" s="27"/>
      <c r="X480" s="27"/>
      <c r="Y480" s="27"/>
      <c r="Z480" s="27"/>
      <c r="AA480" s="27"/>
      <c r="AB480" s="27"/>
      <c r="AC480" s="27"/>
      <c r="AR480" s="16" t="s">
        <v>129</v>
      </c>
      <c r="AS480" s="16" t="s">
        <v>70</v>
      </c>
    </row>
    <row r="481" spans="1:63" s="2" customFormat="1" ht="24.2" customHeight="1">
      <c r="A481" s="27"/>
      <c r="B481" s="113"/>
      <c r="C481" s="114" t="s">
        <v>411</v>
      </c>
      <c r="D481" s="114" t="s">
        <v>123</v>
      </c>
      <c r="E481" s="115" t="s">
        <v>701</v>
      </c>
      <c r="F481" s="116" t="s">
        <v>702</v>
      </c>
      <c r="G481" s="117" t="s">
        <v>126</v>
      </c>
      <c r="H481" s="118">
        <v>210</v>
      </c>
      <c r="I481" s="116" t="s">
        <v>127</v>
      </c>
      <c r="J481" s="28"/>
      <c r="K481" s="119" t="s">
        <v>1</v>
      </c>
      <c r="L481" s="120" t="s">
        <v>30</v>
      </c>
      <c r="M481" s="121">
        <v>0</v>
      </c>
      <c r="N481" s="121">
        <f>M481*H481</f>
        <v>0</v>
      </c>
      <c r="O481" s="121">
        <v>0</v>
      </c>
      <c r="P481" s="121">
        <f>O481*H481</f>
        <v>0</v>
      </c>
      <c r="Q481" s="121">
        <v>0</v>
      </c>
      <c r="R481" s="122">
        <f>Q481*H481</f>
        <v>0</v>
      </c>
      <c r="S481" s="27"/>
      <c r="T481" s="27"/>
      <c r="U481" s="27"/>
      <c r="V481" s="27"/>
      <c r="W481" s="27"/>
      <c r="X481" s="27"/>
      <c r="Y481" s="27"/>
      <c r="Z481" s="27"/>
      <c r="AA481" s="27"/>
      <c r="AB481" s="27"/>
      <c r="AC481" s="27"/>
      <c r="AP481" s="123" t="s">
        <v>128</v>
      </c>
      <c r="AR481" s="123" t="s">
        <v>123</v>
      </c>
      <c r="AS481" s="123" t="s">
        <v>70</v>
      </c>
      <c r="AW481" s="16" t="s">
        <v>121</v>
      </c>
      <c r="BC481" s="124" t="e">
        <f>IF(L481="základní",#REF!,0)</f>
        <v>#REF!</v>
      </c>
      <c r="BD481" s="124">
        <f>IF(L481="snížená",#REF!,0)</f>
        <v>0</v>
      </c>
      <c r="BE481" s="124">
        <f>IF(L481="zákl. přenesená",#REF!,0)</f>
        <v>0</v>
      </c>
      <c r="BF481" s="124">
        <f>IF(L481="sníž. přenesená",#REF!,0)</f>
        <v>0</v>
      </c>
      <c r="BG481" s="124">
        <f>IF(L481="nulová",#REF!,0)</f>
        <v>0</v>
      </c>
      <c r="BH481" s="16" t="s">
        <v>68</v>
      </c>
      <c r="BI481" s="124" t="e">
        <f>ROUND(#REF!*H481,2)</f>
        <v>#REF!</v>
      </c>
      <c r="BJ481" s="16" t="s">
        <v>128</v>
      </c>
      <c r="BK481" s="123" t="s">
        <v>703</v>
      </c>
    </row>
    <row r="482" spans="1:63" s="2" customFormat="1">
      <c r="A482" s="27"/>
      <c r="B482" s="28"/>
      <c r="C482" s="27"/>
      <c r="D482" s="125" t="s">
        <v>129</v>
      </c>
      <c r="E482" s="27"/>
      <c r="F482" s="126" t="s">
        <v>702</v>
      </c>
      <c r="G482" s="27"/>
      <c r="H482" s="27"/>
      <c r="I482" s="27"/>
      <c r="J482" s="28"/>
      <c r="K482" s="127"/>
      <c r="L482" s="128"/>
      <c r="M482" s="47"/>
      <c r="N482" s="47"/>
      <c r="O482" s="47"/>
      <c r="P482" s="47"/>
      <c r="Q482" s="47"/>
      <c r="R482" s="48"/>
      <c r="S482" s="27"/>
      <c r="T482" s="27"/>
      <c r="U482" s="27"/>
      <c r="V482" s="27"/>
      <c r="W482" s="27"/>
      <c r="X482" s="27"/>
      <c r="Y482" s="27"/>
      <c r="Z482" s="27"/>
      <c r="AA482" s="27"/>
      <c r="AB482" s="27"/>
      <c r="AC482" s="27"/>
      <c r="AR482" s="16" t="s">
        <v>129</v>
      </c>
      <c r="AS482" s="16" t="s">
        <v>70</v>
      </c>
    </row>
    <row r="483" spans="1:63" s="2" customFormat="1" ht="37.9" customHeight="1">
      <c r="A483" s="27"/>
      <c r="B483" s="113"/>
      <c r="C483" s="114" t="s">
        <v>704</v>
      </c>
      <c r="D483" s="114" t="s">
        <v>123</v>
      </c>
      <c r="E483" s="115" t="s">
        <v>705</v>
      </c>
      <c r="F483" s="116" t="s">
        <v>706</v>
      </c>
      <c r="G483" s="117" t="s">
        <v>126</v>
      </c>
      <c r="H483" s="118">
        <v>320</v>
      </c>
      <c r="I483" s="116" t="s">
        <v>127</v>
      </c>
      <c r="J483" s="28"/>
      <c r="K483" s="119" t="s">
        <v>1</v>
      </c>
      <c r="L483" s="120" t="s">
        <v>30</v>
      </c>
      <c r="M483" s="121">
        <v>0</v>
      </c>
      <c r="N483" s="121">
        <f>M483*H483</f>
        <v>0</v>
      </c>
      <c r="O483" s="121">
        <v>0</v>
      </c>
      <c r="P483" s="121">
        <f>O483*H483</f>
        <v>0</v>
      </c>
      <c r="Q483" s="121">
        <v>0</v>
      </c>
      <c r="R483" s="122">
        <f>Q483*H483</f>
        <v>0</v>
      </c>
      <c r="S483" s="27"/>
      <c r="T483" s="27"/>
      <c r="U483" s="27"/>
      <c r="V483" s="27"/>
      <c r="W483" s="27"/>
      <c r="X483" s="27"/>
      <c r="Y483" s="27"/>
      <c r="Z483" s="27"/>
      <c r="AA483" s="27"/>
      <c r="AB483" s="27"/>
      <c r="AC483" s="27"/>
      <c r="AP483" s="123" t="s">
        <v>128</v>
      </c>
      <c r="AR483" s="123" t="s">
        <v>123</v>
      </c>
      <c r="AS483" s="123" t="s">
        <v>70</v>
      </c>
      <c r="AW483" s="16" t="s">
        <v>121</v>
      </c>
      <c r="BC483" s="124" t="e">
        <f>IF(L483="základní",#REF!,0)</f>
        <v>#REF!</v>
      </c>
      <c r="BD483" s="124">
        <f>IF(L483="snížená",#REF!,0)</f>
        <v>0</v>
      </c>
      <c r="BE483" s="124">
        <f>IF(L483="zákl. přenesená",#REF!,0)</f>
        <v>0</v>
      </c>
      <c r="BF483" s="124">
        <f>IF(L483="sníž. přenesená",#REF!,0)</f>
        <v>0</v>
      </c>
      <c r="BG483" s="124">
        <f>IF(L483="nulová",#REF!,0)</f>
        <v>0</v>
      </c>
      <c r="BH483" s="16" t="s">
        <v>68</v>
      </c>
      <c r="BI483" s="124" t="e">
        <f>ROUND(#REF!*H483,2)</f>
        <v>#REF!</v>
      </c>
      <c r="BJ483" s="16" t="s">
        <v>128</v>
      </c>
      <c r="BK483" s="123" t="s">
        <v>707</v>
      </c>
    </row>
    <row r="484" spans="1:63" s="2" customFormat="1" ht="19.5">
      <c r="A484" s="27"/>
      <c r="B484" s="28"/>
      <c r="C484" s="27"/>
      <c r="D484" s="125" t="s">
        <v>129</v>
      </c>
      <c r="E484" s="27"/>
      <c r="F484" s="126" t="s">
        <v>706</v>
      </c>
      <c r="G484" s="27"/>
      <c r="H484" s="27"/>
      <c r="I484" s="27"/>
      <c r="J484" s="28"/>
      <c r="K484" s="127"/>
      <c r="L484" s="128"/>
      <c r="M484" s="47"/>
      <c r="N484" s="47"/>
      <c r="O484" s="47"/>
      <c r="P484" s="47"/>
      <c r="Q484" s="47"/>
      <c r="R484" s="48"/>
      <c r="S484" s="27"/>
      <c r="T484" s="27"/>
      <c r="U484" s="27"/>
      <c r="V484" s="27"/>
      <c r="W484" s="27"/>
      <c r="X484" s="27"/>
      <c r="Y484" s="27"/>
      <c r="Z484" s="27"/>
      <c r="AA484" s="27"/>
      <c r="AB484" s="27"/>
      <c r="AC484" s="27"/>
      <c r="AR484" s="16" t="s">
        <v>129</v>
      </c>
      <c r="AS484" s="16" t="s">
        <v>70</v>
      </c>
    </row>
    <row r="485" spans="1:63" s="2" customFormat="1" ht="16.5" customHeight="1">
      <c r="A485" s="27"/>
      <c r="B485" s="113"/>
      <c r="C485" s="114" t="s">
        <v>414</v>
      </c>
      <c r="D485" s="114" t="s">
        <v>123</v>
      </c>
      <c r="E485" s="115" t="s">
        <v>708</v>
      </c>
      <c r="F485" s="116" t="s">
        <v>709</v>
      </c>
      <c r="G485" s="117" t="s">
        <v>126</v>
      </c>
      <c r="H485" s="118">
        <v>110</v>
      </c>
      <c r="I485" s="116" t="s">
        <v>127</v>
      </c>
      <c r="J485" s="28"/>
      <c r="K485" s="119" t="s">
        <v>1</v>
      </c>
      <c r="L485" s="120" t="s">
        <v>30</v>
      </c>
      <c r="M485" s="121">
        <v>0</v>
      </c>
      <c r="N485" s="121">
        <f>M485*H485</f>
        <v>0</v>
      </c>
      <c r="O485" s="121">
        <v>0</v>
      </c>
      <c r="P485" s="121">
        <f>O485*H485</f>
        <v>0</v>
      </c>
      <c r="Q485" s="121">
        <v>0</v>
      </c>
      <c r="R485" s="122">
        <f>Q485*H485</f>
        <v>0</v>
      </c>
      <c r="S485" s="27"/>
      <c r="T485" s="27"/>
      <c r="U485" s="27"/>
      <c r="V485" s="27"/>
      <c r="W485" s="27"/>
      <c r="X485" s="27"/>
      <c r="Y485" s="27"/>
      <c r="Z485" s="27"/>
      <c r="AA485" s="27"/>
      <c r="AB485" s="27"/>
      <c r="AC485" s="27"/>
      <c r="AP485" s="123" t="s">
        <v>128</v>
      </c>
      <c r="AR485" s="123" t="s">
        <v>123</v>
      </c>
      <c r="AS485" s="123" t="s">
        <v>70</v>
      </c>
      <c r="AW485" s="16" t="s">
        <v>121</v>
      </c>
      <c r="BC485" s="124" t="e">
        <f>IF(L485="základní",#REF!,0)</f>
        <v>#REF!</v>
      </c>
      <c r="BD485" s="124">
        <f>IF(L485="snížená",#REF!,0)</f>
        <v>0</v>
      </c>
      <c r="BE485" s="124">
        <f>IF(L485="zákl. přenesená",#REF!,0)</f>
        <v>0</v>
      </c>
      <c r="BF485" s="124">
        <f>IF(L485="sníž. přenesená",#REF!,0)</f>
        <v>0</v>
      </c>
      <c r="BG485" s="124">
        <f>IF(L485="nulová",#REF!,0)</f>
        <v>0</v>
      </c>
      <c r="BH485" s="16" t="s">
        <v>68</v>
      </c>
      <c r="BI485" s="124" t="e">
        <f>ROUND(#REF!*H485,2)</f>
        <v>#REF!</v>
      </c>
      <c r="BJ485" s="16" t="s">
        <v>128</v>
      </c>
      <c r="BK485" s="123" t="s">
        <v>710</v>
      </c>
    </row>
    <row r="486" spans="1:63" s="2" customFormat="1">
      <c r="A486" s="27"/>
      <c r="B486" s="28"/>
      <c r="C486" s="27"/>
      <c r="D486" s="125" t="s">
        <v>129</v>
      </c>
      <c r="E486" s="27"/>
      <c r="F486" s="126" t="s">
        <v>709</v>
      </c>
      <c r="G486" s="27"/>
      <c r="H486" s="27"/>
      <c r="I486" s="27"/>
      <c r="J486" s="28"/>
      <c r="K486" s="127"/>
      <c r="L486" s="128"/>
      <c r="M486" s="47"/>
      <c r="N486" s="47"/>
      <c r="O486" s="47"/>
      <c r="P486" s="47"/>
      <c r="Q486" s="47"/>
      <c r="R486" s="48"/>
      <c r="S486" s="27"/>
      <c r="T486" s="27"/>
      <c r="U486" s="27"/>
      <c r="V486" s="27"/>
      <c r="W486" s="27"/>
      <c r="X486" s="27"/>
      <c r="Y486" s="27"/>
      <c r="Z486" s="27"/>
      <c r="AA486" s="27"/>
      <c r="AB486" s="27"/>
      <c r="AC486" s="27"/>
      <c r="AR486" s="16" t="s">
        <v>129</v>
      </c>
      <c r="AS486" s="16" t="s">
        <v>70</v>
      </c>
    </row>
    <row r="487" spans="1:63" s="2" customFormat="1" ht="49.15" customHeight="1">
      <c r="A487" s="27"/>
      <c r="B487" s="113"/>
      <c r="C487" s="114" t="s">
        <v>711</v>
      </c>
      <c r="D487" s="114" t="s">
        <v>123</v>
      </c>
      <c r="E487" s="115" t="s">
        <v>712</v>
      </c>
      <c r="F487" s="116" t="s">
        <v>713</v>
      </c>
      <c r="G487" s="117" t="s">
        <v>126</v>
      </c>
      <c r="H487" s="118">
        <v>750</v>
      </c>
      <c r="I487" s="116" t="s">
        <v>127</v>
      </c>
      <c r="J487" s="28"/>
      <c r="K487" s="119" t="s">
        <v>1</v>
      </c>
      <c r="L487" s="120" t="s">
        <v>30</v>
      </c>
      <c r="M487" s="121">
        <v>0</v>
      </c>
      <c r="N487" s="121">
        <f>M487*H487</f>
        <v>0</v>
      </c>
      <c r="O487" s="121">
        <v>0</v>
      </c>
      <c r="P487" s="121">
        <f>O487*H487</f>
        <v>0</v>
      </c>
      <c r="Q487" s="121">
        <v>0</v>
      </c>
      <c r="R487" s="122">
        <f>Q487*H487</f>
        <v>0</v>
      </c>
      <c r="S487" s="27"/>
      <c r="T487" s="27"/>
      <c r="U487" s="27"/>
      <c r="V487" s="27"/>
      <c r="W487" s="27"/>
      <c r="X487" s="27"/>
      <c r="Y487" s="27"/>
      <c r="Z487" s="27"/>
      <c r="AA487" s="27"/>
      <c r="AB487" s="27"/>
      <c r="AC487" s="27"/>
      <c r="AP487" s="123" t="s">
        <v>128</v>
      </c>
      <c r="AR487" s="123" t="s">
        <v>123</v>
      </c>
      <c r="AS487" s="123" t="s">
        <v>70</v>
      </c>
      <c r="AW487" s="16" t="s">
        <v>121</v>
      </c>
      <c r="BC487" s="124" t="e">
        <f>IF(L487="základní",#REF!,0)</f>
        <v>#REF!</v>
      </c>
      <c r="BD487" s="124">
        <f>IF(L487="snížená",#REF!,0)</f>
        <v>0</v>
      </c>
      <c r="BE487" s="124">
        <f>IF(L487="zákl. přenesená",#REF!,0)</f>
        <v>0</v>
      </c>
      <c r="BF487" s="124">
        <f>IF(L487="sníž. přenesená",#REF!,0)</f>
        <v>0</v>
      </c>
      <c r="BG487" s="124">
        <f>IF(L487="nulová",#REF!,0)</f>
        <v>0</v>
      </c>
      <c r="BH487" s="16" t="s">
        <v>68</v>
      </c>
      <c r="BI487" s="124" t="e">
        <f>ROUND(#REF!*H487,2)</f>
        <v>#REF!</v>
      </c>
      <c r="BJ487" s="16" t="s">
        <v>128</v>
      </c>
      <c r="BK487" s="123" t="s">
        <v>714</v>
      </c>
    </row>
    <row r="488" spans="1:63" s="2" customFormat="1" ht="29.25">
      <c r="A488" s="27"/>
      <c r="B488" s="28"/>
      <c r="C488" s="27"/>
      <c r="D488" s="125" t="s">
        <v>129</v>
      </c>
      <c r="E488" s="27"/>
      <c r="F488" s="126" t="s">
        <v>713</v>
      </c>
      <c r="G488" s="27"/>
      <c r="H488" s="27"/>
      <c r="I488" s="27"/>
      <c r="J488" s="28"/>
      <c r="K488" s="127"/>
      <c r="L488" s="128"/>
      <c r="M488" s="47"/>
      <c r="N488" s="47"/>
      <c r="O488" s="47"/>
      <c r="P488" s="47"/>
      <c r="Q488" s="47"/>
      <c r="R488" s="48"/>
      <c r="S488" s="27"/>
      <c r="T488" s="27"/>
      <c r="U488" s="27"/>
      <c r="V488" s="27"/>
      <c r="W488" s="27"/>
      <c r="X488" s="27"/>
      <c r="Y488" s="27"/>
      <c r="Z488" s="27"/>
      <c r="AA488" s="27"/>
      <c r="AB488" s="27"/>
      <c r="AC488" s="27"/>
      <c r="AR488" s="16" t="s">
        <v>129</v>
      </c>
      <c r="AS488" s="16" t="s">
        <v>70</v>
      </c>
    </row>
    <row r="489" spans="1:63" s="2" customFormat="1" ht="49.15" customHeight="1">
      <c r="A489" s="27"/>
      <c r="B489" s="113"/>
      <c r="C489" s="114" t="s">
        <v>418</v>
      </c>
      <c r="D489" s="114" t="s">
        <v>123</v>
      </c>
      <c r="E489" s="115" t="s">
        <v>715</v>
      </c>
      <c r="F489" s="116" t="s">
        <v>716</v>
      </c>
      <c r="G489" s="117" t="s">
        <v>126</v>
      </c>
      <c r="H489" s="118">
        <v>1500</v>
      </c>
      <c r="I489" s="116" t="s">
        <v>127</v>
      </c>
      <c r="J489" s="28"/>
      <c r="K489" s="119" t="s">
        <v>1</v>
      </c>
      <c r="L489" s="120" t="s">
        <v>30</v>
      </c>
      <c r="M489" s="121">
        <v>0</v>
      </c>
      <c r="N489" s="121">
        <f>M489*H489</f>
        <v>0</v>
      </c>
      <c r="O489" s="121">
        <v>0</v>
      </c>
      <c r="P489" s="121">
        <f>O489*H489</f>
        <v>0</v>
      </c>
      <c r="Q489" s="121">
        <v>0</v>
      </c>
      <c r="R489" s="122">
        <f>Q489*H489</f>
        <v>0</v>
      </c>
      <c r="S489" s="27"/>
      <c r="T489" s="27"/>
      <c r="U489" s="27"/>
      <c r="V489" s="27"/>
      <c r="W489" s="27"/>
      <c r="X489" s="27"/>
      <c r="Y489" s="27"/>
      <c r="Z489" s="27"/>
      <c r="AA489" s="27"/>
      <c r="AB489" s="27"/>
      <c r="AC489" s="27"/>
      <c r="AP489" s="123" t="s">
        <v>128</v>
      </c>
      <c r="AR489" s="123" t="s">
        <v>123</v>
      </c>
      <c r="AS489" s="123" t="s">
        <v>70</v>
      </c>
      <c r="AW489" s="16" t="s">
        <v>121</v>
      </c>
      <c r="BC489" s="124" t="e">
        <f>IF(L489="základní",#REF!,0)</f>
        <v>#REF!</v>
      </c>
      <c r="BD489" s="124">
        <f>IF(L489="snížená",#REF!,0)</f>
        <v>0</v>
      </c>
      <c r="BE489" s="124">
        <f>IF(L489="zákl. přenesená",#REF!,0)</f>
        <v>0</v>
      </c>
      <c r="BF489" s="124">
        <f>IF(L489="sníž. přenesená",#REF!,0)</f>
        <v>0</v>
      </c>
      <c r="BG489" s="124">
        <f>IF(L489="nulová",#REF!,0)</f>
        <v>0</v>
      </c>
      <c r="BH489" s="16" t="s">
        <v>68</v>
      </c>
      <c r="BI489" s="124" t="e">
        <f>ROUND(#REF!*H489,2)</f>
        <v>#REF!</v>
      </c>
      <c r="BJ489" s="16" t="s">
        <v>128</v>
      </c>
      <c r="BK489" s="123" t="s">
        <v>717</v>
      </c>
    </row>
    <row r="490" spans="1:63" s="2" customFormat="1" ht="29.25">
      <c r="A490" s="27"/>
      <c r="B490" s="28"/>
      <c r="C490" s="27"/>
      <c r="D490" s="125" t="s">
        <v>129</v>
      </c>
      <c r="E490" s="27"/>
      <c r="F490" s="126" t="s">
        <v>716</v>
      </c>
      <c r="G490" s="27"/>
      <c r="H490" s="27"/>
      <c r="I490" s="27"/>
      <c r="J490" s="28"/>
      <c r="K490" s="127"/>
      <c r="L490" s="128"/>
      <c r="M490" s="47"/>
      <c r="N490" s="47"/>
      <c r="O490" s="47"/>
      <c r="P490" s="47"/>
      <c r="Q490" s="47"/>
      <c r="R490" s="48"/>
      <c r="S490" s="27"/>
      <c r="T490" s="27"/>
      <c r="U490" s="27"/>
      <c r="V490" s="27"/>
      <c r="W490" s="27"/>
      <c r="X490" s="27"/>
      <c r="Y490" s="27"/>
      <c r="Z490" s="27"/>
      <c r="AA490" s="27"/>
      <c r="AB490" s="27"/>
      <c r="AC490" s="27"/>
      <c r="AR490" s="16" t="s">
        <v>129</v>
      </c>
      <c r="AS490" s="16" t="s">
        <v>70</v>
      </c>
    </row>
    <row r="491" spans="1:63" s="2" customFormat="1" ht="49.15" customHeight="1">
      <c r="A491" s="27"/>
      <c r="B491" s="113"/>
      <c r="C491" s="114" t="s">
        <v>718</v>
      </c>
      <c r="D491" s="114" t="s">
        <v>123</v>
      </c>
      <c r="E491" s="115" t="s">
        <v>719</v>
      </c>
      <c r="F491" s="116" t="s">
        <v>720</v>
      </c>
      <c r="G491" s="117" t="s">
        <v>126</v>
      </c>
      <c r="H491" s="118">
        <v>500</v>
      </c>
      <c r="I491" s="116" t="s">
        <v>127</v>
      </c>
      <c r="J491" s="28"/>
      <c r="K491" s="119" t="s">
        <v>1</v>
      </c>
      <c r="L491" s="120" t="s">
        <v>30</v>
      </c>
      <c r="M491" s="121">
        <v>0</v>
      </c>
      <c r="N491" s="121">
        <f>M491*H491</f>
        <v>0</v>
      </c>
      <c r="O491" s="121">
        <v>0</v>
      </c>
      <c r="P491" s="121">
        <f>O491*H491</f>
        <v>0</v>
      </c>
      <c r="Q491" s="121">
        <v>0</v>
      </c>
      <c r="R491" s="122">
        <f>Q491*H491</f>
        <v>0</v>
      </c>
      <c r="S491" s="27"/>
      <c r="T491" s="27"/>
      <c r="U491" s="27"/>
      <c r="V491" s="27"/>
      <c r="W491" s="27"/>
      <c r="X491" s="27"/>
      <c r="Y491" s="27"/>
      <c r="Z491" s="27"/>
      <c r="AA491" s="27"/>
      <c r="AB491" s="27"/>
      <c r="AC491" s="27"/>
      <c r="AP491" s="123" t="s">
        <v>128</v>
      </c>
      <c r="AR491" s="123" t="s">
        <v>123</v>
      </c>
      <c r="AS491" s="123" t="s">
        <v>70</v>
      </c>
      <c r="AW491" s="16" t="s">
        <v>121</v>
      </c>
      <c r="BC491" s="124" t="e">
        <f>IF(L491="základní",#REF!,0)</f>
        <v>#REF!</v>
      </c>
      <c r="BD491" s="124">
        <f>IF(L491="snížená",#REF!,0)</f>
        <v>0</v>
      </c>
      <c r="BE491" s="124">
        <f>IF(L491="zákl. přenesená",#REF!,0)</f>
        <v>0</v>
      </c>
      <c r="BF491" s="124">
        <f>IF(L491="sníž. přenesená",#REF!,0)</f>
        <v>0</v>
      </c>
      <c r="BG491" s="124">
        <f>IF(L491="nulová",#REF!,0)</f>
        <v>0</v>
      </c>
      <c r="BH491" s="16" t="s">
        <v>68</v>
      </c>
      <c r="BI491" s="124" t="e">
        <f>ROUND(#REF!*H491,2)</f>
        <v>#REF!</v>
      </c>
      <c r="BJ491" s="16" t="s">
        <v>128</v>
      </c>
      <c r="BK491" s="123" t="s">
        <v>721</v>
      </c>
    </row>
    <row r="492" spans="1:63" s="2" customFormat="1" ht="29.25">
      <c r="A492" s="27"/>
      <c r="B492" s="28"/>
      <c r="C492" s="27"/>
      <c r="D492" s="125" t="s">
        <v>129</v>
      </c>
      <c r="E492" s="27"/>
      <c r="F492" s="126" t="s">
        <v>720</v>
      </c>
      <c r="G492" s="27"/>
      <c r="H492" s="27"/>
      <c r="I492" s="27"/>
      <c r="J492" s="28"/>
      <c r="K492" s="127"/>
      <c r="L492" s="128"/>
      <c r="M492" s="47"/>
      <c r="N492" s="47"/>
      <c r="O492" s="47"/>
      <c r="P492" s="47"/>
      <c r="Q492" s="47"/>
      <c r="R492" s="48"/>
      <c r="S492" s="27"/>
      <c r="T492" s="27"/>
      <c r="U492" s="27"/>
      <c r="V492" s="27"/>
      <c r="W492" s="27"/>
      <c r="X492" s="27"/>
      <c r="Y492" s="27"/>
      <c r="Z492" s="27"/>
      <c r="AA492" s="27"/>
      <c r="AB492" s="27"/>
      <c r="AC492" s="27"/>
      <c r="AR492" s="16" t="s">
        <v>129</v>
      </c>
      <c r="AS492" s="16" t="s">
        <v>70</v>
      </c>
    </row>
    <row r="493" spans="1:63" s="2" customFormat="1" ht="49.15" customHeight="1">
      <c r="A493" s="27"/>
      <c r="B493" s="113"/>
      <c r="C493" s="114" t="s">
        <v>421</v>
      </c>
      <c r="D493" s="114" t="s">
        <v>123</v>
      </c>
      <c r="E493" s="115" t="s">
        <v>722</v>
      </c>
      <c r="F493" s="116" t="s">
        <v>723</v>
      </c>
      <c r="G493" s="117" t="s">
        <v>126</v>
      </c>
      <c r="H493" s="118">
        <v>500</v>
      </c>
      <c r="I493" s="116" t="s">
        <v>127</v>
      </c>
      <c r="J493" s="28"/>
      <c r="K493" s="119" t="s">
        <v>1</v>
      </c>
      <c r="L493" s="120" t="s">
        <v>30</v>
      </c>
      <c r="M493" s="121">
        <v>0</v>
      </c>
      <c r="N493" s="121">
        <f>M493*H493</f>
        <v>0</v>
      </c>
      <c r="O493" s="121">
        <v>0</v>
      </c>
      <c r="P493" s="121">
        <f>O493*H493</f>
        <v>0</v>
      </c>
      <c r="Q493" s="121">
        <v>0</v>
      </c>
      <c r="R493" s="122">
        <f>Q493*H493</f>
        <v>0</v>
      </c>
      <c r="S493" s="27"/>
      <c r="T493" s="27"/>
      <c r="U493" s="27"/>
      <c r="V493" s="27"/>
      <c r="W493" s="27"/>
      <c r="X493" s="27"/>
      <c r="Y493" s="27"/>
      <c r="Z493" s="27"/>
      <c r="AA493" s="27"/>
      <c r="AB493" s="27"/>
      <c r="AC493" s="27"/>
      <c r="AP493" s="123" t="s">
        <v>128</v>
      </c>
      <c r="AR493" s="123" t="s">
        <v>123</v>
      </c>
      <c r="AS493" s="123" t="s">
        <v>70</v>
      </c>
      <c r="AW493" s="16" t="s">
        <v>121</v>
      </c>
      <c r="BC493" s="124" t="e">
        <f>IF(L493="základní",#REF!,0)</f>
        <v>#REF!</v>
      </c>
      <c r="BD493" s="124">
        <f>IF(L493="snížená",#REF!,0)</f>
        <v>0</v>
      </c>
      <c r="BE493" s="124">
        <f>IF(L493="zákl. přenesená",#REF!,0)</f>
        <v>0</v>
      </c>
      <c r="BF493" s="124">
        <f>IF(L493="sníž. přenesená",#REF!,0)</f>
        <v>0</v>
      </c>
      <c r="BG493" s="124">
        <f>IF(L493="nulová",#REF!,0)</f>
        <v>0</v>
      </c>
      <c r="BH493" s="16" t="s">
        <v>68</v>
      </c>
      <c r="BI493" s="124" t="e">
        <f>ROUND(#REF!*H493,2)</f>
        <v>#REF!</v>
      </c>
      <c r="BJ493" s="16" t="s">
        <v>128</v>
      </c>
      <c r="BK493" s="123" t="s">
        <v>724</v>
      </c>
    </row>
    <row r="494" spans="1:63" s="2" customFormat="1" ht="29.25">
      <c r="A494" s="27"/>
      <c r="B494" s="28"/>
      <c r="C494" s="27"/>
      <c r="D494" s="125" t="s">
        <v>129</v>
      </c>
      <c r="E494" s="27"/>
      <c r="F494" s="126" t="s">
        <v>723</v>
      </c>
      <c r="G494" s="27"/>
      <c r="H494" s="27"/>
      <c r="I494" s="27"/>
      <c r="J494" s="28"/>
      <c r="K494" s="127"/>
      <c r="L494" s="128"/>
      <c r="M494" s="47"/>
      <c r="N494" s="47"/>
      <c r="O494" s="47"/>
      <c r="P494" s="47"/>
      <c r="Q494" s="47"/>
      <c r="R494" s="48"/>
      <c r="S494" s="27"/>
      <c r="T494" s="27"/>
      <c r="U494" s="27"/>
      <c r="V494" s="27"/>
      <c r="W494" s="27"/>
      <c r="X494" s="27"/>
      <c r="Y494" s="27"/>
      <c r="Z494" s="27"/>
      <c r="AA494" s="27"/>
      <c r="AB494" s="27"/>
      <c r="AC494" s="27"/>
      <c r="AR494" s="16" t="s">
        <v>129</v>
      </c>
      <c r="AS494" s="16" t="s">
        <v>70</v>
      </c>
    </row>
    <row r="495" spans="1:63" s="2" customFormat="1" ht="16.5" customHeight="1">
      <c r="A495" s="27"/>
      <c r="B495" s="113"/>
      <c r="C495" s="129" t="s">
        <v>725</v>
      </c>
      <c r="D495" s="129" t="s">
        <v>355</v>
      </c>
      <c r="E495" s="130" t="s">
        <v>726</v>
      </c>
      <c r="F495" s="131" t="s">
        <v>727</v>
      </c>
      <c r="G495" s="132" t="s">
        <v>728</v>
      </c>
      <c r="H495" s="133">
        <v>1400</v>
      </c>
      <c r="I495" s="131" t="s">
        <v>127</v>
      </c>
      <c r="J495" s="134"/>
      <c r="K495" s="135" t="s">
        <v>1</v>
      </c>
      <c r="L495" s="136" t="s">
        <v>30</v>
      </c>
      <c r="M495" s="121">
        <v>0</v>
      </c>
      <c r="N495" s="121">
        <f>M495*H495</f>
        <v>0</v>
      </c>
      <c r="O495" s="121">
        <v>0</v>
      </c>
      <c r="P495" s="121">
        <f>O495*H495</f>
        <v>0</v>
      </c>
      <c r="Q495" s="121">
        <v>0</v>
      </c>
      <c r="R495" s="122">
        <f>Q495*H495</f>
        <v>0</v>
      </c>
      <c r="S495" s="27"/>
      <c r="T495" s="27"/>
      <c r="U495" s="27"/>
      <c r="V495" s="27"/>
      <c r="W495" s="27"/>
      <c r="X495" s="27"/>
      <c r="Y495" s="27"/>
      <c r="Z495" s="27"/>
      <c r="AA495" s="27"/>
      <c r="AB495" s="27"/>
      <c r="AC495" s="27"/>
      <c r="AP495" s="123" t="s">
        <v>138</v>
      </c>
      <c r="AR495" s="123" t="s">
        <v>355</v>
      </c>
      <c r="AS495" s="123" t="s">
        <v>70</v>
      </c>
      <c r="AW495" s="16" t="s">
        <v>121</v>
      </c>
      <c r="BC495" s="124" t="e">
        <f>IF(L495="základní",#REF!,0)</f>
        <v>#REF!</v>
      </c>
      <c r="BD495" s="124">
        <f>IF(L495="snížená",#REF!,0)</f>
        <v>0</v>
      </c>
      <c r="BE495" s="124">
        <f>IF(L495="zákl. přenesená",#REF!,0)</f>
        <v>0</v>
      </c>
      <c r="BF495" s="124">
        <f>IF(L495="sníž. přenesená",#REF!,0)</f>
        <v>0</v>
      </c>
      <c r="BG495" s="124">
        <f>IF(L495="nulová",#REF!,0)</f>
        <v>0</v>
      </c>
      <c r="BH495" s="16" t="s">
        <v>68</v>
      </c>
      <c r="BI495" s="124" t="e">
        <f>ROUND(#REF!*H495,2)</f>
        <v>#REF!</v>
      </c>
      <c r="BJ495" s="16" t="s">
        <v>128</v>
      </c>
      <c r="BK495" s="123" t="s">
        <v>729</v>
      </c>
    </row>
    <row r="496" spans="1:63" s="2" customFormat="1">
      <c r="A496" s="27"/>
      <c r="B496" s="28"/>
      <c r="C496" s="27"/>
      <c r="D496" s="125" t="s">
        <v>129</v>
      </c>
      <c r="E496" s="27"/>
      <c r="F496" s="126" t="s">
        <v>727</v>
      </c>
      <c r="G496" s="27"/>
      <c r="H496" s="27"/>
      <c r="I496" s="27"/>
      <c r="J496" s="28"/>
      <c r="K496" s="127"/>
      <c r="L496" s="128"/>
      <c r="M496" s="47"/>
      <c r="N496" s="47"/>
      <c r="O496" s="47"/>
      <c r="P496" s="47"/>
      <c r="Q496" s="47"/>
      <c r="R496" s="48"/>
      <c r="S496" s="27"/>
      <c r="T496" s="27"/>
      <c r="U496" s="27"/>
      <c r="V496" s="27"/>
      <c r="W496" s="27"/>
      <c r="X496" s="27"/>
      <c r="Y496" s="27"/>
      <c r="Z496" s="27"/>
      <c r="AA496" s="27"/>
      <c r="AB496" s="27"/>
      <c r="AC496" s="27"/>
      <c r="AR496" s="16" t="s">
        <v>129</v>
      </c>
      <c r="AS496" s="16" t="s">
        <v>70</v>
      </c>
    </row>
    <row r="497" spans="1:63" s="2" customFormat="1" ht="29.25">
      <c r="A497" s="27"/>
      <c r="B497" s="28"/>
      <c r="C497" s="27"/>
      <c r="D497" s="125" t="s">
        <v>359</v>
      </c>
      <c r="E497" s="27"/>
      <c r="F497" s="137" t="s">
        <v>730</v>
      </c>
      <c r="G497" s="27"/>
      <c r="H497" s="27"/>
      <c r="I497" s="27"/>
      <c r="J497" s="28"/>
      <c r="K497" s="127"/>
      <c r="L497" s="128"/>
      <c r="M497" s="47"/>
      <c r="N497" s="47"/>
      <c r="O497" s="47"/>
      <c r="P497" s="47"/>
      <c r="Q497" s="47"/>
      <c r="R497" s="48"/>
      <c r="S497" s="27"/>
      <c r="T497" s="27"/>
      <c r="U497" s="27"/>
      <c r="V497" s="27"/>
      <c r="W497" s="27"/>
      <c r="X497" s="27"/>
      <c r="Y497" s="27"/>
      <c r="Z497" s="27"/>
      <c r="AA497" s="27"/>
      <c r="AB497" s="27"/>
      <c r="AC497" s="27"/>
      <c r="AR497" s="16" t="s">
        <v>359</v>
      </c>
      <c r="AS497" s="16" t="s">
        <v>70</v>
      </c>
    </row>
    <row r="498" spans="1:63" s="13" customFormat="1">
      <c r="B498" s="138"/>
      <c r="D498" s="125" t="s">
        <v>572</v>
      </c>
      <c r="E498" s="139" t="s">
        <v>1</v>
      </c>
      <c r="F498" s="140" t="s">
        <v>731</v>
      </c>
      <c r="H498" s="141">
        <v>1400</v>
      </c>
      <c r="J498" s="138"/>
      <c r="K498" s="142"/>
      <c r="L498" s="143"/>
      <c r="M498" s="143"/>
      <c r="N498" s="143"/>
      <c r="O498" s="143"/>
      <c r="P498" s="143"/>
      <c r="Q498" s="143"/>
      <c r="R498" s="144"/>
      <c r="AR498" s="139" t="s">
        <v>572</v>
      </c>
      <c r="AS498" s="139" t="s">
        <v>70</v>
      </c>
      <c r="AT498" s="13" t="s">
        <v>70</v>
      </c>
      <c r="AU498" s="13" t="s">
        <v>26</v>
      </c>
      <c r="AV498" s="13" t="s">
        <v>61</v>
      </c>
      <c r="AW498" s="139" t="s">
        <v>121</v>
      </c>
    </row>
    <row r="499" spans="1:63" s="14" customFormat="1">
      <c r="B499" s="145"/>
      <c r="D499" s="125" t="s">
        <v>572</v>
      </c>
      <c r="E499" s="146" t="s">
        <v>1</v>
      </c>
      <c r="F499" s="147" t="s">
        <v>574</v>
      </c>
      <c r="H499" s="148">
        <v>1400</v>
      </c>
      <c r="J499" s="145"/>
      <c r="K499" s="149"/>
      <c r="L499" s="150"/>
      <c r="M499" s="150"/>
      <c r="N499" s="150"/>
      <c r="O499" s="150"/>
      <c r="P499" s="150"/>
      <c r="Q499" s="150"/>
      <c r="R499" s="151"/>
      <c r="AR499" s="146" t="s">
        <v>572</v>
      </c>
      <c r="AS499" s="146" t="s">
        <v>70</v>
      </c>
      <c r="AT499" s="14" t="s">
        <v>128</v>
      </c>
      <c r="AU499" s="14" t="s">
        <v>26</v>
      </c>
      <c r="AV499" s="14" t="s">
        <v>68</v>
      </c>
      <c r="AW499" s="146" t="s">
        <v>121</v>
      </c>
    </row>
    <row r="500" spans="1:63" s="2" customFormat="1" ht="37.9" customHeight="1">
      <c r="A500" s="27"/>
      <c r="B500" s="113"/>
      <c r="C500" s="114" t="s">
        <v>425</v>
      </c>
      <c r="D500" s="114" t="s">
        <v>123</v>
      </c>
      <c r="E500" s="115" t="s">
        <v>732</v>
      </c>
      <c r="F500" s="116" t="s">
        <v>733</v>
      </c>
      <c r="G500" s="117" t="s">
        <v>126</v>
      </c>
      <c r="H500" s="118">
        <v>300</v>
      </c>
      <c r="I500" s="116" t="s">
        <v>127</v>
      </c>
      <c r="J500" s="28"/>
      <c r="K500" s="119" t="s">
        <v>1</v>
      </c>
      <c r="L500" s="120" t="s">
        <v>30</v>
      </c>
      <c r="M500" s="121">
        <v>0</v>
      </c>
      <c r="N500" s="121">
        <f>M500*H500</f>
        <v>0</v>
      </c>
      <c r="O500" s="121">
        <v>0</v>
      </c>
      <c r="P500" s="121">
        <f>O500*H500</f>
        <v>0</v>
      </c>
      <c r="Q500" s="121">
        <v>0</v>
      </c>
      <c r="R500" s="122">
        <f>Q500*H500</f>
        <v>0</v>
      </c>
      <c r="S500" s="27"/>
      <c r="T500" s="27"/>
      <c r="U500" s="27"/>
      <c r="V500" s="27"/>
      <c r="W500" s="27"/>
      <c r="X500" s="27"/>
      <c r="Y500" s="27"/>
      <c r="Z500" s="27"/>
      <c r="AA500" s="27"/>
      <c r="AB500" s="27"/>
      <c r="AC500" s="27"/>
      <c r="AP500" s="123" t="s">
        <v>128</v>
      </c>
      <c r="AR500" s="123" t="s">
        <v>123</v>
      </c>
      <c r="AS500" s="123" t="s">
        <v>70</v>
      </c>
      <c r="AW500" s="16" t="s">
        <v>121</v>
      </c>
      <c r="BC500" s="124" t="e">
        <f>IF(L500="základní",#REF!,0)</f>
        <v>#REF!</v>
      </c>
      <c r="BD500" s="124">
        <f>IF(L500="snížená",#REF!,0)</f>
        <v>0</v>
      </c>
      <c r="BE500" s="124">
        <f>IF(L500="zákl. přenesená",#REF!,0)</f>
        <v>0</v>
      </c>
      <c r="BF500" s="124">
        <f>IF(L500="sníž. přenesená",#REF!,0)</f>
        <v>0</v>
      </c>
      <c r="BG500" s="124">
        <f>IF(L500="nulová",#REF!,0)</f>
        <v>0</v>
      </c>
      <c r="BH500" s="16" t="s">
        <v>68</v>
      </c>
      <c r="BI500" s="124" t="e">
        <f>ROUND(#REF!*H500,2)</f>
        <v>#REF!</v>
      </c>
      <c r="BJ500" s="16" t="s">
        <v>128</v>
      </c>
      <c r="BK500" s="123" t="s">
        <v>734</v>
      </c>
    </row>
    <row r="501" spans="1:63" s="2" customFormat="1" ht="19.5">
      <c r="A501" s="27"/>
      <c r="B501" s="28"/>
      <c r="C501" s="27"/>
      <c r="D501" s="125" t="s">
        <v>129</v>
      </c>
      <c r="E501" s="27"/>
      <c r="F501" s="126" t="s">
        <v>733</v>
      </c>
      <c r="G501" s="27"/>
      <c r="H501" s="27"/>
      <c r="I501" s="27"/>
      <c r="J501" s="28"/>
      <c r="K501" s="127"/>
      <c r="L501" s="128"/>
      <c r="M501" s="47"/>
      <c r="N501" s="47"/>
      <c r="O501" s="47"/>
      <c r="P501" s="47"/>
      <c r="Q501" s="47"/>
      <c r="R501" s="48"/>
      <c r="S501" s="27"/>
      <c r="T501" s="27"/>
      <c r="U501" s="27"/>
      <c r="V501" s="27"/>
      <c r="W501" s="27"/>
      <c r="X501" s="27"/>
      <c r="Y501" s="27"/>
      <c r="Z501" s="27"/>
      <c r="AA501" s="27"/>
      <c r="AB501" s="27"/>
      <c r="AC501" s="27"/>
      <c r="AR501" s="16" t="s">
        <v>129</v>
      </c>
      <c r="AS501" s="16" t="s">
        <v>70</v>
      </c>
    </row>
    <row r="502" spans="1:63" s="2" customFormat="1" ht="55.5" customHeight="1">
      <c r="A502" s="27"/>
      <c r="B502" s="113"/>
      <c r="C502" s="114" t="s">
        <v>735</v>
      </c>
      <c r="D502" s="114" t="s">
        <v>123</v>
      </c>
      <c r="E502" s="115" t="s">
        <v>736</v>
      </c>
      <c r="F502" s="116" t="s">
        <v>737</v>
      </c>
      <c r="G502" s="117" t="s">
        <v>191</v>
      </c>
      <c r="H502" s="118">
        <v>220</v>
      </c>
      <c r="I502" s="116" t="s">
        <v>127</v>
      </c>
      <c r="J502" s="28"/>
      <c r="K502" s="119" t="s">
        <v>1</v>
      </c>
      <c r="L502" s="120" t="s">
        <v>30</v>
      </c>
      <c r="M502" s="121">
        <v>0</v>
      </c>
      <c r="N502" s="121">
        <f>M502*H502</f>
        <v>0</v>
      </c>
      <c r="O502" s="121">
        <v>0</v>
      </c>
      <c r="P502" s="121">
        <f>O502*H502</f>
        <v>0</v>
      </c>
      <c r="Q502" s="121">
        <v>0</v>
      </c>
      <c r="R502" s="122">
        <f>Q502*H502</f>
        <v>0</v>
      </c>
      <c r="S502" s="27"/>
      <c r="T502" s="27"/>
      <c r="U502" s="27"/>
      <c r="V502" s="27"/>
      <c r="W502" s="27"/>
      <c r="X502" s="27"/>
      <c r="Y502" s="27"/>
      <c r="Z502" s="27"/>
      <c r="AA502" s="27"/>
      <c r="AB502" s="27"/>
      <c r="AC502" s="27"/>
      <c r="AP502" s="123" t="s">
        <v>128</v>
      </c>
      <c r="AR502" s="123" t="s">
        <v>123</v>
      </c>
      <c r="AS502" s="123" t="s">
        <v>70</v>
      </c>
      <c r="AW502" s="16" t="s">
        <v>121</v>
      </c>
      <c r="BC502" s="124" t="e">
        <f>IF(L502="základní",#REF!,0)</f>
        <v>#REF!</v>
      </c>
      <c r="BD502" s="124">
        <f>IF(L502="snížená",#REF!,0)</f>
        <v>0</v>
      </c>
      <c r="BE502" s="124">
        <f>IF(L502="zákl. přenesená",#REF!,0)</f>
        <v>0</v>
      </c>
      <c r="BF502" s="124">
        <f>IF(L502="sníž. přenesená",#REF!,0)</f>
        <v>0</v>
      </c>
      <c r="BG502" s="124">
        <f>IF(L502="nulová",#REF!,0)</f>
        <v>0</v>
      </c>
      <c r="BH502" s="16" t="s">
        <v>68</v>
      </c>
      <c r="BI502" s="124" t="e">
        <f>ROUND(#REF!*H502,2)</f>
        <v>#REF!</v>
      </c>
      <c r="BJ502" s="16" t="s">
        <v>128</v>
      </c>
      <c r="BK502" s="123" t="s">
        <v>738</v>
      </c>
    </row>
    <row r="503" spans="1:63" s="2" customFormat="1" ht="39">
      <c r="A503" s="27"/>
      <c r="B503" s="28"/>
      <c r="C503" s="27"/>
      <c r="D503" s="125" t="s">
        <v>129</v>
      </c>
      <c r="E503" s="27"/>
      <c r="F503" s="126" t="s">
        <v>737</v>
      </c>
      <c r="G503" s="27"/>
      <c r="H503" s="27"/>
      <c r="I503" s="27"/>
      <c r="J503" s="28"/>
      <c r="K503" s="127"/>
      <c r="L503" s="128"/>
      <c r="M503" s="47"/>
      <c r="N503" s="47"/>
      <c r="O503" s="47"/>
      <c r="P503" s="47"/>
      <c r="Q503" s="47"/>
      <c r="R503" s="48"/>
      <c r="S503" s="27"/>
      <c r="T503" s="27"/>
      <c r="U503" s="27"/>
      <c r="V503" s="27"/>
      <c r="W503" s="27"/>
      <c r="X503" s="27"/>
      <c r="Y503" s="27"/>
      <c r="Z503" s="27"/>
      <c r="AA503" s="27"/>
      <c r="AB503" s="27"/>
      <c r="AC503" s="27"/>
      <c r="AR503" s="16" t="s">
        <v>129</v>
      </c>
      <c r="AS503" s="16" t="s">
        <v>70</v>
      </c>
    </row>
    <row r="504" spans="1:63" s="2" customFormat="1" ht="55.5" customHeight="1">
      <c r="A504" s="27"/>
      <c r="B504" s="113"/>
      <c r="C504" s="114" t="s">
        <v>428</v>
      </c>
      <c r="D504" s="114" t="s">
        <v>123</v>
      </c>
      <c r="E504" s="115" t="s">
        <v>739</v>
      </c>
      <c r="F504" s="116" t="s">
        <v>740</v>
      </c>
      <c r="G504" s="117" t="s">
        <v>191</v>
      </c>
      <c r="H504" s="118">
        <v>180</v>
      </c>
      <c r="I504" s="116" t="s">
        <v>127</v>
      </c>
      <c r="J504" s="28"/>
      <c r="K504" s="119" t="s">
        <v>1</v>
      </c>
      <c r="L504" s="120" t="s">
        <v>30</v>
      </c>
      <c r="M504" s="121">
        <v>0</v>
      </c>
      <c r="N504" s="121">
        <f>M504*H504</f>
        <v>0</v>
      </c>
      <c r="O504" s="121">
        <v>0</v>
      </c>
      <c r="P504" s="121">
        <f>O504*H504</f>
        <v>0</v>
      </c>
      <c r="Q504" s="121">
        <v>0</v>
      </c>
      <c r="R504" s="122">
        <f>Q504*H504</f>
        <v>0</v>
      </c>
      <c r="S504" s="27"/>
      <c r="T504" s="27"/>
      <c r="U504" s="27"/>
      <c r="V504" s="27"/>
      <c r="W504" s="27"/>
      <c r="X504" s="27"/>
      <c r="Y504" s="27"/>
      <c r="Z504" s="27"/>
      <c r="AA504" s="27"/>
      <c r="AB504" s="27"/>
      <c r="AC504" s="27"/>
      <c r="AP504" s="123" t="s">
        <v>128</v>
      </c>
      <c r="AR504" s="123" t="s">
        <v>123</v>
      </c>
      <c r="AS504" s="123" t="s">
        <v>70</v>
      </c>
      <c r="AW504" s="16" t="s">
        <v>121</v>
      </c>
      <c r="BC504" s="124" t="e">
        <f>IF(L504="základní",#REF!,0)</f>
        <v>#REF!</v>
      </c>
      <c r="BD504" s="124">
        <f>IF(L504="snížená",#REF!,0)</f>
        <v>0</v>
      </c>
      <c r="BE504" s="124">
        <f>IF(L504="zákl. přenesená",#REF!,0)</f>
        <v>0</v>
      </c>
      <c r="BF504" s="124">
        <f>IF(L504="sníž. přenesená",#REF!,0)</f>
        <v>0</v>
      </c>
      <c r="BG504" s="124">
        <f>IF(L504="nulová",#REF!,0)</f>
        <v>0</v>
      </c>
      <c r="BH504" s="16" t="s">
        <v>68</v>
      </c>
      <c r="BI504" s="124" t="e">
        <f>ROUND(#REF!*H504,2)</f>
        <v>#REF!</v>
      </c>
      <c r="BJ504" s="16" t="s">
        <v>128</v>
      </c>
      <c r="BK504" s="123" t="s">
        <v>741</v>
      </c>
    </row>
    <row r="505" spans="1:63" s="2" customFormat="1" ht="39">
      <c r="A505" s="27"/>
      <c r="B505" s="28"/>
      <c r="C505" s="27"/>
      <c r="D505" s="125" t="s">
        <v>129</v>
      </c>
      <c r="E505" s="27"/>
      <c r="F505" s="126" t="s">
        <v>740</v>
      </c>
      <c r="G505" s="27"/>
      <c r="H505" s="27"/>
      <c r="I505" s="27"/>
      <c r="J505" s="28"/>
      <c r="K505" s="127"/>
      <c r="L505" s="128"/>
      <c r="M505" s="47"/>
      <c r="N505" s="47"/>
      <c r="O505" s="47"/>
      <c r="P505" s="47"/>
      <c r="Q505" s="47"/>
      <c r="R505" s="48"/>
      <c r="S505" s="27"/>
      <c r="T505" s="27"/>
      <c r="U505" s="27"/>
      <c r="V505" s="27"/>
      <c r="W505" s="27"/>
      <c r="X505" s="27"/>
      <c r="Y505" s="27"/>
      <c r="Z505" s="27"/>
      <c r="AA505" s="27"/>
      <c r="AB505" s="27"/>
      <c r="AC505" s="27"/>
      <c r="AR505" s="16" t="s">
        <v>129</v>
      </c>
      <c r="AS505" s="16" t="s">
        <v>70</v>
      </c>
    </row>
    <row r="506" spans="1:63" s="12" customFormat="1" ht="22.9" customHeight="1">
      <c r="B506" s="103"/>
      <c r="D506" s="104" t="s">
        <v>60</v>
      </c>
      <c r="E506" s="112" t="s">
        <v>154</v>
      </c>
      <c r="F506" s="112" t="s">
        <v>742</v>
      </c>
      <c r="J506" s="103"/>
      <c r="K506" s="106"/>
      <c r="L506" s="107"/>
      <c r="M506" s="107"/>
      <c r="N506" s="108">
        <f>SUM(N507:N741)</f>
        <v>0</v>
      </c>
      <c r="O506" s="107"/>
      <c r="P506" s="108">
        <f>SUM(P507:P741)</f>
        <v>0</v>
      </c>
      <c r="Q506" s="107"/>
      <c r="R506" s="109">
        <f>SUM(R507:R741)</f>
        <v>0</v>
      </c>
      <c r="AP506" s="104" t="s">
        <v>68</v>
      </c>
      <c r="AR506" s="110" t="s">
        <v>60</v>
      </c>
      <c r="AS506" s="110" t="s">
        <v>68</v>
      </c>
      <c r="AW506" s="104" t="s">
        <v>121</v>
      </c>
      <c r="BI506" s="111" t="e">
        <f>SUM(BI507:BI741)</f>
        <v>#REF!</v>
      </c>
    </row>
    <row r="507" spans="1:63" s="2" customFormat="1" ht="24.2" customHeight="1">
      <c r="A507" s="27"/>
      <c r="B507" s="113"/>
      <c r="C507" s="114" t="s">
        <v>743</v>
      </c>
      <c r="D507" s="114" t="s">
        <v>123</v>
      </c>
      <c r="E507" s="115" t="s">
        <v>744</v>
      </c>
      <c r="F507" s="116" t="s">
        <v>745</v>
      </c>
      <c r="G507" s="117" t="s">
        <v>191</v>
      </c>
      <c r="H507" s="118">
        <v>50</v>
      </c>
      <c r="I507" s="116" t="s">
        <v>127</v>
      </c>
      <c r="J507" s="28"/>
      <c r="K507" s="119" t="s">
        <v>1</v>
      </c>
      <c r="L507" s="120" t="s">
        <v>30</v>
      </c>
      <c r="M507" s="121">
        <v>0</v>
      </c>
      <c r="N507" s="121">
        <f>M507*H507</f>
        <v>0</v>
      </c>
      <c r="O507" s="121">
        <v>0</v>
      </c>
      <c r="P507" s="121">
        <f>O507*H507</f>
        <v>0</v>
      </c>
      <c r="Q507" s="121">
        <v>0</v>
      </c>
      <c r="R507" s="122">
        <f>Q507*H507</f>
        <v>0</v>
      </c>
      <c r="S507" s="27"/>
      <c r="T507" s="27"/>
      <c r="U507" s="27"/>
      <c r="V507" s="27"/>
      <c r="W507" s="27"/>
      <c r="X507" s="27"/>
      <c r="Y507" s="27"/>
      <c r="Z507" s="27"/>
      <c r="AA507" s="27"/>
      <c r="AB507" s="27"/>
      <c r="AC507" s="27"/>
      <c r="AP507" s="123" t="s">
        <v>128</v>
      </c>
      <c r="AR507" s="123" t="s">
        <v>123</v>
      </c>
      <c r="AS507" s="123" t="s">
        <v>70</v>
      </c>
      <c r="AW507" s="16" t="s">
        <v>121</v>
      </c>
      <c r="BC507" s="124" t="e">
        <f>IF(L507="základní",#REF!,0)</f>
        <v>#REF!</v>
      </c>
      <c r="BD507" s="124">
        <f>IF(L507="snížená",#REF!,0)</f>
        <v>0</v>
      </c>
      <c r="BE507" s="124">
        <f>IF(L507="zákl. přenesená",#REF!,0)</f>
        <v>0</v>
      </c>
      <c r="BF507" s="124">
        <f>IF(L507="sníž. přenesená",#REF!,0)</f>
        <v>0</v>
      </c>
      <c r="BG507" s="124">
        <f>IF(L507="nulová",#REF!,0)</f>
        <v>0</v>
      </c>
      <c r="BH507" s="16" t="s">
        <v>68</v>
      </c>
      <c r="BI507" s="124" t="e">
        <f>ROUND(#REF!*H507,2)</f>
        <v>#REF!</v>
      </c>
      <c r="BJ507" s="16" t="s">
        <v>128</v>
      </c>
      <c r="BK507" s="123" t="s">
        <v>746</v>
      </c>
    </row>
    <row r="508" spans="1:63" s="2" customFormat="1" ht="19.5">
      <c r="A508" s="27"/>
      <c r="B508" s="28"/>
      <c r="C508" s="27"/>
      <c r="D508" s="125" t="s">
        <v>129</v>
      </c>
      <c r="E508" s="27"/>
      <c r="F508" s="126" t="s">
        <v>745</v>
      </c>
      <c r="G508" s="27"/>
      <c r="H508" s="27"/>
      <c r="I508" s="27"/>
      <c r="J508" s="28"/>
      <c r="K508" s="127"/>
      <c r="L508" s="128"/>
      <c r="M508" s="47"/>
      <c r="N508" s="47"/>
      <c r="O508" s="47"/>
      <c r="P508" s="47"/>
      <c r="Q508" s="47"/>
      <c r="R508" s="48"/>
      <c r="S508" s="27"/>
      <c r="T508" s="27"/>
      <c r="U508" s="27"/>
      <c r="V508" s="27"/>
      <c r="W508" s="27"/>
      <c r="X508" s="27"/>
      <c r="Y508" s="27"/>
      <c r="Z508" s="27"/>
      <c r="AA508" s="27"/>
      <c r="AB508" s="27"/>
      <c r="AC508" s="27"/>
      <c r="AR508" s="16" t="s">
        <v>129</v>
      </c>
      <c r="AS508" s="16" t="s">
        <v>70</v>
      </c>
    </row>
    <row r="509" spans="1:63" s="2" customFormat="1" ht="16.5" customHeight="1">
      <c r="A509" s="27"/>
      <c r="B509" s="113"/>
      <c r="C509" s="129" t="s">
        <v>432</v>
      </c>
      <c r="D509" s="129" t="s">
        <v>355</v>
      </c>
      <c r="E509" s="130" t="s">
        <v>747</v>
      </c>
      <c r="F509" s="131" t="s">
        <v>748</v>
      </c>
      <c r="G509" s="132" t="s">
        <v>191</v>
      </c>
      <c r="H509" s="133">
        <v>50</v>
      </c>
      <c r="I509" s="131" t="s">
        <v>127</v>
      </c>
      <c r="J509" s="134"/>
      <c r="K509" s="135" t="s">
        <v>1</v>
      </c>
      <c r="L509" s="136" t="s">
        <v>30</v>
      </c>
      <c r="M509" s="121">
        <v>0</v>
      </c>
      <c r="N509" s="121">
        <f>M509*H509</f>
        <v>0</v>
      </c>
      <c r="O509" s="121">
        <v>0</v>
      </c>
      <c r="P509" s="121">
        <f>O509*H509</f>
        <v>0</v>
      </c>
      <c r="Q509" s="121">
        <v>0</v>
      </c>
      <c r="R509" s="122">
        <f>Q509*H509</f>
        <v>0</v>
      </c>
      <c r="S509" s="27"/>
      <c r="T509" s="27"/>
      <c r="U509" s="27"/>
      <c r="V509" s="27"/>
      <c r="W509" s="27"/>
      <c r="X509" s="27"/>
      <c r="Y509" s="27"/>
      <c r="Z509" s="27"/>
      <c r="AA509" s="27"/>
      <c r="AB509" s="27"/>
      <c r="AC509" s="27"/>
      <c r="AP509" s="123" t="s">
        <v>138</v>
      </c>
      <c r="AR509" s="123" t="s">
        <v>355</v>
      </c>
      <c r="AS509" s="123" t="s">
        <v>70</v>
      </c>
      <c r="AW509" s="16" t="s">
        <v>121</v>
      </c>
      <c r="BC509" s="124" t="e">
        <f>IF(L509="základní",#REF!,0)</f>
        <v>#REF!</v>
      </c>
      <c r="BD509" s="124">
        <f>IF(L509="snížená",#REF!,0)</f>
        <v>0</v>
      </c>
      <c r="BE509" s="124">
        <f>IF(L509="zákl. přenesená",#REF!,0)</f>
        <v>0</v>
      </c>
      <c r="BF509" s="124">
        <f>IF(L509="sníž. přenesená",#REF!,0)</f>
        <v>0</v>
      </c>
      <c r="BG509" s="124">
        <f>IF(L509="nulová",#REF!,0)</f>
        <v>0</v>
      </c>
      <c r="BH509" s="16" t="s">
        <v>68</v>
      </c>
      <c r="BI509" s="124" t="e">
        <f>ROUND(#REF!*H509,2)</f>
        <v>#REF!</v>
      </c>
      <c r="BJ509" s="16" t="s">
        <v>128</v>
      </c>
      <c r="BK509" s="123" t="s">
        <v>749</v>
      </c>
    </row>
    <row r="510" spans="1:63" s="2" customFormat="1">
      <c r="A510" s="27"/>
      <c r="B510" s="28"/>
      <c r="C510" s="27"/>
      <c r="D510" s="125" t="s">
        <v>129</v>
      </c>
      <c r="E510" s="27"/>
      <c r="F510" s="126" t="s">
        <v>748</v>
      </c>
      <c r="G510" s="27"/>
      <c r="H510" s="27"/>
      <c r="I510" s="27"/>
      <c r="J510" s="28"/>
      <c r="K510" s="127"/>
      <c r="L510" s="128"/>
      <c r="M510" s="47"/>
      <c r="N510" s="47"/>
      <c r="O510" s="47"/>
      <c r="P510" s="47"/>
      <c r="Q510" s="47"/>
      <c r="R510" s="48"/>
      <c r="S510" s="27"/>
      <c r="T510" s="27"/>
      <c r="U510" s="27"/>
      <c r="V510" s="27"/>
      <c r="W510" s="27"/>
      <c r="X510" s="27"/>
      <c r="Y510" s="27"/>
      <c r="Z510" s="27"/>
      <c r="AA510" s="27"/>
      <c r="AB510" s="27"/>
      <c r="AC510" s="27"/>
      <c r="AR510" s="16" t="s">
        <v>129</v>
      </c>
      <c r="AS510" s="16" t="s">
        <v>70</v>
      </c>
    </row>
    <row r="511" spans="1:63" s="2" customFormat="1" ht="19.5">
      <c r="A511" s="27"/>
      <c r="B511" s="28"/>
      <c r="C511" s="27"/>
      <c r="D511" s="125" t="s">
        <v>359</v>
      </c>
      <c r="E511" s="27"/>
      <c r="F511" s="137" t="s">
        <v>750</v>
      </c>
      <c r="G511" s="27"/>
      <c r="H511" s="27"/>
      <c r="I511" s="27"/>
      <c r="J511" s="28"/>
      <c r="K511" s="127"/>
      <c r="L511" s="128"/>
      <c r="M511" s="47"/>
      <c r="N511" s="47"/>
      <c r="O511" s="47"/>
      <c r="P511" s="47"/>
      <c r="Q511" s="47"/>
      <c r="R511" s="48"/>
      <c r="S511" s="27"/>
      <c r="T511" s="27"/>
      <c r="U511" s="27"/>
      <c r="V511" s="27"/>
      <c r="W511" s="27"/>
      <c r="X511" s="27"/>
      <c r="Y511" s="27"/>
      <c r="Z511" s="27"/>
      <c r="AA511" s="27"/>
      <c r="AB511" s="27"/>
      <c r="AC511" s="27"/>
      <c r="AR511" s="16" t="s">
        <v>359</v>
      </c>
      <c r="AS511" s="16" t="s">
        <v>70</v>
      </c>
    </row>
    <row r="512" spans="1:63" s="2" customFormat="1" ht="24.2" customHeight="1">
      <c r="A512" s="27"/>
      <c r="B512" s="113"/>
      <c r="C512" s="114" t="s">
        <v>751</v>
      </c>
      <c r="D512" s="114" t="s">
        <v>123</v>
      </c>
      <c r="E512" s="115" t="s">
        <v>752</v>
      </c>
      <c r="F512" s="116" t="s">
        <v>753</v>
      </c>
      <c r="G512" s="117" t="s">
        <v>191</v>
      </c>
      <c r="H512" s="118">
        <v>60</v>
      </c>
      <c r="I512" s="116" t="s">
        <v>127</v>
      </c>
      <c r="J512" s="28"/>
      <c r="K512" s="119" t="s">
        <v>1</v>
      </c>
      <c r="L512" s="120" t="s">
        <v>30</v>
      </c>
      <c r="M512" s="121">
        <v>0</v>
      </c>
      <c r="N512" s="121">
        <f>M512*H512</f>
        <v>0</v>
      </c>
      <c r="O512" s="121">
        <v>0</v>
      </c>
      <c r="P512" s="121">
        <f>O512*H512</f>
        <v>0</v>
      </c>
      <c r="Q512" s="121">
        <v>0</v>
      </c>
      <c r="R512" s="122">
        <f>Q512*H512</f>
        <v>0</v>
      </c>
      <c r="S512" s="27"/>
      <c r="T512" s="27"/>
      <c r="U512" s="27"/>
      <c r="V512" s="27"/>
      <c r="W512" s="27"/>
      <c r="X512" s="27"/>
      <c r="Y512" s="27"/>
      <c r="Z512" s="27"/>
      <c r="AA512" s="27"/>
      <c r="AB512" s="27"/>
      <c r="AC512" s="27"/>
      <c r="AP512" s="123" t="s">
        <v>128</v>
      </c>
      <c r="AR512" s="123" t="s">
        <v>123</v>
      </c>
      <c r="AS512" s="123" t="s">
        <v>70</v>
      </c>
      <c r="AW512" s="16" t="s">
        <v>121</v>
      </c>
      <c r="BC512" s="124" t="e">
        <f>IF(L512="základní",#REF!,0)</f>
        <v>#REF!</v>
      </c>
      <c r="BD512" s="124">
        <f>IF(L512="snížená",#REF!,0)</f>
        <v>0</v>
      </c>
      <c r="BE512" s="124">
        <f>IF(L512="zákl. přenesená",#REF!,0)</f>
        <v>0</v>
      </c>
      <c r="BF512" s="124">
        <f>IF(L512="sníž. přenesená",#REF!,0)</f>
        <v>0</v>
      </c>
      <c r="BG512" s="124">
        <f>IF(L512="nulová",#REF!,0)</f>
        <v>0</v>
      </c>
      <c r="BH512" s="16" t="s">
        <v>68</v>
      </c>
      <c r="BI512" s="124" t="e">
        <f>ROUND(#REF!*H512,2)</f>
        <v>#REF!</v>
      </c>
      <c r="BJ512" s="16" t="s">
        <v>128</v>
      </c>
      <c r="BK512" s="123" t="s">
        <v>754</v>
      </c>
    </row>
    <row r="513" spans="1:63" s="2" customFormat="1" ht="19.5">
      <c r="A513" s="27"/>
      <c r="B513" s="28"/>
      <c r="C513" s="27"/>
      <c r="D513" s="125" t="s">
        <v>129</v>
      </c>
      <c r="E513" s="27"/>
      <c r="F513" s="126" t="s">
        <v>753</v>
      </c>
      <c r="G513" s="27"/>
      <c r="H513" s="27"/>
      <c r="I513" s="27"/>
      <c r="J513" s="28"/>
      <c r="K513" s="127"/>
      <c r="L513" s="128"/>
      <c r="M513" s="47"/>
      <c r="N513" s="47"/>
      <c r="O513" s="47"/>
      <c r="P513" s="47"/>
      <c r="Q513" s="47"/>
      <c r="R513" s="48"/>
      <c r="S513" s="27"/>
      <c r="T513" s="27"/>
      <c r="U513" s="27"/>
      <c r="V513" s="27"/>
      <c r="W513" s="27"/>
      <c r="X513" s="27"/>
      <c r="Y513" s="27"/>
      <c r="Z513" s="27"/>
      <c r="AA513" s="27"/>
      <c r="AB513" s="27"/>
      <c r="AC513" s="27"/>
      <c r="AR513" s="16" t="s">
        <v>129</v>
      </c>
      <c r="AS513" s="16" t="s">
        <v>70</v>
      </c>
    </row>
    <row r="514" spans="1:63" s="2" customFormat="1" ht="16.5" customHeight="1">
      <c r="A514" s="27"/>
      <c r="B514" s="113"/>
      <c r="C514" s="129" t="s">
        <v>435</v>
      </c>
      <c r="D514" s="129" t="s">
        <v>355</v>
      </c>
      <c r="E514" s="130" t="s">
        <v>755</v>
      </c>
      <c r="F514" s="131" t="s">
        <v>756</v>
      </c>
      <c r="G514" s="132" t="s">
        <v>191</v>
      </c>
      <c r="H514" s="133">
        <v>60</v>
      </c>
      <c r="I514" s="131" t="s">
        <v>127</v>
      </c>
      <c r="J514" s="134"/>
      <c r="K514" s="135" t="s">
        <v>1</v>
      </c>
      <c r="L514" s="136" t="s">
        <v>30</v>
      </c>
      <c r="M514" s="121">
        <v>0</v>
      </c>
      <c r="N514" s="121">
        <f>M514*H514</f>
        <v>0</v>
      </c>
      <c r="O514" s="121">
        <v>0</v>
      </c>
      <c r="P514" s="121">
        <f>O514*H514</f>
        <v>0</v>
      </c>
      <c r="Q514" s="121">
        <v>0</v>
      </c>
      <c r="R514" s="122">
        <f>Q514*H514</f>
        <v>0</v>
      </c>
      <c r="S514" s="27"/>
      <c r="T514" s="27"/>
      <c r="U514" s="27"/>
      <c r="V514" s="27"/>
      <c r="W514" s="27"/>
      <c r="X514" s="27"/>
      <c r="Y514" s="27"/>
      <c r="Z514" s="27"/>
      <c r="AA514" s="27"/>
      <c r="AB514" s="27"/>
      <c r="AC514" s="27"/>
      <c r="AP514" s="123" t="s">
        <v>138</v>
      </c>
      <c r="AR514" s="123" t="s">
        <v>355</v>
      </c>
      <c r="AS514" s="123" t="s">
        <v>70</v>
      </c>
      <c r="AW514" s="16" t="s">
        <v>121</v>
      </c>
      <c r="BC514" s="124" t="e">
        <f>IF(L514="základní",#REF!,0)</f>
        <v>#REF!</v>
      </c>
      <c r="BD514" s="124">
        <f>IF(L514="snížená",#REF!,0)</f>
        <v>0</v>
      </c>
      <c r="BE514" s="124">
        <f>IF(L514="zákl. přenesená",#REF!,0)</f>
        <v>0</v>
      </c>
      <c r="BF514" s="124">
        <f>IF(L514="sníž. přenesená",#REF!,0)</f>
        <v>0</v>
      </c>
      <c r="BG514" s="124">
        <f>IF(L514="nulová",#REF!,0)</f>
        <v>0</v>
      </c>
      <c r="BH514" s="16" t="s">
        <v>68</v>
      </c>
      <c r="BI514" s="124" t="e">
        <f>ROUND(#REF!*H514,2)</f>
        <v>#REF!</v>
      </c>
      <c r="BJ514" s="16" t="s">
        <v>128</v>
      </c>
      <c r="BK514" s="123" t="s">
        <v>757</v>
      </c>
    </row>
    <row r="515" spans="1:63" s="2" customFormat="1">
      <c r="A515" s="27"/>
      <c r="B515" s="28"/>
      <c r="C515" s="27"/>
      <c r="D515" s="125" t="s">
        <v>129</v>
      </c>
      <c r="E515" s="27"/>
      <c r="F515" s="126" t="s">
        <v>756</v>
      </c>
      <c r="G515" s="27"/>
      <c r="H515" s="27"/>
      <c r="I515" s="27"/>
      <c r="J515" s="28"/>
      <c r="K515" s="127"/>
      <c r="L515" s="128"/>
      <c r="M515" s="47"/>
      <c r="N515" s="47"/>
      <c r="O515" s="47"/>
      <c r="P515" s="47"/>
      <c r="Q515" s="47"/>
      <c r="R515" s="48"/>
      <c r="S515" s="27"/>
      <c r="T515" s="27"/>
      <c r="U515" s="27"/>
      <c r="V515" s="27"/>
      <c r="W515" s="27"/>
      <c r="X515" s="27"/>
      <c r="Y515" s="27"/>
      <c r="Z515" s="27"/>
      <c r="AA515" s="27"/>
      <c r="AB515" s="27"/>
      <c r="AC515" s="27"/>
      <c r="AR515" s="16" t="s">
        <v>129</v>
      </c>
      <c r="AS515" s="16" t="s">
        <v>70</v>
      </c>
    </row>
    <row r="516" spans="1:63" s="2" customFormat="1" ht="24.2" customHeight="1">
      <c r="A516" s="27"/>
      <c r="B516" s="113"/>
      <c r="C516" s="114" t="s">
        <v>758</v>
      </c>
      <c r="D516" s="114" t="s">
        <v>123</v>
      </c>
      <c r="E516" s="115" t="s">
        <v>759</v>
      </c>
      <c r="F516" s="116" t="s">
        <v>760</v>
      </c>
      <c r="G516" s="117" t="s">
        <v>191</v>
      </c>
      <c r="H516" s="118">
        <v>50</v>
      </c>
      <c r="I516" s="116" t="s">
        <v>127</v>
      </c>
      <c r="J516" s="28"/>
      <c r="K516" s="119" t="s">
        <v>1</v>
      </c>
      <c r="L516" s="120" t="s">
        <v>30</v>
      </c>
      <c r="M516" s="121">
        <v>0</v>
      </c>
      <c r="N516" s="121">
        <f>M516*H516</f>
        <v>0</v>
      </c>
      <c r="O516" s="121">
        <v>0</v>
      </c>
      <c r="P516" s="121">
        <f>O516*H516</f>
        <v>0</v>
      </c>
      <c r="Q516" s="121">
        <v>0</v>
      </c>
      <c r="R516" s="122">
        <f>Q516*H516</f>
        <v>0</v>
      </c>
      <c r="S516" s="27"/>
      <c r="T516" s="27"/>
      <c r="U516" s="27"/>
      <c r="V516" s="27"/>
      <c r="W516" s="27"/>
      <c r="X516" s="27"/>
      <c r="Y516" s="27"/>
      <c r="Z516" s="27"/>
      <c r="AA516" s="27"/>
      <c r="AB516" s="27"/>
      <c r="AC516" s="27"/>
      <c r="AP516" s="123" t="s">
        <v>128</v>
      </c>
      <c r="AR516" s="123" t="s">
        <v>123</v>
      </c>
      <c r="AS516" s="123" t="s">
        <v>70</v>
      </c>
      <c r="AW516" s="16" t="s">
        <v>121</v>
      </c>
      <c r="BC516" s="124" t="e">
        <f>IF(L516="základní",#REF!,0)</f>
        <v>#REF!</v>
      </c>
      <c r="BD516" s="124">
        <f>IF(L516="snížená",#REF!,0)</f>
        <v>0</v>
      </c>
      <c r="BE516" s="124">
        <f>IF(L516="zákl. přenesená",#REF!,0)</f>
        <v>0</v>
      </c>
      <c r="BF516" s="124">
        <f>IF(L516="sníž. přenesená",#REF!,0)</f>
        <v>0</v>
      </c>
      <c r="BG516" s="124">
        <f>IF(L516="nulová",#REF!,0)</f>
        <v>0</v>
      </c>
      <c r="BH516" s="16" t="s">
        <v>68</v>
      </c>
      <c r="BI516" s="124" t="e">
        <f>ROUND(#REF!*H516,2)</f>
        <v>#REF!</v>
      </c>
      <c r="BJ516" s="16" t="s">
        <v>128</v>
      </c>
      <c r="BK516" s="123" t="s">
        <v>761</v>
      </c>
    </row>
    <row r="517" spans="1:63" s="2" customFormat="1" ht="19.5">
      <c r="A517" s="27"/>
      <c r="B517" s="28"/>
      <c r="C517" s="27"/>
      <c r="D517" s="125" t="s">
        <v>129</v>
      </c>
      <c r="E517" s="27"/>
      <c r="F517" s="126" t="s">
        <v>760</v>
      </c>
      <c r="G517" s="27"/>
      <c r="H517" s="27"/>
      <c r="I517" s="27"/>
      <c r="J517" s="28"/>
      <c r="K517" s="127"/>
      <c r="L517" s="128"/>
      <c r="M517" s="47"/>
      <c r="N517" s="47"/>
      <c r="O517" s="47"/>
      <c r="P517" s="47"/>
      <c r="Q517" s="47"/>
      <c r="R517" s="48"/>
      <c r="S517" s="27"/>
      <c r="T517" s="27"/>
      <c r="U517" s="27"/>
      <c r="V517" s="27"/>
      <c r="W517" s="27"/>
      <c r="X517" s="27"/>
      <c r="Y517" s="27"/>
      <c r="Z517" s="27"/>
      <c r="AA517" s="27"/>
      <c r="AB517" s="27"/>
      <c r="AC517" s="27"/>
      <c r="AR517" s="16" t="s">
        <v>129</v>
      </c>
      <c r="AS517" s="16" t="s">
        <v>70</v>
      </c>
    </row>
    <row r="518" spans="1:63" s="2" customFormat="1" ht="16.5" customHeight="1">
      <c r="A518" s="27"/>
      <c r="B518" s="113"/>
      <c r="C518" s="129" t="s">
        <v>439</v>
      </c>
      <c r="D518" s="129" t="s">
        <v>355</v>
      </c>
      <c r="E518" s="130" t="s">
        <v>762</v>
      </c>
      <c r="F518" s="131" t="s">
        <v>763</v>
      </c>
      <c r="G518" s="132" t="s">
        <v>191</v>
      </c>
      <c r="H518" s="133">
        <v>50</v>
      </c>
      <c r="I518" s="131" t="s">
        <v>127</v>
      </c>
      <c r="J518" s="134"/>
      <c r="K518" s="135" t="s">
        <v>1</v>
      </c>
      <c r="L518" s="136" t="s">
        <v>30</v>
      </c>
      <c r="M518" s="121">
        <v>0</v>
      </c>
      <c r="N518" s="121">
        <f>M518*H518</f>
        <v>0</v>
      </c>
      <c r="O518" s="121">
        <v>0</v>
      </c>
      <c r="P518" s="121">
        <f>O518*H518</f>
        <v>0</v>
      </c>
      <c r="Q518" s="121">
        <v>0</v>
      </c>
      <c r="R518" s="122">
        <f>Q518*H518</f>
        <v>0</v>
      </c>
      <c r="S518" s="27"/>
      <c r="T518" s="27"/>
      <c r="U518" s="27"/>
      <c r="V518" s="27"/>
      <c r="W518" s="27"/>
      <c r="X518" s="27"/>
      <c r="Y518" s="27"/>
      <c r="Z518" s="27"/>
      <c r="AA518" s="27"/>
      <c r="AB518" s="27"/>
      <c r="AC518" s="27"/>
      <c r="AP518" s="123" t="s">
        <v>138</v>
      </c>
      <c r="AR518" s="123" t="s">
        <v>355</v>
      </c>
      <c r="AS518" s="123" t="s">
        <v>70</v>
      </c>
      <c r="AW518" s="16" t="s">
        <v>121</v>
      </c>
      <c r="BC518" s="124" t="e">
        <f>IF(L518="základní",#REF!,0)</f>
        <v>#REF!</v>
      </c>
      <c r="BD518" s="124">
        <f>IF(L518="snížená",#REF!,0)</f>
        <v>0</v>
      </c>
      <c r="BE518" s="124">
        <f>IF(L518="zákl. přenesená",#REF!,0)</f>
        <v>0</v>
      </c>
      <c r="BF518" s="124">
        <f>IF(L518="sníž. přenesená",#REF!,0)</f>
        <v>0</v>
      </c>
      <c r="BG518" s="124">
        <f>IF(L518="nulová",#REF!,0)</f>
        <v>0</v>
      </c>
      <c r="BH518" s="16" t="s">
        <v>68</v>
      </c>
      <c r="BI518" s="124" t="e">
        <f>ROUND(#REF!*H518,2)</f>
        <v>#REF!</v>
      </c>
      <c r="BJ518" s="16" t="s">
        <v>128</v>
      </c>
      <c r="BK518" s="123" t="s">
        <v>764</v>
      </c>
    </row>
    <row r="519" spans="1:63" s="2" customFormat="1">
      <c r="A519" s="27"/>
      <c r="B519" s="28"/>
      <c r="C519" s="27"/>
      <c r="D519" s="125" t="s">
        <v>129</v>
      </c>
      <c r="E519" s="27"/>
      <c r="F519" s="126" t="s">
        <v>763</v>
      </c>
      <c r="G519" s="27"/>
      <c r="H519" s="27"/>
      <c r="I519" s="27"/>
      <c r="J519" s="28"/>
      <c r="K519" s="127"/>
      <c r="L519" s="128"/>
      <c r="M519" s="47"/>
      <c r="N519" s="47"/>
      <c r="O519" s="47"/>
      <c r="P519" s="47"/>
      <c r="Q519" s="47"/>
      <c r="R519" s="48"/>
      <c r="S519" s="27"/>
      <c r="T519" s="27"/>
      <c r="U519" s="27"/>
      <c r="V519" s="27"/>
      <c r="W519" s="27"/>
      <c r="X519" s="27"/>
      <c r="Y519" s="27"/>
      <c r="Z519" s="27"/>
      <c r="AA519" s="27"/>
      <c r="AB519" s="27"/>
      <c r="AC519" s="27"/>
      <c r="AR519" s="16" t="s">
        <v>129</v>
      </c>
      <c r="AS519" s="16" t="s">
        <v>70</v>
      </c>
    </row>
    <row r="520" spans="1:63" s="2" customFormat="1" ht="24.2" customHeight="1">
      <c r="A520" s="27"/>
      <c r="B520" s="113"/>
      <c r="C520" s="114" t="s">
        <v>765</v>
      </c>
      <c r="D520" s="114" t="s">
        <v>123</v>
      </c>
      <c r="E520" s="115" t="s">
        <v>766</v>
      </c>
      <c r="F520" s="116" t="s">
        <v>767</v>
      </c>
      <c r="G520" s="117" t="s">
        <v>203</v>
      </c>
      <c r="H520" s="118">
        <v>15</v>
      </c>
      <c r="I520" s="116" t="s">
        <v>127</v>
      </c>
      <c r="J520" s="28"/>
      <c r="K520" s="119" t="s">
        <v>1</v>
      </c>
      <c r="L520" s="120" t="s">
        <v>30</v>
      </c>
      <c r="M520" s="121">
        <v>0</v>
      </c>
      <c r="N520" s="121">
        <f>M520*H520</f>
        <v>0</v>
      </c>
      <c r="O520" s="121">
        <v>0</v>
      </c>
      <c r="P520" s="121">
        <f>O520*H520</f>
        <v>0</v>
      </c>
      <c r="Q520" s="121">
        <v>0</v>
      </c>
      <c r="R520" s="122">
        <f>Q520*H520</f>
        <v>0</v>
      </c>
      <c r="S520" s="27"/>
      <c r="T520" s="27"/>
      <c r="U520" s="27"/>
      <c r="V520" s="27"/>
      <c r="W520" s="27"/>
      <c r="X520" s="27"/>
      <c r="Y520" s="27"/>
      <c r="Z520" s="27"/>
      <c r="AA520" s="27"/>
      <c r="AB520" s="27"/>
      <c r="AC520" s="27"/>
      <c r="AP520" s="123" t="s">
        <v>128</v>
      </c>
      <c r="AR520" s="123" t="s">
        <v>123</v>
      </c>
      <c r="AS520" s="123" t="s">
        <v>70</v>
      </c>
      <c r="AW520" s="16" t="s">
        <v>121</v>
      </c>
      <c r="BC520" s="124" t="e">
        <f>IF(L520="základní",#REF!,0)</f>
        <v>#REF!</v>
      </c>
      <c r="BD520" s="124">
        <f>IF(L520="snížená",#REF!,0)</f>
        <v>0</v>
      </c>
      <c r="BE520" s="124">
        <f>IF(L520="zákl. přenesená",#REF!,0)</f>
        <v>0</v>
      </c>
      <c r="BF520" s="124">
        <f>IF(L520="sníž. přenesená",#REF!,0)</f>
        <v>0</v>
      </c>
      <c r="BG520" s="124">
        <f>IF(L520="nulová",#REF!,0)</f>
        <v>0</v>
      </c>
      <c r="BH520" s="16" t="s">
        <v>68</v>
      </c>
      <c r="BI520" s="124" t="e">
        <f>ROUND(#REF!*H520,2)</f>
        <v>#REF!</v>
      </c>
      <c r="BJ520" s="16" t="s">
        <v>128</v>
      </c>
      <c r="BK520" s="123" t="s">
        <v>768</v>
      </c>
    </row>
    <row r="521" spans="1:63" s="2" customFormat="1" ht="19.5">
      <c r="A521" s="27"/>
      <c r="B521" s="28"/>
      <c r="C521" s="27"/>
      <c r="D521" s="125" t="s">
        <v>129</v>
      </c>
      <c r="E521" s="27"/>
      <c r="F521" s="126" t="s">
        <v>767</v>
      </c>
      <c r="G521" s="27"/>
      <c r="H521" s="27"/>
      <c r="I521" s="27"/>
      <c r="J521" s="28"/>
      <c r="K521" s="127"/>
      <c r="L521" s="128"/>
      <c r="M521" s="47"/>
      <c r="N521" s="47"/>
      <c r="O521" s="47"/>
      <c r="P521" s="47"/>
      <c r="Q521" s="47"/>
      <c r="R521" s="48"/>
      <c r="S521" s="27"/>
      <c r="T521" s="27"/>
      <c r="U521" s="27"/>
      <c r="V521" s="27"/>
      <c r="W521" s="27"/>
      <c r="X521" s="27"/>
      <c r="Y521" s="27"/>
      <c r="Z521" s="27"/>
      <c r="AA521" s="27"/>
      <c r="AB521" s="27"/>
      <c r="AC521" s="27"/>
      <c r="AR521" s="16" t="s">
        <v>129</v>
      </c>
      <c r="AS521" s="16" t="s">
        <v>70</v>
      </c>
    </row>
    <row r="522" spans="1:63" s="2" customFormat="1" ht="24.2" customHeight="1">
      <c r="A522" s="27"/>
      <c r="B522" s="113"/>
      <c r="C522" s="114" t="s">
        <v>443</v>
      </c>
      <c r="D522" s="114" t="s">
        <v>123</v>
      </c>
      <c r="E522" s="115" t="s">
        <v>769</v>
      </c>
      <c r="F522" s="116" t="s">
        <v>770</v>
      </c>
      <c r="G522" s="117" t="s">
        <v>126</v>
      </c>
      <c r="H522" s="118">
        <v>450</v>
      </c>
      <c r="I522" s="116" t="s">
        <v>127</v>
      </c>
      <c r="J522" s="28"/>
      <c r="K522" s="119" t="s">
        <v>1</v>
      </c>
      <c r="L522" s="120" t="s">
        <v>30</v>
      </c>
      <c r="M522" s="121">
        <v>0</v>
      </c>
      <c r="N522" s="121">
        <f>M522*H522</f>
        <v>0</v>
      </c>
      <c r="O522" s="121">
        <v>0</v>
      </c>
      <c r="P522" s="121">
        <f>O522*H522</f>
        <v>0</v>
      </c>
      <c r="Q522" s="121">
        <v>0</v>
      </c>
      <c r="R522" s="122">
        <f>Q522*H522</f>
        <v>0</v>
      </c>
      <c r="S522" s="27"/>
      <c r="T522" s="27"/>
      <c r="U522" s="27"/>
      <c r="V522" s="27"/>
      <c r="W522" s="27"/>
      <c r="X522" s="27"/>
      <c r="Y522" s="27"/>
      <c r="Z522" s="27"/>
      <c r="AA522" s="27"/>
      <c r="AB522" s="27"/>
      <c r="AC522" s="27"/>
      <c r="AP522" s="123" t="s">
        <v>128</v>
      </c>
      <c r="AR522" s="123" t="s">
        <v>123</v>
      </c>
      <c r="AS522" s="123" t="s">
        <v>70</v>
      </c>
      <c r="AW522" s="16" t="s">
        <v>121</v>
      </c>
      <c r="BC522" s="124" t="e">
        <f>IF(L522="základní",#REF!,0)</f>
        <v>#REF!</v>
      </c>
      <c r="BD522" s="124">
        <f>IF(L522="snížená",#REF!,0)</f>
        <v>0</v>
      </c>
      <c r="BE522" s="124">
        <f>IF(L522="zákl. přenesená",#REF!,0)</f>
        <v>0</v>
      </c>
      <c r="BF522" s="124">
        <f>IF(L522="sníž. přenesená",#REF!,0)</f>
        <v>0</v>
      </c>
      <c r="BG522" s="124">
        <f>IF(L522="nulová",#REF!,0)</f>
        <v>0</v>
      </c>
      <c r="BH522" s="16" t="s">
        <v>68</v>
      </c>
      <c r="BI522" s="124" t="e">
        <f>ROUND(#REF!*H522,2)</f>
        <v>#REF!</v>
      </c>
      <c r="BJ522" s="16" t="s">
        <v>128</v>
      </c>
      <c r="BK522" s="123" t="s">
        <v>771</v>
      </c>
    </row>
    <row r="523" spans="1:63" s="2" customFormat="1" ht="19.5">
      <c r="A523" s="27"/>
      <c r="B523" s="28"/>
      <c r="C523" s="27"/>
      <c r="D523" s="125" t="s">
        <v>129</v>
      </c>
      <c r="E523" s="27"/>
      <c r="F523" s="126" t="s">
        <v>770</v>
      </c>
      <c r="G523" s="27"/>
      <c r="H523" s="27"/>
      <c r="I523" s="27"/>
      <c r="J523" s="28"/>
      <c r="K523" s="127"/>
      <c r="L523" s="128"/>
      <c r="M523" s="47"/>
      <c r="N523" s="47"/>
      <c r="O523" s="47"/>
      <c r="P523" s="47"/>
      <c r="Q523" s="47"/>
      <c r="R523" s="48"/>
      <c r="S523" s="27"/>
      <c r="T523" s="27"/>
      <c r="U523" s="27"/>
      <c r="V523" s="27"/>
      <c r="W523" s="27"/>
      <c r="X523" s="27"/>
      <c r="Y523" s="27"/>
      <c r="Z523" s="27"/>
      <c r="AA523" s="27"/>
      <c r="AB523" s="27"/>
      <c r="AC523" s="27"/>
      <c r="AR523" s="16" t="s">
        <v>129</v>
      </c>
      <c r="AS523" s="16" t="s">
        <v>70</v>
      </c>
    </row>
    <row r="524" spans="1:63" s="2" customFormat="1" ht="24.2" customHeight="1">
      <c r="A524" s="27"/>
      <c r="B524" s="113"/>
      <c r="C524" s="114" t="s">
        <v>772</v>
      </c>
      <c r="D524" s="114" t="s">
        <v>123</v>
      </c>
      <c r="E524" s="115" t="s">
        <v>773</v>
      </c>
      <c r="F524" s="116" t="s">
        <v>774</v>
      </c>
      <c r="G524" s="117" t="s">
        <v>126</v>
      </c>
      <c r="H524" s="118">
        <v>81</v>
      </c>
      <c r="I524" s="116" t="s">
        <v>127</v>
      </c>
      <c r="J524" s="28"/>
      <c r="K524" s="119" t="s">
        <v>1</v>
      </c>
      <c r="L524" s="120" t="s">
        <v>30</v>
      </c>
      <c r="M524" s="121">
        <v>0</v>
      </c>
      <c r="N524" s="121">
        <f>M524*H524</f>
        <v>0</v>
      </c>
      <c r="O524" s="121">
        <v>0</v>
      </c>
      <c r="P524" s="121">
        <f>O524*H524</f>
        <v>0</v>
      </c>
      <c r="Q524" s="121">
        <v>0</v>
      </c>
      <c r="R524" s="122">
        <f>Q524*H524</f>
        <v>0</v>
      </c>
      <c r="S524" s="27"/>
      <c r="T524" s="27"/>
      <c r="U524" s="27"/>
      <c r="V524" s="27"/>
      <c r="W524" s="27"/>
      <c r="X524" s="27"/>
      <c r="Y524" s="27"/>
      <c r="Z524" s="27"/>
      <c r="AA524" s="27"/>
      <c r="AB524" s="27"/>
      <c r="AC524" s="27"/>
      <c r="AP524" s="123" t="s">
        <v>128</v>
      </c>
      <c r="AR524" s="123" t="s">
        <v>123</v>
      </c>
      <c r="AS524" s="123" t="s">
        <v>70</v>
      </c>
      <c r="AW524" s="16" t="s">
        <v>121</v>
      </c>
      <c r="BC524" s="124" t="e">
        <f>IF(L524="základní",#REF!,0)</f>
        <v>#REF!</v>
      </c>
      <c r="BD524" s="124">
        <f>IF(L524="snížená",#REF!,0)</f>
        <v>0</v>
      </c>
      <c r="BE524" s="124">
        <f>IF(L524="zákl. přenesená",#REF!,0)</f>
        <v>0</v>
      </c>
      <c r="BF524" s="124">
        <f>IF(L524="sníž. přenesená",#REF!,0)</f>
        <v>0</v>
      </c>
      <c r="BG524" s="124">
        <f>IF(L524="nulová",#REF!,0)</f>
        <v>0</v>
      </c>
      <c r="BH524" s="16" t="s">
        <v>68</v>
      </c>
      <c r="BI524" s="124" t="e">
        <f>ROUND(#REF!*H524,2)</f>
        <v>#REF!</v>
      </c>
      <c r="BJ524" s="16" t="s">
        <v>128</v>
      </c>
      <c r="BK524" s="123" t="s">
        <v>775</v>
      </c>
    </row>
    <row r="525" spans="1:63" s="2" customFormat="1" ht="19.5">
      <c r="A525" s="27"/>
      <c r="B525" s="28"/>
      <c r="C525" s="27"/>
      <c r="D525" s="125" t="s">
        <v>129</v>
      </c>
      <c r="E525" s="27"/>
      <c r="F525" s="126" t="s">
        <v>774</v>
      </c>
      <c r="G525" s="27"/>
      <c r="H525" s="27"/>
      <c r="I525" s="27"/>
      <c r="J525" s="28"/>
      <c r="K525" s="127"/>
      <c r="L525" s="128"/>
      <c r="M525" s="47"/>
      <c r="N525" s="47"/>
      <c r="O525" s="47"/>
      <c r="P525" s="47"/>
      <c r="Q525" s="47"/>
      <c r="R525" s="48"/>
      <c r="S525" s="27"/>
      <c r="T525" s="27"/>
      <c r="U525" s="27"/>
      <c r="V525" s="27"/>
      <c r="W525" s="27"/>
      <c r="X525" s="27"/>
      <c r="Y525" s="27"/>
      <c r="Z525" s="27"/>
      <c r="AA525" s="27"/>
      <c r="AB525" s="27"/>
      <c r="AC525" s="27"/>
      <c r="AR525" s="16" t="s">
        <v>129</v>
      </c>
      <c r="AS525" s="16" t="s">
        <v>70</v>
      </c>
    </row>
    <row r="526" spans="1:63" s="2" customFormat="1" ht="24.2" customHeight="1">
      <c r="A526" s="27"/>
      <c r="B526" s="113"/>
      <c r="C526" s="114" t="s">
        <v>447</v>
      </c>
      <c r="D526" s="114" t="s">
        <v>123</v>
      </c>
      <c r="E526" s="115" t="s">
        <v>776</v>
      </c>
      <c r="F526" s="116" t="s">
        <v>777</v>
      </c>
      <c r="G526" s="117" t="s">
        <v>149</v>
      </c>
      <c r="H526" s="118">
        <v>20</v>
      </c>
      <c r="I526" s="116" t="s">
        <v>127</v>
      </c>
      <c r="J526" s="28"/>
      <c r="K526" s="119" t="s">
        <v>1</v>
      </c>
      <c r="L526" s="120" t="s">
        <v>30</v>
      </c>
      <c r="M526" s="121">
        <v>0</v>
      </c>
      <c r="N526" s="121">
        <f>M526*H526</f>
        <v>0</v>
      </c>
      <c r="O526" s="121">
        <v>0</v>
      </c>
      <c r="P526" s="121">
        <f>O526*H526</f>
        <v>0</v>
      </c>
      <c r="Q526" s="121">
        <v>0</v>
      </c>
      <c r="R526" s="122">
        <f>Q526*H526</f>
        <v>0</v>
      </c>
      <c r="S526" s="27"/>
      <c r="T526" s="27"/>
      <c r="U526" s="27"/>
      <c r="V526" s="27"/>
      <c r="W526" s="27"/>
      <c r="X526" s="27"/>
      <c r="Y526" s="27"/>
      <c r="Z526" s="27"/>
      <c r="AA526" s="27"/>
      <c r="AB526" s="27"/>
      <c r="AC526" s="27"/>
      <c r="AP526" s="123" t="s">
        <v>128</v>
      </c>
      <c r="AR526" s="123" t="s">
        <v>123</v>
      </c>
      <c r="AS526" s="123" t="s">
        <v>70</v>
      </c>
      <c r="AW526" s="16" t="s">
        <v>121</v>
      </c>
      <c r="BC526" s="124" t="e">
        <f>IF(L526="základní",#REF!,0)</f>
        <v>#REF!</v>
      </c>
      <c r="BD526" s="124">
        <f>IF(L526="snížená",#REF!,0)</f>
        <v>0</v>
      </c>
      <c r="BE526" s="124">
        <f>IF(L526="zákl. přenesená",#REF!,0)</f>
        <v>0</v>
      </c>
      <c r="BF526" s="124">
        <f>IF(L526="sníž. přenesená",#REF!,0)</f>
        <v>0</v>
      </c>
      <c r="BG526" s="124">
        <f>IF(L526="nulová",#REF!,0)</f>
        <v>0</v>
      </c>
      <c r="BH526" s="16" t="s">
        <v>68</v>
      </c>
      <c r="BI526" s="124" t="e">
        <f>ROUND(#REF!*H526,2)</f>
        <v>#REF!</v>
      </c>
      <c r="BJ526" s="16" t="s">
        <v>128</v>
      </c>
      <c r="BK526" s="123" t="s">
        <v>778</v>
      </c>
    </row>
    <row r="527" spans="1:63" s="2" customFormat="1" ht="19.5">
      <c r="A527" s="27"/>
      <c r="B527" s="28"/>
      <c r="C527" s="27"/>
      <c r="D527" s="125" t="s">
        <v>129</v>
      </c>
      <c r="E527" s="27"/>
      <c r="F527" s="126" t="s">
        <v>777</v>
      </c>
      <c r="G527" s="27"/>
      <c r="H527" s="27"/>
      <c r="I527" s="27"/>
      <c r="J527" s="28"/>
      <c r="K527" s="127"/>
      <c r="L527" s="128"/>
      <c r="M527" s="47"/>
      <c r="N527" s="47"/>
      <c r="O527" s="47"/>
      <c r="P527" s="47"/>
      <c r="Q527" s="47"/>
      <c r="R527" s="48"/>
      <c r="S527" s="27"/>
      <c r="T527" s="27"/>
      <c r="U527" s="27"/>
      <c r="V527" s="27"/>
      <c r="W527" s="27"/>
      <c r="X527" s="27"/>
      <c r="Y527" s="27"/>
      <c r="Z527" s="27"/>
      <c r="AA527" s="27"/>
      <c r="AB527" s="27"/>
      <c r="AC527" s="27"/>
      <c r="AR527" s="16" t="s">
        <v>129</v>
      </c>
      <c r="AS527" s="16" t="s">
        <v>70</v>
      </c>
    </row>
    <row r="528" spans="1:63" s="2" customFormat="1" ht="24.2" customHeight="1">
      <c r="A528" s="27"/>
      <c r="B528" s="113"/>
      <c r="C528" s="114" t="s">
        <v>779</v>
      </c>
      <c r="D528" s="114" t="s">
        <v>123</v>
      </c>
      <c r="E528" s="115" t="s">
        <v>780</v>
      </c>
      <c r="F528" s="116" t="s">
        <v>781</v>
      </c>
      <c r="G528" s="117" t="s">
        <v>126</v>
      </c>
      <c r="H528" s="118">
        <v>2400</v>
      </c>
      <c r="I528" s="116" t="s">
        <v>127</v>
      </c>
      <c r="J528" s="28"/>
      <c r="K528" s="119" t="s">
        <v>1</v>
      </c>
      <c r="L528" s="120" t="s">
        <v>30</v>
      </c>
      <c r="M528" s="121">
        <v>0</v>
      </c>
      <c r="N528" s="121">
        <f>M528*H528</f>
        <v>0</v>
      </c>
      <c r="O528" s="121">
        <v>0</v>
      </c>
      <c r="P528" s="121">
        <f>O528*H528</f>
        <v>0</v>
      </c>
      <c r="Q528" s="121">
        <v>0</v>
      </c>
      <c r="R528" s="122">
        <f>Q528*H528</f>
        <v>0</v>
      </c>
      <c r="S528" s="27"/>
      <c r="T528" s="27"/>
      <c r="U528" s="27"/>
      <c r="V528" s="27"/>
      <c r="W528" s="27"/>
      <c r="X528" s="27"/>
      <c r="Y528" s="27"/>
      <c r="Z528" s="27"/>
      <c r="AA528" s="27"/>
      <c r="AB528" s="27"/>
      <c r="AC528" s="27"/>
      <c r="AP528" s="123" t="s">
        <v>128</v>
      </c>
      <c r="AR528" s="123" t="s">
        <v>123</v>
      </c>
      <c r="AS528" s="123" t="s">
        <v>70</v>
      </c>
      <c r="AW528" s="16" t="s">
        <v>121</v>
      </c>
      <c r="BC528" s="124" t="e">
        <f>IF(L528="základní",#REF!,0)</f>
        <v>#REF!</v>
      </c>
      <c r="BD528" s="124">
        <f>IF(L528="snížená",#REF!,0)</f>
        <v>0</v>
      </c>
      <c r="BE528" s="124">
        <f>IF(L528="zákl. přenesená",#REF!,0)</f>
        <v>0</v>
      </c>
      <c r="BF528" s="124">
        <f>IF(L528="sníž. přenesená",#REF!,0)</f>
        <v>0</v>
      </c>
      <c r="BG528" s="124">
        <f>IF(L528="nulová",#REF!,0)</f>
        <v>0</v>
      </c>
      <c r="BH528" s="16" t="s">
        <v>68</v>
      </c>
      <c r="BI528" s="124" t="e">
        <f>ROUND(#REF!*H528,2)</f>
        <v>#REF!</v>
      </c>
      <c r="BJ528" s="16" t="s">
        <v>128</v>
      </c>
      <c r="BK528" s="123" t="s">
        <v>782</v>
      </c>
    </row>
    <row r="529" spans="1:63" s="2" customFormat="1">
      <c r="A529" s="27"/>
      <c r="B529" s="28"/>
      <c r="C529" s="27"/>
      <c r="D529" s="125" t="s">
        <v>129</v>
      </c>
      <c r="E529" s="27"/>
      <c r="F529" s="126" t="s">
        <v>781</v>
      </c>
      <c r="G529" s="27"/>
      <c r="H529" s="27"/>
      <c r="I529" s="27"/>
      <c r="J529" s="28"/>
      <c r="K529" s="127"/>
      <c r="L529" s="128"/>
      <c r="M529" s="47"/>
      <c r="N529" s="47"/>
      <c r="O529" s="47"/>
      <c r="P529" s="47"/>
      <c r="Q529" s="47"/>
      <c r="R529" s="48"/>
      <c r="S529" s="27"/>
      <c r="T529" s="27"/>
      <c r="U529" s="27"/>
      <c r="V529" s="27"/>
      <c r="W529" s="27"/>
      <c r="X529" s="27"/>
      <c r="Y529" s="27"/>
      <c r="Z529" s="27"/>
      <c r="AA529" s="27"/>
      <c r="AB529" s="27"/>
      <c r="AC529" s="27"/>
      <c r="AR529" s="16" t="s">
        <v>129</v>
      </c>
      <c r="AS529" s="16" t="s">
        <v>70</v>
      </c>
    </row>
    <row r="530" spans="1:63" s="2" customFormat="1" ht="33" customHeight="1">
      <c r="A530" s="27"/>
      <c r="B530" s="113"/>
      <c r="C530" s="114" t="s">
        <v>450</v>
      </c>
      <c r="D530" s="114" t="s">
        <v>123</v>
      </c>
      <c r="E530" s="115" t="s">
        <v>783</v>
      </c>
      <c r="F530" s="116" t="s">
        <v>784</v>
      </c>
      <c r="G530" s="117" t="s">
        <v>126</v>
      </c>
      <c r="H530" s="118">
        <v>2700</v>
      </c>
      <c r="I530" s="116" t="s">
        <v>127</v>
      </c>
      <c r="J530" s="28"/>
      <c r="K530" s="119" t="s">
        <v>1</v>
      </c>
      <c r="L530" s="120" t="s">
        <v>30</v>
      </c>
      <c r="M530" s="121">
        <v>0</v>
      </c>
      <c r="N530" s="121">
        <f>M530*H530</f>
        <v>0</v>
      </c>
      <c r="O530" s="121">
        <v>0</v>
      </c>
      <c r="P530" s="121">
        <f>O530*H530</f>
        <v>0</v>
      </c>
      <c r="Q530" s="121">
        <v>0</v>
      </c>
      <c r="R530" s="122">
        <f>Q530*H530</f>
        <v>0</v>
      </c>
      <c r="S530" s="27"/>
      <c r="T530" s="27"/>
      <c r="U530" s="27"/>
      <c r="V530" s="27"/>
      <c r="W530" s="27"/>
      <c r="X530" s="27"/>
      <c r="Y530" s="27"/>
      <c r="Z530" s="27"/>
      <c r="AA530" s="27"/>
      <c r="AB530" s="27"/>
      <c r="AC530" s="27"/>
      <c r="AP530" s="123" t="s">
        <v>128</v>
      </c>
      <c r="AR530" s="123" t="s">
        <v>123</v>
      </c>
      <c r="AS530" s="123" t="s">
        <v>70</v>
      </c>
      <c r="AW530" s="16" t="s">
        <v>121</v>
      </c>
      <c r="BC530" s="124" t="e">
        <f>IF(L530="základní",#REF!,0)</f>
        <v>#REF!</v>
      </c>
      <c r="BD530" s="124">
        <f>IF(L530="snížená",#REF!,0)</f>
        <v>0</v>
      </c>
      <c r="BE530" s="124">
        <f>IF(L530="zákl. přenesená",#REF!,0)</f>
        <v>0</v>
      </c>
      <c r="BF530" s="124">
        <f>IF(L530="sníž. přenesená",#REF!,0)</f>
        <v>0</v>
      </c>
      <c r="BG530" s="124">
        <f>IF(L530="nulová",#REF!,0)</f>
        <v>0</v>
      </c>
      <c r="BH530" s="16" t="s">
        <v>68</v>
      </c>
      <c r="BI530" s="124" t="e">
        <f>ROUND(#REF!*H530,2)</f>
        <v>#REF!</v>
      </c>
      <c r="BJ530" s="16" t="s">
        <v>128</v>
      </c>
      <c r="BK530" s="123" t="s">
        <v>785</v>
      </c>
    </row>
    <row r="531" spans="1:63" s="2" customFormat="1" ht="19.5">
      <c r="A531" s="27"/>
      <c r="B531" s="28"/>
      <c r="C531" s="27"/>
      <c r="D531" s="125" t="s">
        <v>129</v>
      </c>
      <c r="E531" s="27"/>
      <c r="F531" s="126" t="s">
        <v>784</v>
      </c>
      <c r="G531" s="27"/>
      <c r="H531" s="27"/>
      <c r="I531" s="27"/>
      <c r="J531" s="28"/>
      <c r="K531" s="127"/>
      <c r="L531" s="128"/>
      <c r="M531" s="47"/>
      <c r="N531" s="47"/>
      <c r="O531" s="47"/>
      <c r="P531" s="47"/>
      <c r="Q531" s="47"/>
      <c r="R531" s="48"/>
      <c r="S531" s="27"/>
      <c r="T531" s="27"/>
      <c r="U531" s="27"/>
      <c r="V531" s="27"/>
      <c r="W531" s="27"/>
      <c r="X531" s="27"/>
      <c r="Y531" s="27"/>
      <c r="Z531" s="27"/>
      <c r="AA531" s="27"/>
      <c r="AB531" s="27"/>
      <c r="AC531" s="27"/>
      <c r="AR531" s="16" t="s">
        <v>129</v>
      </c>
      <c r="AS531" s="16" t="s">
        <v>70</v>
      </c>
    </row>
    <row r="532" spans="1:63" s="2" customFormat="1" ht="24.2" customHeight="1">
      <c r="A532" s="27"/>
      <c r="B532" s="113"/>
      <c r="C532" s="114" t="s">
        <v>786</v>
      </c>
      <c r="D532" s="114" t="s">
        <v>123</v>
      </c>
      <c r="E532" s="115" t="s">
        <v>787</v>
      </c>
      <c r="F532" s="116" t="s">
        <v>788</v>
      </c>
      <c r="G532" s="117" t="s">
        <v>149</v>
      </c>
      <c r="H532" s="118">
        <v>250</v>
      </c>
      <c r="I532" s="116" t="s">
        <v>127</v>
      </c>
      <c r="J532" s="28"/>
      <c r="K532" s="119" t="s">
        <v>1</v>
      </c>
      <c r="L532" s="120" t="s">
        <v>30</v>
      </c>
      <c r="M532" s="121">
        <v>0</v>
      </c>
      <c r="N532" s="121">
        <f>M532*H532</f>
        <v>0</v>
      </c>
      <c r="O532" s="121">
        <v>0</v>
      </c>
      <c r="P532" s="121">
        <f>O532*H532</f>
        <v>0</v>
      </c>
      <c r="Q532" s="121">
        <v>0</v>
      </c>
      <c r="R532" s="122">
        <f>Q532*H532</f>
        <v>0</v>
      </c>
      <c r="S532" s="27"/>
      <c r="T532" s="27"/>
      <c r="U532" s="27"/>
      <c r="V532" s="27"/>
      <c r="W532" s="27"/>
      <c r="X532" s="27"/>
      <c r="Y532" s="27"/>
      <c r="Z532" s="27"/>
      <c r="AA532" s="27"/>
      <c r="AB532" s="27"/>
      <c r="AC532" s="27"/>
      <c r="AP532" s="123" t="s">
        <v>128</v>
      </c>
      <c r="AR532" s="123" t="s">
        <v>123</v>
      </c>
      <c r="AS532" s="123" t="s">
        <v>70</v>
      </c>
      <c r="AW532" s="16" t="s">
        <v>121</v>
      </c>
      <c r="BC532" s="124" t="e">
        <f>IF(L532="základní",#REF!,0)</f>
        <v>#REF!</v>
      </c>
      <c r="BD532" s="124">
        <f>IF(L532="snížená",#REF!,0)</f>
        <v>0</v>
      </c>
      <c r="BE532" s="124">
        <f>IF(L532="zákl. přenesená",#REF!,0)</f>
        <v>0</v>
      </c>
      <c r="BF532" s="124">
        <f>IF(L532="sníž. přenesená",#REF!,0)</f>
        <v>0</v>
      </c>
      <c r="BG532" s="124">
        <f>IF(L532="nulová",#REF!,0)</f>
        <v>0</v>
      </c>
      <c r="BH532" s="16" t="s">
        <v>68</v>
      </c>
      <c r="BI532" s="124" t="e">
        <f>ROUND(#REF!*H532,2)</f>
        <v>#REF!</v>
      </c>
      <c r="BJ532" s="16" t="s">
        <v>128</v>
      </c>
      <c r="BK532" s="123" t="s">
        <v>789</v>
      </c>
    </row>
    <row r="533" spans="1:63" s="2" customFormat="1" ht="19.5">
      <c r="A533" s="27"/>
      <c r="B533" s="28"/>
      <c r="C533" s="27"/>
      <c r="D533" s="125" t="s">
        <v>129</v>
      </c>
      <c r="E533" s="27"/>
      <c r="F533" s="126" t="s">
        <v>788</v>
      </c>
      <c r="G533" s="27"/>
      <c r="H533" s="27"/>
      <c r="I533" s="27"/>
      <c r="J533" s="28"/>
      <c r="K533" s="127"/>
      <c r="L533" s="128"/>
      <c r="M533" s="47"/>
      <c r="N533" s="47"/>
      <c r="O533" s="47"/>
      <c r="P533" s="47"/>
      <c r="Q533" s="47"/>
      <c r="R533" s="48"/>
      <c r="S533" s="27"/>
      <c r="T533" s="27"/>
      <c r="U533" s="27"/>
      <c r="V533" s="27"/>
      <c r="W533" s="27"/>
      <c r="X533" s="27"/>
      <c r="Y533" s="27"/>
      <c r="Z533" s="27"/>
      <c r="AA533" s="27"/>
      <c r="AB533" s="27"/>
      <c r="AC533" s="27"/>
      <c r="AR533" s="16" t="s">
        <v>129</v>
      </c>
      <c r="AS533" s="16" t="s">
        <v>70</v>
      </c>
    </row>
    <row r="534" spans="1:63" s="2" customFormat="1" ht="24.2" customHeight="1">
      <c r="A534" s="27"/>
      <c r="B534" s="113"/>
      <c r="C534" s="114" t="s">
        <v>454</v>
      </c>
      <c r="D534" s="114" t="s">
        <v>123</v>
      </c>
      <c r="E534" s="115" t="s">
        <v>790</v>
      </c>
      <c r="F534" s="116" t="s">
        <v>791</v>
      </c>
      <c r="G534" s="117" t="s">
        <v>149</v>
      </c>
      <c r="H534" s="118">
        <v>120</v>
      </c>
      <c r="I534" s="116" t="s">
        <v>127</v>
      </c>
      <c r="J534" s="28"/>
      <c r="K534" s="119" t="s">
        <v>1</v>
      </c>
      <c r="L534" s="120" t="s">
        <v>30</v>
      </c>
      <c r="M534" s="121">
        <v>0</v>
      </c>
      <c r="N534" s="121">
        <f>M534*H534</f>
        <v>0</v>
      </c>
      <c r="O534" s="121">
        <v>0</v>
      </c>
      <c r="P534" s="121">
        <f>O534*H534</f>
        <v>0</v>
      </c>
      <c r="Q534" s="121">
        <v>0</v>
      </c>
      <c r="R534" s="122">
        <f>Q534*H534</f>
        <v>0</v>
      </c>
      <c r="S534" s="27"/>
      <c r="T534" s="27"/>
      <c r="U534" s="27"/>
      <c r="V534" s="27"/>
      <c r="W534" s="27"/>
      <c r="X534" s="27"/>
      <c r="Y534" s="27"/>
      <c r="Z534" s="27"/>
      <c r="AA534" s="27"/>
      <c r="AB534" s="27"/>
      <c r="AC534" s="27"/>
      <c r="AP534" s="123" t="s">
        <v>128</v>
      </c>
      <c r="AR534" s="123" t="s">
        <v>123</v>
      </c>
      <c r="AS534" s="123" t="s">
        <v>70</v>
      </c>
      <c r="AW534" s="16" t="s">
        <v>121</v>
      </c>
      <c r="BC534" s="124" t="e">
        <f>IF(L534="základní",#REF!,0)</f>
        <v>#REF!</v>
      </c>
      <c r="BD534" s="124">
        <f>IF(L534="snížená",#REF!,0)</f>
        <v>0</v>
      </c>
      <c r="BE534" s="124">
        <f>IF(L534="zákl. přenesená",#REF!,0)</f>
        <v>0</v>
      </c>
      <c r="BF534" s="124">
        <f>IF(L534="sníž. přenesená",#REF!,0)</f>
        <v>0</v>
      </c>
      <c r="BG534" s="124">
        <f>IF(L534="nulová",#REF!,0)</f>
        <v>0</v>
      </c>
      <c r="BH534" s="16" t="s">
        <v>68</v>
      </c>
      <c r="BI534" s="124" t="e">
        <f>ROUND(#REF!*H534,2)</f>
        <v>#REF!</v>
      </c>
      <c r="BJ534" s="16" t="s">
        <v>128</v>
      </c>
      <c r="BK534" s="123" t="s">
        <v>792</v>
      </c>
    </row>
    <row r="535" spans="1:63" s="2" customFormat="1" ht="19.5">
      <c r="A535" s="27"/>
      <c r="B535" s="28"/>
      <c r="C535" s="27"/>
      <c r="D535" s="125" t="s">
        <v>129</v>
      </c>
      <c r="E535" s="27"/>
      <c r="F535" s="126" t="s">
        <v>791</v>
      </c>
      <c r="G535" s="27"/>
      <c r="H535" s="27"/>
      <c r="I535" s="27"/>
      <c r="J535" s="28"/>
      <c r="K535" s="127"/>
      <c r="L535" s="128"/>
      <c r="M535" s="47"/>
      <c r="N535" s="47"/>
      <c r="O535" s="47"/>
      <c r="P535" s="47"/>
      <c r="Q535" s="47"/>
      <c r="R535" s="48"/>
      <c r="S535" s="27"/>
      <c r="T535" s="27"/>
      <c r="U535" s="27"/>
      <c r="V535" s="27"/>
      <c r="W535" s="27"/>
      <c r="X535" s="27"/>
      <c r="Y535" s="27"/>
      <c r="Z535" s="27"/>
      <c r="AA535" s="27"/>
      <c r="AB535" s="27"/>
      <c r="AC535" s="27"/>
      <c r="AR535" s="16" t="s">
        <v>129</v>
      </c>
      <c r="AS535" s="16" t="s">
        <v>70</v>
      </c>
    </row>
    <row r="536" spans="1:63" s="2" customFormat="1" ht="21.75" customHeight="1">
      <c r="A536" s="27"/>
      <c r="B536" s="113"/>
      <c r="C536" s="114" t="s">
        <v>793</v>
      </c>
      <c r="D536" s="114" t="s">
        <v>123</v>
      </c>
      <c r="E536" s="115" t="s">
        <v>794</v>
      </c>
      <c r="F536" s="116" t="s">
        <v>795</v>
      </c>
      <c r="G536" s="117" t="s">
        <v>126</v>
      </c>
      <c r="H536" s="118">
        <v>11000</v>
      </c>
      <c r="I536" s="116" t="s">
        <v>127</v>
      </c>
      <c r="J536" s="28"/>
      <c r="K536" s="119" t="s">
        <v>1</v>
      </c>
      <c r="L536" s="120" t="s">
        <v>30</v>
      </c>
      <c r="M536" s="121">
        <v>0</v>
      </c>
      <c r="N536" s="121">
        <f>M536*H536</f>
        <v>0</v>
      </c>
      <c r="O536" s="121">
        <v>0</v>
      </c>
      <c r="P536" s="121">
        <f>O536*H536</f>
        <v>0</v>
      </c>
      <c r="Q536" s="121">
        <v>0</v>
      </c>
      <c r="R536" s="122">
        <f>Q536*H536</f>
        <v>0</v>
      </c>
      <c r="S536" s="27"/>
      <c r="T536" s="27"/>
      <c r="U536" s="27"/>
      <c r="V536" s="27"/>
      <c r="W536" s="27"/>
      <c r="X536" s="27"/>
      <c r="Y536" s="27"/>
      <c r="Z536" s="27"/>
      <c r="AA536" s="27"/>
      <c r="AB536" s="27"/>
      <c r="AC536" s="27"/>
      <c r="AP536" s="123" t="s">
        <v>128</v>
      </c>
      <c r="AR536" s="123" t="s">
        <v>123</v>
      </c>
      <c r="AS536" s="123" t="s">
        <v>70</v>
      </c>
      <c r="AW536" s="16" t="s">
        <v>121</v>
      </c>
      <c r="BC536" s="124" t="e">
        <f>IF(L536="základní",#REF!,0)</f>
        <v>#REF!</v>
      </c>
      <c r="BD536" s="124">
        <f>IF(L536="snížená",#REF!,0)</f>
        <v>0</v>
      </c>
      <c r="BE536" s="124">
        <f>IF(L536="zákl. přenesená",#REF!,0)</f>
        <v>0</v>
      </c>
      <c r="BF536" s="124">
        <f>IF(L536="sníž. přenesená",#REF!,0)</f>
        <v>0</v>
      </c>
      <c r="BG536" s="124">
        <f>IF(L536="nulová",#REF!,0)</f>
        <v>0</v>
      </c>
      <c r="BH536" s="16" t="s">
        <v>68</v>
      </c>
      <c r="BI536" s="124" t="e">
        <f>ROUND(#REF!*H536,2)</f>
        <v>#REF!</v>
      </c>
      <c r="BJ536" s="16" t="s">
        <v>128</v>
      </c>
      <c r="BK536" s="123" t="s">
        <v>796</v>
      </c>
    </row>
    <row r="537" spans="1:63" s="2" customFormat="1">
      <c r="A537" s="27"/>
      <c r="B537" s="28"/>
      <c r="C537" s="27"/>
      <c r="D537" s="125" t="s">
        <v>129</v>
      </c>
      <c r="E537" s="27"/>
      <c r="F537" s="126" t="s">
        <v>795</v>
      </c>
      <c r="G537" s="27"/>
      <c r="H537" s="27"/>
      <c r="I537" s="27"/>
      <c r="J537" s="28"/>
      <c r="K537" s="127"/>
      <c r="L537" s="128"/>
      <c r="M537" s="47"/>
      <c r="N537" s="47"/>
      <c r="O537" s="47"/>
      <c r="P537" s="47"/>
      <c r="Q537" s="47"/>
      <c r="R537" s="48"/>
      <c r="S537" s="27"/>
      <c r="T537" s="27"/>
      <c r="U537" s="27"/>
      <c r="V537" s="27"/>
      <c r="W537" s="27"/>
      <c r="X537" s="27"/>
      <c r="Y537" s="27"/>
      <c r="Z537" s="27"/>
      <c r="AA537" s="27"/>
      <c r="AB537" s="27"/>
      <c r="AC537" s="27"/>
      <c r="AR537" s="16" t="s">
        <v>129</v>
      </c>
      <c r="AS537" s="16" t="s">
        <v>70</v>
      </c>
    </row>
    <row r="538" spans="1:63" s="2" customFormat="1" ht="24.2" customHeight="1">
      <c r="A538" s="27"/>
      <c r="B538" s="113"/>
      <c r="C538" s="114" t="s">
        <v>457</v>
      </c>
      <c r="D538" s="114" t="s">
        <v>123</v>
      </c>
      <c r="E538" s="115" t="s">
        <v>797</v>
      </c>
      <c r="F538" s="116" t="s">
        <v>798</v>
      </c>
      <c r="G538" s="117" t="s">
        <v>203</v>
      </c>
      <c r="H538" s="118">
        <v>200</v>
      </c>
      <c r="I538" s="116" t="s">
        <v>127</v>
      </c>
      <c r="J538" s="28"/>
      <c r="K538" s="119" t="s">
        <v>1</v>
      </c>
      <c r="L538" s="120" t="s">
        <v>30</v>
      </c>
      <c r="M538" s="121">
        <v>0</v>
      </c>
      <c r="N538" s="121">
        <f>M538*H538</f>
        <v>0</v>
      </c>
      <c r="O538" s="121">
        <v>0</v>
      </c>
      <c r="P538" s="121">
        <f>O538*H538</f>
        <v>0</v>
      </c>
      <c r="Q538" s="121">
        <v>0</v>
      </c>
      <c r="R538" s="122">
        <f>Q538*H538</f>
        <v>0</v>
      </c>
      <c r="S538" s="27"/>
      <c r="T538" s="27"/>
      <c r="U538" s="27"/>
      <c r="V538" s="27"/>
      <c r="W538" s="27"/>
      <c r="X538" s="27"/>
      <c r="Y538" s="27"/>
      <c r="Z538" s="27"/>
      <c r="AA538" s="27"/>
      <c r="AB538" s="27"/>
      <c r="AC538" s="27"/>
      <c r="AP538" s="123" t="s">
        <v>128</v>
      </c>
      <c r="AR538" s="123" t="s">
        <v>123</v>
      </c>
      <c r="AS538" s="123" t="s">
        <v>70</v>
      </c>
      <c r="AW538" s="16" t="s">
        <v>121</v>
      </c>
      <c r="BC538" s="124" t="e">
        <f>IF(L538="základní",#REF!,0)</f>
        <v>#REF!</v>
      </c>
      <c r="BD538" s="124">
        <f>IF(L538="snížená",#REF!,0)</f>
        <v>0</v>
      </c>
      <c r="BE538" s="124">
        <f>IF(L538="zákl. přenesená",#REF!,0)</f>
        <v>0</v>
      </c>
      <c r="BF538" s="124">
        <f>IF(L538="sníž. přenesená",#REF!,0)</f>
        <v>0</v>
      </c>
      <c r="BG538" s="124">
        <f>IF(L538="nulová",#REF!,0)</f>
        <v>0</v>
      </c>
      <c r="BH538" s="16" t="s">
        <v>68</v>
      </c>
      <c r="BI538" s="124" t="e">
        <f>ROUND(#REF!*H538,2)</f>
        <v>#REF!</v>
      </c>
      <c r="BJ538" s="16" t="s">
        <v>128</v>
      </c>
      <c r="BK538" s="123" t="s">
        <v>799</v>
      </c>
    </row>
    <row r="539" spans="1:63" s="2" customFormat="1" ht="19.5">
      <c r="A539" s="27"/>
      <c r="B539" s="28"/>
      <c r="C539" s="27"/>
      <c r="D539" s="125" t="s">
        <v>129</v>
      </c>
      <c r="E539" s="27"/>
      <c r="F539" s="126" t="s">
        <v>798</v>
      </c>
      <c r="G539" s="27"/>
      <c r="H539" s="27"/>
      <c r="I539" s="27"/>
      <c r="J539" s="28"/>
      <c r="K539" s="127"/>
      <c r="L539" s="128"/>
      <c r="M539" s="47"/>
      <c r="N539" s="47"/>
      <c r="O539" s="47"/>
      <c r="P539" s="47"/>
      <c r="Q539" s="47"/>
      <c r="R539" s="48"/>
      <c r="S539" s="27"/>
      <c r="T539" s="27"/>
      <c r="U539" s="27"/>
      <c r="V539" s="27"/>
      <c r="W539" s="27"/>
      <c r="X539" s="27"/>
      <c r="Y539" s="27"/>
      <c r="Z539" s="27"/>
      <c r="AA539" s="27"/>
      <c r="AB539" s="27"/>
      <c r="AC539" s="27"/>
      <c r="AR539" s="16" t="s">
        <v>129</v>
      </c>
      <c r="AS539" s="16" t="s">
        <v>70</v>
      </c>
    </row>
    <row r="540" spans="1:63" s="2" customFormat="1" ht="33" customHeight="1">
      <c r="A540" s="27"/>
      <c r="B540" s="113"/>
      <c r="C540" s="114" t="s">
        <v>800</v>
      </c>
      <c r="D540" s="114" t="s">
        <v>123</v>
      </c>
      <c r="E540" s="115" t="s">
        <v>801</v>
      </c>
      <c r="F540" s="116" t="s">
        <v>802</v>
      </c>
      <c r="G540" s="117" t="s">
        <v>126</v>
      </c>
      <c r="H540" s="118">
        <v>82</v>
      </c>
      <c r="I540" s="116" t="s">
        <v>127</v>
      </c>
      <c r="J540" s="28"/>
      <c r="K540" s="119" t="s">
        <v>1</v>
      </c>
      <c r="L540" s="120" t="s">
        <v>30</v>
      </c>
      <c r="M540" s="121">
        <v>0</v>
      </c>
      <c r="N540" s="121">
        <f>M540*H540</f>
        <v>0</v>
      </c>
      <c r="O540" s="121">
        <v>0</v>
      </c>
      <c r="P540" s="121">
        <f>O540*H540</f>
        <v>0</v>
      </c>
      <c r="Q540" s="121">
        <v>0</v>
      </c>
      <c r="R540" s="122">
        <f>Q540*H540</f>
        <v>0</v>
      </c>
      <c r="S540" s="27"/>
      <c r="T540" s="27"/>
      <c r="U540" s="27"/>
      <c r="V540" s="27"/>
      <c r="W540" s="27"/>
      <c r="X540" s="27"/>
      <c r="Y540" s="27"/>
      <c r="Z540" s="27"/>
      <c r="AA540" s="27"/>
      <c r="AB540" s="27"/>
      <c r="AC540" s="27"/>
      <c r="AP540" s="123" t="s">
        <v>128</v>
      </c>
      <c r="AR540" s="123" t="s">
        <v>123</v>
      </c>
      <c r="AS540" s="123" t="s">
        <v>70</v>
      </c>
      <c r="AW540" s="16" t="s">
        <v>121</v>
      </c>
      <c r="BC540" s="124" t="e">
        <f>IF(L540="základní",#REF!,0)</f>
        <v>#REF!</v>
      </c>
      <c r="BD540" s="124">
        <f>IF(L540="snížená",#REF!,0)</f>
        <v>0</v>
      </c>
      <c r="BE540" s="124">
        <f>IF(L540="zákl. přenesená",#REF!,0)</f>
        <v>0</v>
      </c>
      <c r="BF540" s="124">
        <f>IF(L540="sníž. přenesená",#REF!,0)</f>
        <v>0</v>
      </c>
      <c r="BG540" s="124">
        <f>IF(L540="nulová",#REF!,0)</f>
        <v>0</v>
      </c>
      <c r="BH540" s="16" t="s">
        <v>68</v>
      </c>
      <c r="BI540" s="124" t="e">
        <f>ROUND(#REF!*H540,2)</f>
        <v>#REF!</v>
      </c>
      <c r="BJ540" s="16" t="s">
        <v>128</v>
      </c>
      <c r="BK540" s="123" t="s">
        <v>803</v>
      </c>
    </row>
    <row r="541" spans="1:63" s="2" customFormat="1" ht="19.5">
      <c r="A541" s="27"/>
      <c r="B541" s="28"/>
      <c r="C541" s="27"/>
      <c r="D541" s="125" t="s">
        <v>129</v>
      </c>
      <c r="E541" s="27"/>
      <c r="F541" s="126" t="s">
        <v>802</v>
      </c>
      <c r="G541" s="27"/>
      <c r="H541" s="27"/>
      <c r="I541" s="27"/>
      <c r="J541" s="28"/>
      <c r="K541" s="127"/>
      <c r="L541" s="128"/>
      <c r="M541" s="47"/>
      <c r="N541" s="47"/>
      <c r="O541" s="47"/>
      <c r="P541" s="47"/>
      <c r="Q541" s="47"/>
      <c r="R541" s="48"/>
      <c r="S541" s="27"/>
      <c r="T541" s="27"/>
      <c r="U541" s="27"/>
      <c r="V541" s="27"/>
      <c r="W541" s="27"/>
      <c r="X541" s="27"/>
      <c r="Y541" s="27"/>
      <c r="Z541" s="27"/>
      <c r="AA541" s="27"/>
      <c r="AB541" s="27"/>
      <c r="AC541" s="27"/>
      <c r="AR541" s="16" t="s">
        <v>129</v>
      </c>
      <c r="AS541" s="16" t="s">
        <v>70</v>
      </c>
    </row>
    <row r="542" spans="1:63" s="2" customFormat="1" ht="78" customHeight="1">
      <c r="A542" s="27"/>
      <c r="B542" s="113"/>
      <c r="C542" s="114" t="s">
        <v>462</v>
      </c>
      <c r="D542" s="114" t="s">
        <v>123</v>
      </c>
      <c r="E542" s="115" t="s">
        <v>804</v>
      </c>
      <c r="F542" s="116" t="s">
        <v>805</v>
      </c>
      <c r="G542" s="117" t="s">
        <v>191</v>
      </c>
      <c r="H542" s="118">
        <v>260</v>
      </c>
      <c r="I542" s="116" t="s">
        <v>127</v>
      </c>
      <c r="J542" s="28"/>
      <c r="K542" s="119" t="s">
        <v>1</v>
      </c>
      <c r="L542" s="120" t="s">
        <v>30</v>
      </c>
      <c r="M542" s="121">
        <v>0</v>
      </c>
      <c r="N542" s="121">
        <f>M542*H542</f>
        <v>0</v>
      </c>
      <c r="O542" s="121">
        <v>0</v>
      </c>
      <c r="P542" s="121">
        <f>O542*H542</f>
        <v>0</v>
      </c>
      <c r="Q542" s="121">
        <v>0</v>
      </c>
      <c r="R542" s="122">
        <f>Q542*H542</f>
        <v>0</v>
      </c>
      <c r="S542" s="27"/>
      <c r="T542" s="27"/>
      <c r="U542" s="27"/>
      <c r="V542" s="27"/>
      <c r="W542" s="27"/>
      <c r="X542" s="27"/>
      <c r="Y542" s="27"/>
      <c r="Z542" s="27"/>
      <c r="AA542" s="27"/>
      <c r="AB542" s="27"/>
      <c r="AC542" s="27"/>
      <c r="AP542" s="123" t="s">
        <v>128</v>
      </c>
      <c r="AR542" s="123" t="s">
        <v>123</v>
      </c>
      <c r="AS542" s="123" t="s">
        <v>70</v>
      </c>
      <c r="AW542" s="16" t="s">
        <v>121</v>
      </c>
      <c r="BC542" s="124" t="e">
        <f>IF(L542="základní",#REF!,0)</f>
        <v>#REF!</v>
      </c>
      <c r="BD542" s="124">
        <f>IF(L542="snížená",#REF!,0)</f>
        <v>0</v>
      </c>
      <c r="BE542" s="124">
        <f>IF(L542="zákl. přenesená",#REF!,0)</f>
        <v>0</v>
      </c>
      <c r="BF542" s="124">
        <f>IF(L542="sníž. přenesená",#REF!,0)</f>
        <v>0</v>
      </c>
      <c r="BG542" s="124">
        <f>IF(L542="nulová",#REF!,0)</f>
        <v>0</v>
      </c>
      <c r="BH542" s="16" t="s">
        <v>68</v>
      </c>
      <c r="BI542" s="124" t="e">
        <f>ROUND(#REF!*H542,2)</f>
        <v>#REF!</v>
      </c>
      <c r="BJ542" s="16" t="s">
        <v>128</v>
      </c>
      <c r="BK542" s="123" t="s">
        <v>806</v>
      </c>
    </row>
    <row r="543" spans="1:63" s="2" customFormat="1" ht="58.5">
      <c r="A543" s="27"/>
      <c r="B543" s="28"/>
      <c r="C543" s="27"/>
      <c r="D543" s="125" t="s">
        <v>129</v>
      </c>
      <c r="E543" s="27"/>
      <c r="F543" s="126" t="s">
        <v>807</v>
      </c>
      <c r="G543" s="27"/>
      <c r="H543" s="27"/>
      <c r="I543" s="27"/>
      <c r="J543" s="28"/>
      <c r="K543" s="127"/>
      <c r="L543" s="128"/>
      <c r="M543" s="47"/>
      <c r="N543" s="47"/>
      <c r="O543" s="47"/>
      <c r="P543" s="47"/>
      <c r="Q543" s="47"/>
      <c r="R543" s="48"/>
      <c r="S543" s="27"/>
      <c r="T543" s="27"/>
      <c r="U543" s="27"/>
      <c r="V543" s="27"/>
      <c r="W543" s="27"/>
      <c r="X543" s="27"/>
      <c r="Y543" s="27"/>
      <c r="Z543" s="27"/>
      <c r="AA543" s="27"/>
      <c r="AB543" s="27"/>
      <c r="AC543" s="27"/>
      <c r="AR543" s="16" t="s">
        <v>129</v>
      </c>
      <c r="AS543" s="16" t="s">
        <v>70</v>
      </c>
    </row>
    <row r="544" spans="1:63" s="2" customFormat="1" ht="66.75" customHeight="1">
      <c r="A544" s="27"/>
      <c r="B544" s="113"/>
      <c r="C544" s="114" t="s">
        <v>808</v>
      </c>
      <c r="D544" s="114" t="s">
        <v>123</v>
      </c>
      <c r="E544" s="115" t="s">
        <v>809</v>
      </c>
      <c r="F544" s="116" t="s">
        <v>810</v>
      </c>
      <c r="G544" s="117" t="s">
        <v>191</v>
      </c>
      <c r="H544" s="118">
        <v>140</v>
      </c>
      <c r="I544" s="116" t="s">
        <v>127</v>
      </c>
      <c r="J544" s="28"/>
      <c r="K544" s="119" t="s">
        <v>1</v>
      </c>
      <c r="L544" s="120" t="s">
        <v>30</v>
      </c>
      <c r="M544" s="121">
        <v>0</v>
      </c>
      <c r="N544" s="121">
        <f>M544*H544</f>
        <v>0</v>
      </c>
      <c r="O544" s="121">
        <v>0</v>
      </c>
      <c r="P544" s="121">
        <f>O544*H544</f>
        <v>0</v>
      </c>
      <c r="Q544" s="121">
        <v>0</v>
      </c>
      <c r="R544" s="122">
        <f>Q544*H544</f>
        <v>0</v>
      </c>
      <c r="S544" s="27"/>
      <c r="T544" s="27"/>
      <c r="U544" s="27"/>
      <c r="V544" s="27"/>
      <c r="W544" s="27"/>
      <c r="X544" s="27"/>
      <c r="Y544" s="27"/>
      <c r="Z544" s="27"/>
      <c r="AA544" s="27"/>
      <c r="AB544" s="27"/>
      <c r="AC544" s="27"/>
      <c r="AP544" s="123" t="s">
        <v>128</v>
      </c>
      <c r="AR544" s="123" t="s">
        <v>123</v>
      </c>
      <c r="AS544" s="123" t="s">
        <v>70</v>
      </c>
      <c r="AW544" s="16" t="s">
        <v>121</v>
      </c>
      <c r="BC544" s="124" t="e">
        <f>IF(L544="základní",#REF!,0)</f>
        <v>#REF!</v>
      </c>
      <c r="BD544" s="124">
        <f>IF(L544="snížená",#REF!,0)</f>
        <v>0</v>
      </c>
      <c r="BE544" s="124">
        <f>IF(L544="zákl. přenesená",#REF!,0)</f>
        <v>0</v>
      </c>
      <c r="BF544" s="124">
        <f>IF(L544="sníž. přenesená",#REF!,0)</f>
        <v>0</v>
      </c>
      <c r="BG544" s="124">
        <f>IF(L544="nulová",#REF!,0)</f>
        <v>0</v>
      </c>
      <c r="BH544" s="16" t="s">
        <v>68</v>
      </c>
      <c r="BI544" s="124" t="e">
        <f>ROUND(#REF!*H544,2)</f>
        <v>#REF!</v>
      </c>
      <c r="BJ544" s="16" t="s">
        <v>128</v>
      </c>
      <c r="BK544" s="123" t="s">
        <v>811</v>
      </c>
    </row>
    <row r="545" spans="1:63" s="2" customFormat="1" ht="39">
      <c r="A545" s="27"/>
      <c r="B545" s="28"/>
      <c r="C545" s="27"/>
      <c r="D545" s="125" t="s">
        <v>129</v>
      </c>
      <c r="E545" s="27"/>
      <c r="F545" s="126" t="s">
        <v>810</v>
      </c>
      <c r="G545" s="27"/>
      <c r="H545" s="27"/>
      <c r="I545" s="27"/>
      <c r="J545" s="28"/>
      <c r="K545" s="127"/>
      <c r="L545" s="128"/>
      <c r="M545" s="47"/>
      <c r="N545" s="47"/>
      <c r="O545" s="47"/>
      <c r="P545" s="47"/>
      <c r="Q545" s="47"/>
      <c r="R545" s="48"/>
      <c r="S545" s="27"/>
      <c r="T545" s="27"/>
      <c r="U545" s="27"/>
      <c r="V545" s="27"/>
      <c r="W545" s="27"/>
      <c r="X545" s="27"/>
      <c r="Y545" s="27"/>
      <c r="Z545" s="27"/>
      <c r="AA545" s="27"/>
      <c r="AB545" s="27"/>
      <c r="AC545" s="27"/>
      <c r="AR545" s="16" t="s">
        <v>129</v>
      </c>
      <c r="AS545" s="16" t="s">
        <v>70</v>
      </c>
    </row>
    <row r="546" spans="1:63" s="2" customFormat="1" ht="66.75" customHeight="1">
      <c r="A546" s="27"/>
      <c r="B546" s="113"/>
      <c r="C546" s="114" t="s">
        <v>465</v>
      </c>
      <c r="D546" s="114" t="s">
        <v>123</v>
      </c>
      <c r="E546" s="115" t="s">
        <v>812</v>
      </c>
      <c r="F546" s="116" t="s">
        <v>813</v>
      </c>
      <c r="G546" s="117" t="s">
        <v>191</v>
      </c>
      <c r="H546" s="118">
        <v>130</v>
      </c>
      <c r="I546" s="116" t="s">
        <v>127</v>
      </c>
      <c r="J546" s="28"/>
      <c r="K546" s="119" t="s">
        <v>1</v>
      </c>
      <c r="L546" s="120" t="s">
        <v>30</v>
      </c>
      <c r="M546" s="121">
        <v>0</v>
      </c>
      <c r="N546" s="121">
        <f>M546*H546</f>
        <v>0</v>
      </c>
      <c r="O546" s="121">
        <v>0</v>
      </c>
      <c r="P546" s="121">
        <f>O546*H546</f>
        <v>0</v>
      </c>
      <c r="Q546" s="121">
        <v>0</v>
      </c>
      <c r="R546" s="122">
        <f>Q546*H546</f>
        <v>0</v>
      </c>
      <c r="S546" s="27"/>
      <c r="T546" s="27"/>
      <c r="U546" s="27"/>
      <c r="V546" s="27"/>
      <c r="W546" s="27"/>
      <c r="X546" s="27"/>
      <c r="Y546" s="27"/>
      <c r="Z546" s="27"/>
      <c r="AA546" s="27"/>
      <c r="AB546" s="27"/>
      <c r="AC546" s="27"/>
      <c r="AP546" s="123" t="s">
        <v>128</v>
      </c>
      <c r="AR546" s="123" t="s">
        <v>123</v>
      </c>
      <c r="AS546" s="123" t="s">
        <v>70</v>
      </c>
      <c r="AW546" s="16" t="s">
        <v>121</v>
      </c>
      <c r="BC546" s="124" t="e">
        <f>IF(L546="základní",#REF!,0)</f>
        <v>#REF!</v>
      </c>
      <c r="BD546" s="124">
        <f>IF(L546="snížená",#REF!,0)</f>
        <v>0</v>
      </c>
      <c r="BE546" s="124">
        <f>IF(L546="zákl. přenesená",#REF!,0)</f>
        <v>0</v>
      </c>
      <c r="BF546" s="124">
        <f>IF(L546="sníž. přenesená",#REF!,0)</f>
        <v>0</v>
      </c>
      <c r="BG546" s="124">
        <f>IF(L546="nulová",#REF!,0)</f>
        <v>0</v>
      </c>
      <c r="BH546" s="16" t="s">
        <v>68</v>
      </c>
      <c r="BI546" s="124" t="e">
        <f>ROUND(#REF!*H546,2)</f>
        <v>#REF!</v>
      </c>
      <c r="BJ546" s="16" t="s">
        <v>128</v>
      </c>
      <c r="BK546" s="123" t="s">
        <v>814</v>
      </c>
    </row>
    <row r="547" spans="1:63" s="2" customFormat="1" ht="39">
      <c r="A547" s="27"/>
      <c r="B547" s="28"/>
      <c r="C547" s="27"/>
      <c r="D547" s="125" t="s">
        <v>129</v>
      </c>
      <c r="E547" s="27"/>
      <c r="F547" s="126" t="s">
        <v>813</v>
      </c>
      <c r="G547" s="27"/>
      <c r="H547" s="27"/>
      <c r="I547" s="27"/>
      <c r="J547" s="28"/>
      <c r="K547" s="127"/>
      <c r="L547" s="128"/>
      <c r="M547" s="47"/>
      <c r="N547" s="47"/>
      <c r="O547" s="47"/>
      <c r="P547" s="47"/>
      <c r="Q547" s="47"/>
      <c r="R547" s="48"/>
      <c r="S547" s="27"/>
      <c r="T547" s="27"/>
      <c r="U547" s="27"/>
      <c r="V547" s="27"/>
      <c r="W547" s="27"/>
      <c r="X547" s="27"/>
      <c r="Y547" s="27"/>
      <c r="Z547" s="27"/>
      <c r="AA547" s="27"/>
      <c r="AB547" s="27"/>
      <c r="AC547" s="27"/>
      <c r="AR547" s="16" t="s">
        <v>129</v>
      </c>
      <c r="AS547" s="16" t="s">
        <v>70</v>
      </c>
    </row>
    <row r="548" spans="1:63" s="2" customFormat="1" ht="24.2" customHeight="1">
      <c r="A548" s="27"/>
      <c r="B548" s="113"/>
      <c r="C548" s="114" t="s">
        <v>815</v>
      </c>
      <c r="D548" s="114" t="s">
        <v>123</v>
      </c>
      <c r="E548" s="115" t="s">
        <v>816</v>
      </c>
      <c r="F548" s="116" t="s">
        <v>817</v>
      </c>
      <c r="G548" s="117" t="s">
        <v>149</v>
      </c>
      <c r="H548" s="118">
        <v>26</v>
      </c>
      <c r="I548" s="116" t="s">
        <v>127</v>
      </c>
      <c r="J548" s="28"/>
      <c r="K548" s="119" t="s">
        <v>1</v>
      </c>
      <c r="L548" s="120" t="s">
        <v>30</v>
      </c>
      <c r="M548" s="121">
        <v>0</v>
      </c>
      <c r="N548" s="121">
        <f>M548*H548</f>
        <v>0</v>
      </c>
      <c r="O548" s="121">
        <v>0</v>
      </c>
      <c r="P548" s="121">
        <f>O548*H548</f>
        <v>0</v>
      </c>
      <c r="Q548" s="121">
        <v>0</v>
      </c>
      <c r="R548" s="122">
        <f>Q548*H548</f>
        <v>0</v>
      </c>
      <c r="S548" s="27"/>
      <c r="T548" s="27"/>
      <c r="U548" s="27"/>
      <c r="V548" s="27"/>
      <c r="W548" s="27"/>
      <c r="X548" s="27"/>
      <c r="Y548" s="27"/>
      <c r="Z548" s="27"/>
      <c r="AA548" s="27"/>
      <c r="AB548" s="27"/>
      <c r="AC548" s="27"/>
      <c r="AP548" s="123" t="s">
        <v>128</v>
      </c>
      <c r="AR548" s="123" t="s">
        <v>123</v>
      </c>
      <c r="AS548" s="123" t="s">
        <v>70</v>
      </c>
      <c r="AW548" s="16" t="s">
        <v>121</v>
      </c>
      <c r="BC548" s="124" t="e">
        <f>IF(L548="základní",#REF!,0)</f>
        <v>#REF!</v>
      </c>
      <c r="BD548" s="124">
        <f>IF(L548="snížená",#REF!,0)</f>
        <v>0</v>
      </c>
      <c r="BE548" s="124">
        <f>IF(L548="zákl. přenesená",#REF!,0)</f>
        <v>0</v>
      </c>
      <c r="BF548" s="124">
        <f>IF(L548="sníž. přenesená",#REF!,0)</f>
        <v>0</v>
      </c>
      <c r="BG548" s="124">
        <f>IF(L548="nulová",#REF!,0)</f>
        <v>0</v>
      </c>
      <c r="BH548" s="16" t="s">
        <v>68</v>
      </c>
      <c r="BI548" s="124" t="e">
        <f>ROUND(#REF!*H548,2)</f>
        <v>#REF!</v>
      </c>
      <c r="BJ548" s="16" t="s">
        <v>128</v>
      </c>
      <c r="BK548" s="123" t="s">
        <v>818</v>
      </c>
    </row>
    <row r="549" spans="1:63" s="2" customFormat="1">
      <c r="A549" s="27"/>
      <c r="B549" s="28"/>
      <c r="C549" s="27"/>
      <c r="D549" s="125" t="s">
        <v>129</v>
      </c>
      <c r="E549" s="27"/>
      <c r="F549" s="126" t="s">
        <v>817</v>
      </c>
      <c r="G549" s="27"/>
      <c r="H549" s="27"/>
      <c r="I549" s="27"/>
      <c r="J549" s="28"/>
      <c r="K549" s="127"/>
      <c r="L549" s="128"/>
      <c r="M549" s="47"/>
      <c r="N549" s="47"/>
      <c r="O549" s="47"/>
      <c r="P549" s="47"/>
      <c r="Q549" s="47"/>
      <c r="R549" s="48"/>
      <c r="S549" s="27"/>
      <c r="T549" s="27"/>
      <c r="U549" s="27"/>
      <c r="V549" s="27"/>
      <c r="W549" s="27"/>
      <c r="X549" s="27"/>
      <c r="Y549" s="27"/>
      <c r="Z549" s="27"/>
      <c r="AA549" s="27"/>
      <c r="AB549" s="27"/>
      <c r="AC549" s="27"/>
      <c r="AR549" s="16" t="s">
        <v>129</v>
      </c>
      <c r="AS549" s="16" t="s">
        <v>70</v>
      </c>
    </row>
    <row r="550" spans="1:63" s="2" customFormat="1" ht="24.2" customHeight="1">
      <c r="A550" s="27"/>
      <c r="B550" s="113"/>
      <c r="C550" s="114" t="s">
        <v>469</v>
      </c>
      <c r="D550" s="114" t="s">
        <v>123</v>
      </c>
      <c r="E550" s="115" t="s">
        <v>819</v>
      </c>
      <c r="F550" s="116" t="s">
        <v>820</v>
      </c>
      <c r="G550" s="117" t="s">
        <v>149</v>
      </c>
      <c r="H550" s="118">
        <v>50</v>
      </c>
      <c r="I550" s="116" t="s">
        <v>127</v>
      </c>
      <c r="J550" s="28"/>
      <c r="K550" s="119" t="s">
        <v>1</v>
      </c>
      <c r="L550" s="120" t="s">
        <v>30</v>
      </c>
      <c r="M550" s="121">
        <v>0</v>
      </c>
      <c r="N550" s="121">
        <f>M550*H550</f>
        <v>0</v>
      </c>
      <c r="O550" s="121">
        <v>0</v>
      </c>
      <c r="P550" s="121">
        <f>O550*H550</f>
        <v>0</v>
      </c>
      <c r="Q550" s="121">
        <v>0</v>
      </c>
      <c r="R550" s="122">
        <f>Q550*H550</f>
        <v>0</v>
      </c>
      <c r="S550" s="27"/>
      <c r="T550" s="27"/>
      <c r="U550" s="27"/>
      <c r="V550" s="27"/>
      <c r="W550" s="27"/>
      <c r="X550" s="27"/>
      <c r="Y550" s="27"/>
      <c r="Z550" s="27"/>
      <c r="AA550" s="27"/>
      <c r="AB550" s="27"/>
      <c r="AC550" s="27"/>
      <c r="AP550" s="123" t="s">
        <v>128</v>
      </c>
      <c r="AR550" s="123" t="s">
        <v>123</v>
      </c>
      <c r="AS550" s="123" t="s">
        <v>70</v>
      </c>
      <c r="AW550" s="16" t="s">
        <v>121</v>
      </c>
      <c r="BC550" s="124" t="e">
        <f>IF(L550="základní",#REF!,0)</f>
        <v>#REF!</v>
      </c>
      <c r="BD550" s="124">
        <f>IF(L550="snížená",#REF!,0)</f>
        <v>0</v>
      </c>
      <c r="BE550" s="124">
        <f>IF(L550="zákl. přenesená",#REF!,0)</f>
        <v>0</v>
      </c>
      <c r="BF550" s="124">
        <f>IF(L550="sníž. přenesená",#REF!,0)</f>
        <v>0</v>
      </c>
      <c r="BG550" s="124">
        <f>IF(L550="nulová",#REF!,0)</f>
        <v>0</v>
      </c>
      <c r="BH550" s="16" t="s">
        <v>68</v>
      </c>
      <c r="BI550" s="124" t="e">
        <f>ROUND(#REF!*H550,2)</f>
        <v>#REF!</v>
      </c>
      <c r="BJ550" s="16" t="s">
        <v>128</v>
      </c>
      <c r="BK550" s="123" t="s">
        <v>821</v>
      </c>
    </row>
    <row r="551" spans="1:63" s="2" customFormat="1" ht="19.5">
      <c r="A551" s="27"/>
      <c r="B551" s="28"/>
      <c r="C551" s="27"/>
      <c r="D551" s="125" t="s">
        <v>129</v>
      </c>
      <c r="E551" s="27"/>
      <c r="F551" s="126" t="s">
        <v>820</v>
      </c>
      <c r="G551" s="27"/>
      <c r="H551" s="27"/>
      <c r="I551" s="27"/>
      <c r="J551" s="28"/>
      <c r="K551" s="127"/>
      <c r="L551" s="128"/>
      <c r="M551" s="47"/>
      <c r="N551" s="47"/>
      <c r="O551" s="47"/>
      <c r="P551" s="47"/>
      <c r="Q551" s="47"/>
      <c r="R551" s="48"/>
      <c r="S551" s="27"/>
      <c r="T551" s="27"/>
      <c r="U551" s="27"/>
      <c r="V551" s="27"/>
      <c r="W551" s="27"/>
      <c r="X551" s="27"/>
      <c r="Y551" s="27"/>
      <c r="Z551" s="27"/>
      <c r="AA551" s="27"/>
      <c r="AB551" s="27"/>
      <c r="AC551" s="27"/>
      <c r="AR551" s="16" t="s">
        <v>129</v>
      </c>
      <c r="AS551" s="16" t="s">
        <v>70</v>
      </c>
    </row>
    <row r="552" spans="1:63" s="2" customFormat="1" ht="24.2" customHeight="1">
      <c r="A552" s="27"/>
      <c r="B552" s="113"/>
      <c r="C552" s="114" t="s">
        <v>822</v>
      </c>
      <c r="D552" s="114" t="s">
        <v>123</v>
      </c>
      <c r="E552" s="115" t="s">
        <v>823</v>
      </c>
      <c r="F552" s="116" t="s">
        <v>824</v>
      </c>
      <c r="G552" s="117" t="s">
        <v>149</v>
      </c>
      <c r="H552" s="118">
        <v>20</v>
      </c>
      <c r="I552" s="116" t="s">
        <v>127</v>
      </c>
      <c r="J552" s="28"/>
      <c r="K552" s="119" t="s">
        <v>1</v>
      </c>
      <c r="L552" s="120" t="s">
        <v>30</v>
      </c>
      <c r="M552" s="121">
        <v>0</v>
      </c>
      <c r="N552" s="121">
        <f>M552*H552</f>
        <v>0</v>
      </c>
      <c r="O552" s="121">
        <v>0</v>
      </c>
      <c r="P552" s="121">
        <f>O552*H552</f>
        <v>0</v>
      </c>
      <c r="Q552" s="121">
        <v>0</v>
      </c>
      <c r="R552" s="122">
        <f>Q552*H552</f>
        <v>0</v>
      </c>
      <c r="S552" s="27"/>
      <c r="T552" s="27"/>
      <c r="U552" s="27"/>
      <c r="V552" s="27"/>
      <c r="W552" s="27"/>
      <c r="X552" s="27"/>
      <c r="Y552" s="27"/>
      <c r="Z552" s="27"/>
      <c r="AA552" s="27"/>
      <c r="AB552" s="27"/>
      <c r="AC552" s="27"/>
      <c r="AP552" s="123" t="s">
        <v>128</v>
      </c>
      <c r="AR552" s="123" t="s">
        <v>123</v>
      </c>
      <c r="AS552" s="123" t="s">
        <v>70</v>
      </c>
      <c r="AW552" s="16" t="s">
        <v>121</v>
      </c>
      <c r="BC552" s="124" t="e">
        <f>IF(L552="základní",#REF!,0)</f>
        <v>#REF!</v>
      </c>
      <c r="BD552" s="124">
        <f>IF(L552="snížená",#REF!,0)</f>
        <v>0</v>
      </c>
      <c r="BE552" s="124">
        <f>IF(L552="zákl. přenesená",#REF!,0)</f>
        <v>0</v>
      </c>
      <c r="BF552" s="124">
        <f>IF(L552="sníž. přenesená",#REF!,0)</f>
        <v>0</v>
      </c>
      <c r="BG552" s="124">
        <f>IF(L552="nulová",#REF!,0)</f>
        <v>0</v>
      </c>
      <c r="BH552" s="16" t="s">
        <v>68</v>
      </c>
      <c r="BI552" s="124" t="e">
        <f>ROUND(#REF!*H552,2)</f>
        <v>#REF!</v>
      </c>
      <c r="BJ552" s="16" t="s">
        <v>128</v>
      </c>
      <c r="BK552" s="123" t="s">
        <v>825</v>
      </c>
    </row>
    <row r="553" spans="1:63" s="2" customFormat="1" ht="19.5">
      <c r="A553" s="27"/>
      <c r="B553" s="28"/>
      <c r="C553" s="27"/>
      <c r="D553" s="125" t="s">
        <v>129</v>
      </c>
      <c r="E553" s="27"/>
      <c r="F553" s="126" t="s">
        <v>824</v>
      </c>
      <c r="G553" s="27"/>
      <c r="H553" s="27"/>
      <c r="I553" s="27"/>
      <c r="J553" s="28"/>
      <c r="K553" s="127"/>
      <c r="L553" s="128"/>
      <c r="M553" s="47"/>
      <c r="N553" s="47"/>
      <c r="O553" s="47"/>
      <c r="P553" s="47"/>
      <c r="Q553" s="47"/>
      <c r="R553" s="48"/>
      <c r="S553" s="27"/>
      <c r="T553" s="27"/>
      <c r="U553" s="27"/>
      <c r="V553" s="27"/>
      <c r="W553" s="27"/>
      <c r="X553" s="27"/>
      <c r="Y553" s="27"/>
      <c r="Z553" s="27"/>
      <c r="AA553" s="27"/>
      <c r="AB553" s="27"/>
      <c r="AC553" s="27"/>
      <c r="AR553" s="16" t="s">
        <v>129</v>
      </c>
      <c r="AS553" s="16" t="s">
        <v>70</v>
      </c>
    </row>
    <row r="554" spans="1:63" s="2" customFormat="1" ht="24.2" customHeight="1">
      <c r="A554" s="27"/>
      <c r="B554" s="113"/>
      <c r="C554" s="114" t="s">
        <v>472</v>
      </c>
      <c r="D554" s="114" t="s">
        <v>123</v>
      </c>
      <c r="E554" s="115" t="s">
        <v>826</v>
      </c>
      <c r="F554" s="116" t="s">
        <v>827</v>
      </c>
      <c r="G554" s="117" t="s">
        <v>191</v>
      </c>
      <c r="H554" s="118">
        <v>900</v>
      </c>
      <c r="I554" s="116" t="s">
        <v>127</v>
      </c>
      <c r="J554" s="28"/>
      <c r="K554" s="119" t="s">
        <v>1</v>
      </c>
      <c r="L554" s="120" t="s">
        <v>30</v>
      </c>
      <c r="M554" s="121">
        <v>0</v>
      </c>
      <c r="N554" s="121">
        <f>M554*H554</f>
        <v>0</v>
      </c>
      <c r="O554" s="121">
        <v>0</v>
      </c>
      <c r="P554" s="121">
        <f>O554*H554</f>
        <v>0</v>
      </c>
      <c r="Q554" s="121">
        <v>0</v>
      </c>
      <c r="R554" s="122">
        <f>Q554*H554</f>
        <v>0</v>
      </c>
      <c r="S554" s="27"/>
      <c r="T554" s="27"/>
      <c r="U554" s="27"/>
      <c r="V554" s="27"/>
      <c r="W554" s="27"/>
      <c r="X554" s="27"/>
      <c r="Y554" s="27"/>
      <c r="Z554" s="27"/>
      <c r="AA554" s="27"/>
      <c r="AB554" s="27"/>
      <c r="AC554" s="27"/>
      <c r="AP554" s="123" t="s">
        <v>128</v>
      </c>
      <c r="AR554" s="123" t="s">
        <v>123</v>
      </c>
      <c r="AS554" s="123" t="s">
        <v>70</v>
      </c>
      <c r="AW554" s="16" t="s">
        <v>121</v>
      </c>
      <c r="BC554" s="124" t="e">
        <f>IF(L554="základní",#REF!,0)</f>
        <v>#REF!</v>
      </c>
      <c r="BD554" s="124">
        <f>IF(L554="snížená",#REF!,0)</f>
        <v>0</v>
      </c>
      <c r="BE554" s="124">
        <f>IF(L554="zákl. přenesená",#REF!,0)</f>
        <v>0</v>
      </c>
      <c r="BF554" s="124">
        <f>IF(L554="sníž. přenesená",#REF!,0)</f>
        <v>0</v>
      </c>
      <c r="BG554" s="124">
        <f>IF(L554="nulová",#REF!,0)</f>
        <v>0</v>
      </c>
      <c r="BH554" s="16" t="s">
        <v>68</v>
      </c>
      <c r="BI554" s="124" t="e">
        <f>ROUND(#REF!*H554,2)</f>
        <v>#REF!</v>
      </c>
      <c r="BJ554" s="16" t="s">
        <v>128</v>
      </c>
      <c r="BK554" s="123" t="s">
        <v>828</v>
      </c>
    </row>
    <row r="555" spans="1:63" s="2" customFormat="1">
      <c r="A555" s="27"/>
      <c r="B555" s="28"/>
      <c r="C555" s="27"/>
      <c r="D555" s="125" t="s">
        <v>129</v>
      </c>
      <c r="E555" s="27"/>
      <c r="F555" s="126" t="s">
        <v>827</v>
      </c>
      <c r="G555" s="27"/>
      <c r="H555" s="27"/>
      <c r="I555" s="27"/>
      <c r="J555" s="28"/>
      <c r="K555" s="127"/>
      <c r="L555" s="128"/>
      <c r="M555" s="47"/>
      <c r="N555" s="47"/>
      <c r="O555" s="47"/>
      <c r="P555" s="47"/>
      <c r="Q555" s="47"/>
      <c r="R555" s="48"/>
      <c r="S555" s="27"/>
      <c r="T555" s="27"/>
      <c r="U555" s="27"/>
      <c r="V555" s="27"/>
      <c r="W555" s="27"/>
      <c r="X555" s="27"/>
      <c r="Y555" s="27"/>
      <c r="Z555" s="27"/>
      <c r="AA555" s="27"/>
      <c r="AB555" s="27"/>
      <c r="AC555" s="27"/>
      <c r="AR555" s="16" t="s">
        <v>129</v>
      </c>
      <c r="AS555" s="16" t="s">
        <v>70</v>
      </c>
    </row>
    <row r="556" spans="1:63" s="2" customFormat="1" ht="16.5" customHeight="1">
      <c r="A556" s="27"/>
      <c r="B556" s="113"/>
      <c r="C556" s="114" t="s">
        <v>829</v>
      </c>
      <c r="D556" s="114" t="s">
        <v>123</v>
      </c>
      <c r="E556" s="115" t="s">
        <v>830</v>
      </c>
      <c r="F556" s="116" t="s">
        <v>831</v>
      </c>
      <c r="G556" s="117" t="s">
        <v>195</v>
      </c>
      <c r="H556" s="118">
        <v>100</v>
      </c>
      <c r="I556" s="116" t="s">
        <v>127</v>
      </c>
      <c r="J556" s="28"/>
      <c r="K556" s="119" t="s">
        <v>1</v>
      </c>
      <c r="L556" s="120" t="s">
        <v>30</v>
      </c>
      <c r="M556" s="121">
        <v>0</v>
      </c>
      <c r="N556" s="121">
        <f>M556*H556</f>
        <v>0</v>
      </c>
      <c r="O556" s="121">
        <v>0</v>
      </c>
      <c r="P556" s="121">
        <f>O556*H556</f>
        <v>0</v>
      </c>
      <c r="Q556" s="121">
        <v>0</v>
      </c>
      <c r="R556" s="122">
        <f>Q556*H556</f>
        <v>0</v>
      </c>
      <c r="S556" s="27"/>
      <c r="T556" s="27"/>
      <c r="U556" s="27"/>
      <c r="V556" s="27"/>
      <c r="W556" s="27"/>
      <c r="X556" s="27"/>
      <c r="Y556" s="27"/>
      <c r="Z556" s="27"/>
      <c r="AA556" s="27"/>
      <c r="AB556" s="27"/>
      <c r="AC556" s="27"/>
      <c r="AP556" s="123" t="s">
        <v>128</v>
      </c>
      <c r="AR556" s="123" t="s">
        <v>123</v>
      </c>
      <c r="AS556" s="123" t="s">
        <v>70</v>
      </c>
      <c r="AW556" s="16" t="s">
        <v>121</v>
      </c>
      <c r="BC556" s="124" t="e">
        <f>IF(L556="základní",#REF!,0)</f>
        <v>#REF!</v>
      </c>
      <c r="BD556" s="124">
        <f>IF(L556="snížená",#REF!,0)</f>
        <v>0</v>
      </c>
      <c r="BE556" s="124">
        <f>IF(L556="zákl. přenesená",#REF!,0)</f>
        <v>0</v>
      </c>
      <c r="BF556" s="124">
        <f>IF(L556="sníž. přenesená",#REF!,0)</f>
        <v>0</v>
      </c>
      <c r="BG556" s="124">
        <f>IF(L556="nulová",#REF!,0)</f>
        <v>0</v>
      </c>
      <c r="BH556" s="16" t="s">
        <v>68</v>
      </c>
      <c r="BI556" s="124" t="e">
        <f>ROUND(#REF!*H556,2)</f>
        <v>#REF!</v>
      </c>
      <c r="BJ556" s="16" t="s">
        <v>128</v>
      </c>
      <c r="BK556" s="123" t="s">
        <v>832</v>
      </c>
    </row>
    <row r="557" spans="1:63" s="2" customFormat="1">
      <c r="A557" s="27"/>
      <c r="B557" s="28"/>
      <c r="C557" s="27"/>
      <c r="D557" s="125" t="s">
        <v>129</v>
      </c>
      <c r="E557" s="27"/>
      <c r="F557" s="126" t="s">
        <v>831</v>
      </c>
      <c r="G557" s="27"/>
      <c r="H557" s="27"/>
      <c r="I557" s="27"/>
      <c r="J557" s="28"/>
      <c r="K557" s="127"/>
      <c r="L557" s="128"/>
      <c r="M557" s="47"/>
      <c r="N557" s="47"/>
      <c r="O557" s="47"/>
      <c r="P557" s="47"/>
      <c r="Q557" s="47"/>
      <c r="R557" s="48"/>
      <c r="S557" s="27"/>
      <c r="T557" s="27"/>
      <c r="U557" s="27"/>
      <c r="V557" s="27"/>
      <c r="W557" s="27"/>
      <c r="X557" s="27"/>
      <c r="Y557" s="27"/>
      <c r="Z557" s="27"/>
      <c r="AA557" s="27"/>
      <c r="AB557" s="27"/>
      <c r="AC557" s="27"/>
      <c r="AR557" s="16" t="s">
        <v>129</v>
      </c>
      <c r="AS557" s="16" t="s">
        <v>70</v>
      </c>
    </row>
    <row r="558" spans="1:63" s="2" customFormat="1" ht="24.2" customHeight="1">
      <c r="A558" s="27"/>
      <c r="B558" s="113"/>
      <c r="C558" s="114" t="s">
        <v>476</v>
      </c>
      <c r="D558" s="114" t="s">
        <v>123</v>
      </c>
      <c r="E558" s="115" t="s">
        <v>833</v>
      </c>
      <c r="F558" s="116" t="s">
        <v>834</v>
      </c>
      <c r="G558" s="117" t="s">
        <v>195</v>
      </c>
      <c r="H558" s="118">
        <v>100</v>
      </c>
      <c r="I558" s="116" t="s">
        <v>127</v>
      </c>
      <c r="J558" s="28"/>
      <c r="K558" s="119" t="s">
        <v>1</v>
      </c>
      <c r="L558" s="120" t="s">
        <v>30</v>
      </c>
      <c r="M558" s="121">
        <v>0</v>
      </c>
      <c r="N558" s="121">
        <f>M558*H558</f>
        <v>0</v>
      </c>
      <c r="O558" s="121">
        <v>0</v>
      </c>
      <c r="P558" s="121">
        <f>O558*H558</f>
        <v>0</v>
      </c>
      <c r="Q558" s="121">
        <v>0</v>
      </c>
      <c r="R558" s="122">
        <f>Q558*H558</f>
        <v>0</v>
      </c>
      <c r="S558" s="27"/>
      <c r="T558" s="27"/>
      <c r="U558" s="27"/>
      <c r="V558" s="27"/>
      <c r="W558" s="27"/>
      <c r="X558" s="27"/>
      <c r="Y558" s="27"/>
      <c r="Z558" s="27"/>
      <c r="AA558" s="27"/>
      <c r="AB558" s="27"/>
      <c r="AC558" s="27"/>
      <c r="AP558" s="123" t="s">
        <v>128</v>
      </c>
      <c r="AR558" s="123" t="s">
        <v>123</v>
      </c>
      <c r="AS558" s="123" t="s">
        <v>70</v>
      </c>
      <c r="AW558" s="16" t="s">
        <v>121</v>
      </c>
      <c r="BC558" s="124" t="e">
        <f>IF(L558="základní",#REF!,0)</f>
        <v>#REF!</v>
      </c>
      <c r="BD558" s="124">
        <f>IF(L558="snížená",#REF!,0)</f>
        <v>0</v>
      </c>
      <c r="BE558" s="124">
        <f>IF(L558="zákl. přenesená",#REF!,0)</f>
        <v>0</v>
      </c>
      <c r="BF558" s="124">
        <f>IF(L558="sníž. přenesená",#REF!,0)</f>
        <v>0</v>
      </c>
      <c r="BG558" s="124">
        <f>IF(L558="nulová",#REF!,0)</f>
        <v>0</v>
      </c>
      <c r="BH558" s="16" t="s">
        <v>68</v>
      </c>
      <c r="BI558" s="124" t="e">
        <f>ROUND(#REF!*H558,2)</f>
        <v>#REF!</v>
      </c>
      <c r="BJ558" s="16" t="s">
        <v>128</v>
      </c>
      <c r="BK558" s="123" t="s">
        <v>835</v>
      </c>
    </row>
    <row r="559" spans="1:63" s="2" customFormat="1">
      <c r="A559" s="27"/>
      <c r="B559" s="28"/>
      <c r="C559" s="27"/>
      <c r="D559" s="125" t="s">
        <v>129</v>
      </c>
      <c r="E559" s="27"/>
      <c r="F559" s="126" t="s">
        <v>834</v>
      </c>
      <c r="G559" s="27"/>
      <c r="H559" s="27"/>
      <c r="I559" s="27"/>
      <c r="J559" s="28"/>
      <c r="K559" s="127"/>
      <c r="L559" s="128"/>
      <c r="M559" s="47"/>
      <c r="N559" s="47"/>
      <c r="O559" s="47"/>
      <c r="P559" s="47"/>
      <c r="Q559" s="47"/>
      <c r="R559" s="48"/>
      <c r="S559" s="27"/>
      <c r="T559" s="27"/>
      <c r="U559" s="27"/>
      <c r="V559" s="27"/>
      <c r="W559" s="27"/>
      <c r="X559" s="27"/>
      <c r="Y559" s="27"/>
      <c r="Z559" s="27"/>
      <c r="AA559" s="27"/>
      <c r="AB559" s="27"/>
      <c r="AC559" s="27"/>
      <c r="AR559" s="16" t="s">
        <v>129</v>
      </c>
      <c r="AS559" s="16" t="s">
        <v>70</v>
      </c>
    </row>
    <row r="560" spans="1:63" s="2" customFormat="1" ht="44.25" customHeight="1">
      <c r="A560" s="27"/>
      <c r="B560" s="113"/>
      <c r="C560" s="114" t="s">
        <v>836</v>
      </c>
      <c r="D560" s="114" t="s">
        <v>123</v>
      </c>
      <c r="E560" s="115" t="s">
        <v>837</v>
      </c>
      <c r="F560" s="116" t="s">
        <v>838</v>
      </c>
      <c r="G560" s="117" t="s">
        <v>126</v>
      </c>
      <c r="H560" s="118">
        <v>700</v>
      </c>
      <c r="I560" s="116" t="s">
        <v>127</v>
      </c>
      <c r="J560" s="28"/>
      <c r="K560" s="119" t="s">
        <v>1</v>
      </c>
      <c r="L560" s="120" t="s">
        <v>30</v>
      </c>
      <c r="M560" s="121">
        <v>0</v>
      </c>
      <c r="N560" s="121">
        <f>M560*H560</f>
        <v>0</v>
      </c>
      <c r="O560" s="121">
        <v>0</v>
      </c>
      <c r="P560" s="121">
        <f>O560*H560</f>
        <v>0</v>
      </c>
      <c r="Q560" s="121">
        <v>0</v>
      </c>
      <c r="R560" s="122">
        <f>Q560*H560</f>
        <v>0</v>
      </c>
      <c r="S560" s="27"/>
      <c r="T560" s="27"/>
      <c r="U560" s="27"/>
      <c r="V560" s="27"/>
      <c r="W560" s="27"/>
      <c r="X560" s="27"/>
      <c r="Y560" s="27"/>
      <c r="Z560" s="27"/>
      <c r="AA560" s="27"/>
      <c r="AB560" s="27"/>
      <c r="AC560" s="27"/>
      <c r="AP560" s="123" t="s">
        <v>128</v>
      </c>
      <c r="AR560" s="123" t="s">
        <v>123</v>
      </c>
      <c r="AS560" s="123" t="s">
        <v>70</v>
      </c>
      <c r="AW560" s="16" t="s">
        <v>121</v>
      </c>
      <c r="BC560" s="124" t="e">
        <f>IF(L560="základní",#REF!,0)</f>
        <v>#REF!</v>
      </c>
      <c r="BD560" s="124">
        <f>IF(L560="snížená",#REF!,0)</f>
        <v>0</v>
      </c>
      <c r="BE560" s="124">
        <f>IF(L560="zákl. přenesená",#REF!,0)</f>
        <v>0</v>
      </c>
      <c r="BF560" s="124">
        <f>IF(L560="sníž. přenesená",#REF!,0)</f>
        <v>0</v>
      </c>
      <c r="BG560" s="124">
        <f>IF(L560="nulová",#REF!,0)</f>
        <v>0</v>
      </c>
      <c r="BH560" s="16" t="s">
        <v>68</v>
      </c>
      <c r="BI560" s="124" t="e">
        <f>ROUND(#REF!*H560,2)</f>
        <v>#REF!</v>
      </c>
      <c r="BJ560" s="16" t="s">
        <v>128</v>
      </c>
      <c r="BK560" s="123" t="s">
        <v>839</v>
      </c>
    </row>
    <row r="561" spans="1:63" s="2" customFormat="1" ht="29.25">
      <c r="A561" s="27"/>
      <c r="B561" s="28"/>
      <c r="C561" s="27"/>
      <c r="D561" s="125" t="s">
        <v>129</v>
      </c>
      <c r="E561" s="27"/>
      <c r="F561" s="126" t="s">
        <v>838</v>
      </c>
      <c r="G561" s="27"/>
      <c r="H561" s="27"/>
      <c r="I561" s="27"/>
      <c r="J561" s="28"/>
      <c r="K561" s="127"/>
      <c r="L561" s="128"/>
      <c r="M561" s="47"/>
      <c r="N561" s="47"/>
      <c r="O561" s="47"/>
      <c r="P561" s="47"/>
      <c r="Q561" s="47"/>
      <c r="R561" s="48"/>
      <c r="S561" s="27"/>
      <c r="T561" s="27"/>
      <c r="U561" s="27"/>
      <c r="V561" s="27"/>
      <c r="W561" s="27"/>
      <c r="X561" s="27"/>
      <c r="Y561" s="27"/>
      <c r="Z561" s="27"/>
      <c r="AA561" s="27"/>
      <c r="AB561" s="27"/>
      <c r="AC561" s="27"/>
      <c r="AR561" s="16" t="s">
        <v>129</v>
      </c>
      <c r="AS561" s="16" t="s">
        <v>70</v>
      </c>
    </row>
    <row r="562" spans="1:63" s="2" customFormat="1" ht="49.15" customHeight="1">
      <c r="A562" s="27"/>
      <c r="B562" s="113"/>
      <c r="C562" s="114" t="s">
        <v>479</v>
      </c>
      <c r="D562" s="114" t="s">
        <v>123</v>
      </c>
      <c r="E562" s="115" t="s">
        <v>840</v>
      </c>
      <c r="F562" s="116" t="s">
        <v>841</v>
      </c>
      <c r="G562" s="117" t="s">
        <v>126</v>
      </c>
      <c r="H562" s="118">
        <v>4900</v>
      </c>
      <c r="I562" s="116" t="s">
        <v>127</v>
      </c>
      <c r="J562" s="28"/>
      <c r="K562" s="119" t="s">
        <v>1</v>
      </c>
      <c r="L562" s="120" t="s">
        <v>30</v>
      </c>
      <c r="M562" s="121">
        <v>0</v>
      </c>
      <c r="N562" s="121">
        <f>M562*H562</f>
        <v>0</v>
      </c>
      <c r="O562" s="121">
        <v>0</v>
      </c>
      <c r="P562" s="121">
        <f>O562*H562</f>
        <v>0</v>
      </c>
      <c r="Q562" s="121">
        <v>0</v>
      </c>
      <c r="R562" s="122">
        <f>Q562*H562</f>
        <v>0</v>
      </c>
      <c r="S562" s="27"/>
      <c r="T562" s="27"/>
      <c r="U562" s="27"/>
      <c r="V562" s="27"/>
      <c r="W562" s="27"/>
      <c r="X562" s="27"/>
      <c r="Y562" s="27"/>
      <c r="Z562" s="27"/>
      <c r="AA562" s="27"/>
      <c r="AB562" s="27"/>
      <c r="AC562" s="27"/>
      <c r="AP562" s="123" t="s">
        <v>128</v>
      </c>
      <c r="AR562" s="123" t="s">
        <v>123</v>
      </c>
      <c r="AS562" s="123" t="s">
        <v>70</v>
      </c>
      <c r="AW562" s="16" t="s">
        <v>121</v>
      </c>
      <c r="BC562" s="124" t="e">
        <f>IF(L562="základní",#REF!,0)</f>
        <v>#REF!</v>
      </c>
      <c r="BD562" s="124">
        <f>IF(L562="snížená",#REF!,0)</f>
        <v>0</v>
      </c>
      <c r="BE562" s="124">
        <f>IF(L562="zákl. přenesená",#REF!,0)</f>
        <v>0</v>
      </c>
      <c r="BF562" s="124">
        <f>IF(L562="sníž. přenesená",#REF!,0)</f>
        <v>0</v>
      </c>
      <c r="BG562" s="124">
        <f>IF(L562="nulová",#REF!,0)</f>
        <v>0</v>
      </c>
      <c r="BH562" s="16" t="s">
        <v>68</v>
      </c>
      <c r="BI562" s="124" t="e">
        <f>ROUND(#REF!*H562,2)</f>
        <v>#REF!</v>
      </c>
      <c r="BJ562" s="16" t="s">
        <v>128</v>
      </c>
      <c r="BK562" s="123" t="s">
        <v>842</v>
      </c>
    </row>
    <row r="563" spans="1:63" s="2" customFormat="1" ht="29.25">
      <c r="A563" s="27"/>
      <c r="B563" s="28"/>
      <c r="C563" s="27"/>
      <c r="D563" s="125" t="s">
        <v>129</v>
      </c>
      <c r="E563" s="27"/>
      <c r="F563" s="126" t="s">
        <v>841</v>
      </c>
      <c r="G563" s="27"/>
      <c r="H563" s="27"/>
      <c r="I563" s="27"/>
      <c r="J563" s="28"/>
      <c r="K563" s="127"/>
      <c r="L563" s="128"/>
      <c r="M563" s="47"/>
      <c r="N563" s="47"/>
      <c r="O563" s="47"/>
      <c r="P563" s="47"/>
      <c r="Q563" s="47"/>
      <c r="R563" s="48"/>
      <c r="S563" s="27"/>
      <c r="T563" s="27"/>
      <c r="U563" s="27"/>
      <c r="V563" s="27"/>
      <c r="W563" s="27"/>
      <c r="X563" s="27"/>
      <c r="Y563" s="27"/>
      <c r="Z563" s="27"/>
      <c r="AA563" s="27"/>
      <c r="AB563" s="27"/>
      <c r="AC563" s="27"/>
      <c r="AR563" s="16" t="s">
        <v>129</v>
      </c>
      <c r="AS563" s="16" t="s">
        <v>70</v>
      </c>
    </row>
    <row r="564" spans="1:63" s="2" customFormat="1" ht="44.25" customHeight="1">
      <c r="A564" s="27"/>
      <c r="B564" s="113"/>
      <c r="C564" s="114" t="s">
        <v>843</v>
      </c>
      <c r="D564" s="114" t="s">
        <v>123</v>
      </c>
      <c r="E564" s="115" t="s">
        <v>844</v>
      </c>
      <c r="F564" s="116" t="s">
        <v>845</v>
      </c>
      <c r="G564" s="117" t="s">
        <v>126</v>
      </c>
      <c r="H564" s="118">
        <v>700</v>
      </c>
      <c r="I564" s="116" t="s">
        <v>127</v>
      </c>
      <c r="J564" s="28"/>
      <c r="K564" s="119" t="s">
        <v>1</v>
      </c>
      <c r="L564" s="120" t="s">
        <v>30</v>
      </c>
      <c r="M564" s="121">
        <v>0</v>
      </c>
      <c r="N564" s="121">
        <f>M564*H564</f>
        <v>0</v>
      </c>
      <c r="O564" s="121">
        <v>0</v>
      </c>
      <c r="P564" s="121">
        <f>O564*H564</f>
        <v>0</v>
      </c>
      <c r="Q564" s="121">
        <v>0</v>
      </c>
      <c r="R564" s="122">
        <f>Q564*H564</f>
        <v>0</v>
      </c>
      <c r="S564" s="27"/>
      <c r="T564" s="27"/>
      <c r="U564" s="27"/>
      <c r="V564" s="27"/>
      <c r="W564" s="27"/>
      <c r="X564" s="27"/>
      <c r="Y564" s="27"/>
      <c r="Z564" s="27"/>
      <c r="AA564" s="27"/>
      <c r="AB564" s="27"/>
      <c r="AC564" s="27"/>
      <c r="AP564" s="123" t="s">
        <v>128</v>
      </c>
      <c r="AR564" s="123" t="s">
        <v>123</v>
      </c>
      <c r="AS564" s="123" t="s">
        <v>70</v>
      </c>
      <c r="AW564" s="16" t="s">
        <v>121</v>
      </c>
      <c r="BC564" s="124" t="e">
        <f>IF(L564="základní",#REF!,0)</f>
        <v>#REF!</v>
      </c>
      <c r="BD564" s="124">
        <f>IF(L564="snížená",#REF!,0)</f>
        <v>0</v>
      </c>
      <c r="BE564" s="124">
        <f>IF(L564="zákl. přenesená",#REF!,0)</f>
        <v>0</v>
      </c>
      <c r="BF564" s="124">
        <f>IF(L564="sníž. přenesená",#REF!,0)</f>
        <v>0</v>
      </c>
      <c r="BG564" s="124">
        <f>IF(L564="nulová",#REF!,0)</f>
        <v>0</v>
      </c>
      <c r="BH564" s="16" t="s">
        <v>68</v>
      </c>
      <c r="BI564" s="124" t="e">
        <f>ROUND(#REF!*H564,2)</f>
        <v>#REF!</v>
      </c>
      <c r="BJ564" s="16" t="s">
        <v>128</v>
      </c>
      <c r="BK564" s="123" t="s">
        <v>846</v>
      </c>
    </row>
    <row r="565" spans="1:63" s="2" customFormat="1" ht="29.25">
      <c r="A565" s="27"/>
      <c r="B565" s="28"/>
      <c r="C565" s="27"/>
      <c r="D565" s="125" t="s">
        <v>129</v>
      </c>
      <c r="E565" s="27"/>
      <c r="F565" s="126" t="s">
        <v>845</v>
      </c>
      <c r="G565" s="27"/>
      <c r="H565" s="27"/>
      <c r="I565" s="27"/>
      <c r="J565" s="28"/>
      <c r="K565" s="127"/>
      <c r="L565" s="128"/>
      <c r="M565" s="47"/>
      <c r="N565" s="47"/>
      <c r="O565" s="47"/>
      <c r="P565" s="47"/>
      <c r="Q565" s="47"/>
      <c r="R565" s="48"/>
      <c r="S565" s="27"/>
      <c r="T565" s="27"/>
      <c r="U565" s="27"/>
      <c r="V565" s="27"/>
      <c r="W565" s="27"/>
      <c r="X565" s="27"/>
      <c r="Y565" s="27"/>
      <c r="Z565" s="27"/>
      <c r="AA565" s="27"/>
      <c r="AB565" s="27"/>
      <c r="AC565" s="27"/>
      <c r="AR565" s="16" t="s">
        <v>129</v>
      </c>
      <c r="AS565" s="16" t="s">
        <v>70</v>
      </c>
    </row>
    <row r="566" spans="1:63" s="2" customFormat="1" ht="37.9" customHeight="1">
      <c r="A566" s="27"/>
      <c r="B566" s="113"/>
      <c r="C566" s="114" t="s">
        <v>483</v>
      </c>
      <c r="D566" s="114" t="s">
        <v>123</v>
      </c>
      <c r="E566" s="115" t="s">
        <v>847</v>
      </c>
      <c r="F566" s="116" t="s">
        <v>848</v>
      </c>
      <c r="G566" s="117" t="s">
        <v>203</v>
      </c>
      <c r="H566" s="118">
        <v>2500</v>
      </c>
      <c r="I566" s="116" t="s">
        <v>127</v>
      </c>
      <c r="J566" s="28"/>
      <c r="K566" s="119" t="s">
        <v>1</v>
      </c>
      <c r="L566" s="120" t="s">
        <v>30</v>
      </c>
      <c r="M566" s="121">
        <v>0</v>
      </c>
      <c r="N566" s="121">
        <f>M566*H566</f>
        <v>0</v>
      </c>
      <c r="O566" s="121">
        <v>0</v>
      </c>
      <c r="P566" s="121">
        <f>O566*H566</f>
        <v>0</v>
      </c>
      <c r="Q566" s="121">
        <v>0</v>
      </c>
      <c r="R566" s="122">
        <f>Q566*H566</f>
        <v>0</v>
      </c>
      <c r="S566" s="27"/>
      <c r="T566" s="27"/>
      <c r="U566" s="27"/>
      <c r="V566" s="27"/>
      <c r="W566" s="27"/>
      <c r="X566" s="27"/>
      <c r="Y566" s="27"/>
      <c r="Z566" s="27"/>
      <c r="AA566" s="27"/>
      <c r="AB566" s="27"/>
      <c r="AC566" s="27"/>
      <c r="AP566" s="123" t="s">
        <v>128</v>
      </c>
      <c r="AR566" s="123" t="s">
        <v>123</v>
      </c>
      <c r="AS566" s="123" t="s">
        <v>70</v>
      </c>
      <c r="AW566" s="16" t="s">
        <v>121</v>
      </c>
      <c r="BC566" s="124" t="e">
        <f>IF(L566="základní",#REF!,0)</f>
        <v>#REF!</v>
      </c>
      <c r="BD566" s="124">
        <f>IF(L566="snížená",#REF!,0)</f>
        <v>0</v>
      </c>
      <c r="BE566" s="124">
        <f>IF(L566="zákl. přenesená",#REF!,0)</f>
        <v>0</v>
      </c>
      <c r="BF566" s="124">
        <f>IF(L566="sníž. přenesená",#REF!,0)</f>
        <v>0</v>
      </c>
      <c r="BG566" s="124">
        <f>IF(L566="nulová",#REF!,0)</f>
        <v>0</v>
      </c>
      <c r="BH566" s="16" t="s">
        <v>68</v>
      </c>
      <c r="BI566" s="124" t="e">
        <f>ROUND(#REF!*H566,2)</f>
        <v>#REF!</v>
      </c>
      <c r="BJ566" s="16" t="s">
        <v>128</v>
      </c>
      <c r="BK566" s="123" t="s">
        <v>849</v>
      </c>
    </row>
    <row r="567" spans="1:63" s="2" customFormat="1" ht="19.5">
      <c r="A567" s="27"/>
      <c r="B567" s="28"/>
      <c r="C567" s="27"/>
      <c r="D567" s="125" t="s">
        <v>129</v>
      </c>
      <c r="E567" s="27"/>
      <c r="F567" s="126" t="s">
        <v>848</v>
      </c>
      <c r="G567" s="27"/>
      <c r="H567" s="27"/>
      <c r="I567" s="27"/>
      <c r="J567" s="28"/>
      <c r="K567" s="127"/>
      <c r="L567" s="128"/>
      <c r="M567" s="47"/>
      <c r="N567" s="47"/>
      <c r="O567" s="47"/>
      <c r="P567" s="47"/>
      <c r="Q567" s="47"/>
      <c r="R567" s="48"/>
      <c r="S567" s="27"/>
      <c r="T567" s="27"/>
      <c r="U567" s="27"/>
      <c r="V567" s="27"/>
      <c r="W567" s="27"/>
      <c r="X567" s="27"/>
      <c r="Y567" s="27"/>
      <c r="Z567" s="27"/>
      <c r="AA567" s="27"/>
      <c r="AB567" s="27"/>
      <c r="AC567" s="27"/>
      <c r="AR567" s="16" t="s">
        <v>129</v>
      </c>
      <c r="AS567" s="16" t="s">
        <v>70</v>
      </c>
    </row>
    <row r="568" spans="1:63" s="2" customFormat="1" ht="37.9" customHeight="1">
      <c r="A568" s="27"/>
      <c r="B568" s="113"/>
      <c r="C568" s="114" t="s">
        <v>850</v>
      </c>
      <c r="D568" s="114" t="s">
        <v>123</v>
      </c>
      <c r="E568" s="115" t="s">
        <v>851</v>
      </c>
      <c r="F568" s="116" t="s">
        <v>852</v>
      </c>
      <c r="G568" s="117" t="s">
        <v>203</v>
      </c>
      <c r="H568" s="118">
        <v>25000</v>
      </c>
      <c r="I568" s="116" t="s">
        <v>127</v>
      </c>
      <c r="J568" s="28"/>
      <c r="K568" s="119" t="s">
        <v>1</v>
      </c>
      <c r="L568" s="120" t="s">
        <v>30</v>
      </c>
      <c r="M568" s="121">
        <v>0</v>
      </c>
      <c r="N568" s="121">
        <f>M568*H568</f>
        <v>0</v>
      </c>
      <c r="O568" s="121">
        <v>0</v>
      </c>
      <c r="P568" s="121">
        <f>O568*H568</f>
        <v>0</v>
      </c>
      <c r="Q568" s="121">
        <v>0</v>
      </c>
      <c r="R568" s="122">
        <f>Q568*H568</f>
        <v>0</v>
      </c>
      <c r="S568" s="27"/>
      <c r="T568" s="27"/>
      <c r="U568" s="27"/>
      <c r="V568" s="27"/>
      <c r="W568" s="27"/>
      <c r="X568" s="27"/>
      <c r="Y568" s="27"/>
      <c r="Z568" s="27"/>
      <c r="AA568" s="27"/>
      <c r="AB568" s="27"/>
      <c r="AC568" s="27"/>
      <c r="AP568" s="123" t="s">
        <v>128</v>
      </c>
      <c r="AR568" s="123" t="s">
        <v>123</v>
      </c>
      <c r="AS568" s="123" t="s">
        <v>70</v>
      </c>
      <c r="AW568" s="16" t="s">
        <v>121</v>
      </c>
      <c r="BC568" s="124" t="e">
        <f>IF(L568="základní",#REF!,0)</f>
        <v>#REF!</v>
      </c>
      <c r="BD568" s="124">
        <f>IF(L568="snížená",#REF!,0)</f>
        <v>0</v>
      </c>
      <c r="BE568" s="124">
        <f>IF(L568="zákl. přenesená",#REF!,0)</f>
        <v>0</v>
      </c>
      <c r="BF568" s="124">
        <f>IF(L568="sníž. přenesená",#REF!,0)</f>
        <v>0</v>
      </c>
      <c r="BG568" s="124">
        <f>IF(L568="nulová",#REF!,0)</f>
        <v>0</v>
      </c>
      <c r="BH568" s="16" t="s">
        <v>68</v>
      </c>
      <c r="BI568" s="124" t="e">
        <f>ROUND(#REF!*H568,2)</f>
        <v>#REF!</v>
      </c>
      <c r="BJ568" s="16" t="s">
        <v>128</v>
      </c>
      <c r="BK568" s="123" t="s">
        <v>853</v>
      </c>
    </row>
    <row r="569" spans="1:63" s="2" customFormat="1" ht="29.25">
      <c r="A569" s="27"/>
      <c r="B569" s="28"/>
      <c r="C569" s="27"/>
      <c r="D569" s="125" t="s">
        <v>129</v>
      </c>
      <c r="E569" s="27"/>
      <c r="F569" s="126" t="s">
        <v>852</v>
      </c>
      <c r="G569" s="27"/>
      <c r="H569" s="27"/>
      <c r="I569" s="27"/>
      <c r="J569" s="28"/>
      <c r="K569" s="127"/>
      <c r="L569" s="128"/>
      <c r="M569" s="47"/>
      <c r="N569" s="47"/>
      <c r="O569" s="47"/>
      <c r="P569" s="47"/>
      <c r="Q569" s="47"/>
      <c r="R569" s="48"/>
      <c r="S569" s="27"/>
      <c r="T569" s="27"/>
      <c r="U569" s="27"/>
      <c r="V569" s="27"/>
      <c r="W569" s="27"/>
      <c r="X569" s="27"/>
      <c r="Y569" s="27"/>
      <c r="Z569" s="27"/>
      <c r="AA569" s="27"/>
      <c r="AB569" s="27"/>
      <c r="AC569" s="27"/>
      <c r="AR569" s="16" t="s">
        <v>129</v>
      </c>
      <c r="AS569" s="16" t="s">
        <v>70</v>
      </c>
    </row>
    <row r="570" spans="1:63" s="2" customFormat="1" ht="37.9" customHeight="1">
      <c r="A570" s="27"/>
      <c r="B570" s="113"/>
      <c r="C570" s="114" t="s">
        <v>486</v>
      </c>
      <c r="D570" s="114" t="s">
        <v>123</v>
      </c>
      <c r="E570" s="115" t="s">
        <v>854</v>
      </c>
      <c r="F570" s="116" t="s">
        <v>855</v>
      </c>
      <c r="G570" s="117" t="s">
        <v>203</v>
      </c>
      <c r="H570" s="118">
        <v>2500</v>
      </c>
      <c r="I570" s="116" t="s">
        <v>127</v>
      </c>
      <c r="J570" s="28"/>
      <c r="K570" s="119" t="s">
        <v>1</v>
      </c>
      <c r="L570" s="120" t="s">
        <v>30</v>
      </c>
      <c r="M570" s="121">
        <v>0</v>
      </c>
      <c r="N570" s="121">
        <f>M570*H570</f>
        <v>0</v>
      </c>
      <c r="O570" s="121">
        <v>0</v>
      </c>
      <c r="P570" s="121">
        <f>O570*H570</f>
        <v>0</v>
      </c>
      <c r="Q570" s="121">
        <v>0</v>
      </c>
      <c r="R570" s="122">
        <f>Q570*H570</f>
        <v>0</v>
      </c>
      <c r="S570" s="27"/>
      <c r="T570" s="27"/>
      <c r="U570" s="27"/>
      <c r="V570" s="27"/>
      <c r="W570" s="27"/>
      <c r="X570" s="27"/>
      <c r="Y570" s="27"/>
      <c r="Z570" s="27"/>
      <c r="AA570" s="27"/>
      <c r="AB570" s="27"/>
      <c r="AC570" s="27"/>
      <c r="AP570" s="123" t="s">
        <v>128</v>
      </c>
      <c r="AR570" s="123" t="s">
        <v>123</v>
      </c>
      <c r="AS570" s="123" t="s">
        <v>70</v>
      </c>
      <c r="AW570" s="16" t="s">
        <v>121</v>
      </c>
      <c r="BC570" s="124" t="e">
        <f>IF(L570="základní",#REF!,0)</f>
        <v>#REF!</v>
      </c>
      <c r="BD570" s="124">
        <f>IF(L570="snížená",#REF!,0)</f>
        <v>0</v>
      </c>
      <c r="BE570" s="124">
        <f>IF(L570="zákl. přenesená",#REF!,0)</f>
        <v>0</v>
      </c>
      <c r="BF570" s="124">
        <f>IF(L570="sníž. přenesená",#REF!,0)</f>
        <v>0</v>
      </c>
      <c r="BG570" s="124">
        <f>IF(L570="nulová",#REF!,0)</f>
        <v>0</v>
      </c>
      <c r="BH570" s="16" t="s">
        <v>68</v>
      </c>
      <c r="BI570" s="124" t="e">
        <f>ROUND(#REF!*H570,2)</f>
        <v>#REF!</v>
      </c>
      <c r="BJ570" s="16" t="s">
        <v>128</v>
      </c>
      <c r="BK570" s="123" t="s">
        <v>856</v>
      </c>
    </row>
    <row r="571" spans="1:63" s="2" customFormat="1" ht="19.5">
      <c r="A571" s="27"/>
      <c r="B571" s="28"/>
      <c r="C571" s="27"/>
      <c r="D571" s="125" t="s">
        <v>129</v>
      </c>
      <c r="E571" s="27"/>
      <c r="F571" s="126" t="s">
        <v>855</v>
      </c>
      <c r="G571" s="27"/>
      <c r="H571" s="27"/>
      <c r="I571" s="27"/>
      <c r="J571" s="28"/>
      <c r="K571" s="127"/>
      <c r="L571" s="128"/>
      <c r="M571" s="47"/>
      <c r="N571" s="47"/>
      <c r="O571" s="47"/>
      <c r="P571" s="47"/>
      <c r="Q571" s="47"/>
      <c r="R571" s="48"/>
      <c r="S571" s="27"/>
      <c r="T571" s="27"/>
      <c r="U571" s="27"/>
      <c r="V571" s="27"/>
      <c r="W571" s="27"/>
      <c r="X571" s="27"/>
      <c r="Y571" s="27"/>
      <c r="Z571" s="27"/>
      <c r="AA571" s="27"/>
      <c r="AB571" s="27"/>
      <c r="AC571" s="27"/>
      <c r="AR571" s="16" t="s">
        <v>129</v>
      </c>
      <c r="AS571" s="16" t="s">
        <v>70</v>
      </c>
    </row>
    <row r="572" spans="1:63" s="2" customFormat="1" ht="44.25" customHeight="1">
      <c r="A572" s="27"/>
      <c r="B572" s="113"/>
      <c r="C572" s="114" t="s">
        <v>857</v>
      </c>
      <c r="D572" s="114" t="s">
        <v>123</v>
      </c>
      <c r="E572" s="115" t="s">
        <v>858</v>
      </c>
      <c r="F572" s="116" t="s">
        <v>859</v>
      </c>
      <c r="G572" s="117" t="s">
        <v>126</v>
      </c>
      <c r="H572" s="118">
        <v>250</v>
      </c>
      <c r="I572" s="116" t="s">
        <v>127</v>
      </c>
      <c r="J572" s="28"/>
      <c r="K572" s="119" t="s">
        <v>1</v>
      </c>
      <c r="L572" s="120" t="s">
        <v>30</v>
      </c>
      <c r="M572" s="121">
        <v>0</v>
      </c>
      <c r="N572" s="121">
        <f>M572*H572</f>
        <v>0</v>
      </c>
      <c r="O572" s="121">
        <v>0</v>
      </c>
      <c r="P572" s="121">
        <f>O572*H572</f>
        <v>0</v>
      </c>
      <c r="Q572" s="121">
        <v>0</v>
      </c>
      <c r="R572" s="122">
        <f>Q572*H572</f>
        <v>0</v>
      </c>
      <c r="S572" s="27"/>
      <c r="T572" s="27"/>
      <c r="U572" s="27"/>
      <c r="V572" s="27"/>
      <c r="W572" s="27"/>
      <c r="X572" s="27"/>
      <c r="Y572" s="27"/>
      <c r="Z572" s="27"/>
      <c r="AA572" s="27"/>
      <c r="AB572" s="27"/>
      <c r="AC572" s="27"/>
      <c r="AP572" s="123" t="s">
        <v>128</v>
      </c>
      <c r="AR572" s="123" t="s">
        <v>123</v>
      </c>
      <c r="AS572" s="123" t="s">
        <v>70</v>
      </c>
      <c r="AW572" s="16" t="s">
        <v>121</v>
      </c>
      <c r="BC572" s="124" t="e">
        <f>IF(L572="základní",#REF!,0)</f>
        <v>#REF!</v>
      </c>
      <c r="BD572" s="124">
        <f>IF(L572="snížená",#REF!,0)</f>
        <v>0</v>
      </c>
      <c r="BE572" s="124">
        <f>IF(L572="zákl. přenesená",#REF!,0)</f>
        <v>0</v>
      </c>
      <c r="BF572" s="124">
        <f>IF(L572="sníž. přenesená",#REF!,0)</f>
        <v>0</v>
      </c>
      <c r="BG572" s="124">
        <f>IF(L572="nulová",#REF!,0)</f>
        <v>0</v>
      </c>
      <c r="BH572" s="16" t="s">
        <v>68</v>
      </c>
      <c r="BI572" s="124" t="e">
        <f>ROUND(#REF!*H572,2)</f>
        <v>#REF!</v>
      </c>
      <c r="BJ572" s="16" t="s">
        <v>128</v>
      </c>
      <c r="BK572" s="123" t="s">
        <v>860</v>
      </c>
    </row>
    <row r="573" spans="1:63" s="2" customFormat="1" ht="29.25">
      <c r="A573" s="27"/>
      <c r="B573" s="28"/>
      <c r="C573" s="27"/>
      <c r="D573" s="125" t="s">
        <v>129</v>
      </c>
      <c r="E573" s="27"/>
      <c r="F573" s="126" t="s">
        <v>859</v>
      </c>
      <c r="G573" s="27"/>
      <c r="H573" s="27"/>
      <c r="I573" s="27"/>
      <c r="J573" s="28"/>
      <c r="K573" s="127"/>
      <c r="L573" s="128"/>
      <c r="M573" s="47"/>
      <c r="N573" s="47"/>
      <c r="O573" s="47"/>
      <c r="P573" s="47"/>
      <c r="Q573" s="47"/>
      <c r="R573" s="48"/>
      <c r="S573" s="27"/>
      <c r="T573" s="27"/>
      <c r="U573" s="27"/>
      <c r="V573" s="27"/>
      <c r="W573" s="27"/>
      <c r="X573" s="27"/>
      <c r="Y573" s="27"/>
      <c r="Z573" s="27"/>
      <c r="AA573" s="27"/>
      <c r="AB573" s="27"/>
      <c r="AC573" s="27"/>
      <c r="AR573" s="16" t="s">
        <v>129</v>
      </c>
      <c r="AS573" s="16" t="s">
        <v>70</v>
      </c>
    </row>
    <row r="574" spans="1:63" s="2" customFormat="1" ht="37.9" customHeight="1">
      <c r="A574" s="27"/>
      <c r="B574" s="113"/>
      <c r="C574" s="114" t="s">
        <v>490</v>
      </c>
      <c r="D574" s="114" t="s">
        <v>123</v>
      </c>
      <c r="E574" s="115" t="s">
        <v>861</v>
      </c>
      <c r="F574" s="116" t="s">
        <v>862</v>
      </c>
      <c r="G574" s="117" t="s">
        <v>126</v>
      </c>
      <c r="H574" s="118">
        <v>2500</v>
      </c>
      <c r="I574" s="116" t="s">
        <v>127</v>
      </c>
      <c r="J574" s="28"/>
      <c r="K574" s="119" t="s">
        <v>1</v>
      </c>
      <c r="L574" s="120" t="s">
        <v>30</v>
      </c>
      <c r="M574" s="121">
        <v>0</v>
      </c>
      <c r="N574" s="121">
        <f>M574*H574</f>
        <v>0</v>
      </c>
      <c r="O574" s="121">
        <v>0</v>
      </c>
      <c r="P574" s="121">
        <f>O574*H574</f>
        <v>0</v>
      </c>
      <c r="Q574" s="121">
        <v>0</v>
      </c>
      <c r="R574" s="122">
        <f>Q574*H574</f>
        <v>0</v>
      </c>
      <c r="S574" s="27"/>
      <c r="T574" s="27"/>
      <c r="U574" s="27"/>
      <c r="V574" s="27"/>
      <c r="W574" s="27"/>
      <c r="X574" s="27"/>
      <c r="Y574" s="27"/>
      <c r="Z574" s="27"/>
      <c r="AA574" s="27"/>
      <c r="AB574" s="27"/>
      <c r="AC574" s="27"/>
      <c r="AP574" s="123" t="s">
        <v>128</v>
      </c>
      <c r="AR574" s="123" t="s">
        <v>123</v>
      </c>
      <c r="AS574" s="123" t="s">
        <v>70</v>
      </c>
      <c r="AW574" s="16" t="s">
        <v>121</v>
      </c>
      <c r="BC574" s="124" t="e">
        <f>IF(L574="základní",#REF!,0)</f>
        <v>#REF!</v>
      </c>
      <c r="BD574" s="124">
        <f>IF(L574="snížená",#REF!,0)</f>
        <v>0</v>
      </c>
      <c r="BE574" s="124">
        <f>IF(L574="zákl. přenesená",#REF!,0)</f>
        <v>0</v>
      </c>
      <c r="BF574" s="124">
        <f>IF(L574="sníž. přenesená",#REF!,0)</f>
        <v>0</v>
      </c>
      <c r="BG574" s="124">
        <f>IF(L574="nulová",#REF!,0)</f>
        <v>0</v>
      </c>
      <c r="BH574" s="16" t="s">
        <v>68</v>
      </c>
      <c r="BI574" s="124" t="e">
        <f>ROUND(#REF!*H574,2)</f>
        <v>#REF!</v>
      </c>
      <c r="BJ574" s="16" t="s">
        <v>128</v>
      </c>
      <c r="BK574" s="123" t="s">
        <v>863</v>
      </c>
    </row>
    <row r="575" spans="1:63" s="2" customFormat="1" ht="19.5">
      <c r="A575" s="27"/>
      <c r="B575" s="28"/>
      <c r="C575" s="27"/>
      <c r="D575" s="125" t="s">
        <v>129</v>
      </c>
      <c r="E575" s="27"/>
      <c r="F575" s="126" t="s">
        <v>862</v>
      </c>
      <c r="G575" s="27"/>
      <c r="H575" s="27"/>
      <c r="I575" s="27"/>
      <c r="J575" s="28"/>
      <c r="K575" s="127"/>
      <c r="L575" s="128"/>
      <c r="M575" s="47"/>
      <c r="N575" s="47"/>
      <c r="O575" s="47"/>
      <c r="P575" s="47"/>
      <c r="Q575" s="47"/>
      <c r="R575" s="48"/>
      <c r="S575" s="27"/>
      <c r="T575" s="27"/>
      <c r="U575" s="27"/>
      <c r="V575" s="27"/>
      <c r="W575" s="27"/>
      <c r="X575" s="27"/>
      <c r="Y575" s="27"/>
      <c r="Z575" s="27"/>
      <c r="AA575" s="27"/>
      <c r="AB575" s="27"/>
      <c r="AC575" s="27"/>
      <c r="AR575" s="16" t="s">
        <v>129</v>
      </c>
      <c r="AS575" s="16" t="s">
        <v>70</v>
      </c>
    </row>
    <row r="576" spans="1:63" s="2" customFormat="1" ht="44.25" customHeight="1">
      <c r="A576" s="27"/>
      <c r="B576" s="113"/>
      <c r="C576" s="114" t="s">
        <v>864</v>
      </c>
      <c r="D576" s="114" t="s">
        <v>123</v>
      </c>
      <c r="E576" s="115" t="s">
        <v>865</v>
      </c>
      <c r="F576" s="116" t="s">
        <v>866</v>
      </c>
      <c r="G576" s="117" t="s">
        <v>126</v>
      </c>
      <c r="H576" s="118">
        <v>250</v>
      </c>
      <c r="I576" s="116" t="s">
        <v>127</v>
      </c>
      <c r="J576" s="28"/>
      <c r="K576" s="119" t="s">
        <v>1</v>
      </c>
      <c r="L576" s="120" t="s">
        <v>30</v>
      </c>
      <c r="M576" s="121">
        <v>0</v>
      </c>
      <c r="N576" s="121">
        <f>M576*H576</f>
        <v>0</v>
      </c>
      <c r="O576" s="121">
        <v>0</v>
      </c>
      <c r="P576" s="121">
        <f>O576*H576</f>
        <v>0</v>
      </c>
      <c r="Q576" s="121">
        <v>0</v>
      </c>
      <c r="R576" s="122">
        <f>Q576*H576</f>
        <v>0</v>
      </c>
      <c r="S576" s="27"/>
      <c r="T576" s="27"/>
      <c r="U576" s="27"/>
      <c r="V576" s="27"/>
      <c r="W576" s="27"/>
      <c r="X576" s="27"/>
      <c r="Y576" s="27"/>
      <c r="Z576" s="27"/>
      <c r="AA576" s="27"/>
      <c r="AB576" s="27"/>
      <c r="AC576" s="27"/>
      <c r="AP576" s="123" t="s">
        <v>128</v>
      </c>
      <c r="AR576" s="123" t="s">
        <v>123</v>
      </c>
      <c r="AS576" s="123" t="s">
        <v>70</v>
      </c>
      <c r="AW576" s="16" t="s">
        <v>121</v>
      </c>
      <c r="BC576" s="124" t="e">
        <f>IF(L576="základní",#REF!,0)</f>
        <v>#REF!</v>
      </c>
      <c r="BD576" s="124">
        <f>IF(L576="snížená",#REF!,0)</f>
        <v>0</v>
      </c>
      <c r="BE576" s="124">
        <f>IF(L576="zákl. přenesená",#REF!,0)</f>
        <v>0</v>
      </c>
      <c r="BF576" s="124">
        <f>IF(L576="sníž. přenesená",#REF!,0)</f>
        <v>0</v>
      </c>
      <c r="BG576" s="124">
        <f>IF(L576="nulová",#REF!,0)</f>
        <v>0</v>
      </c>
      <c r="BH576" s="16" t="s">
        <v>68</v>
      </c>
      <c r="BI576" s="124" t="e">
        <f>ROUND(#REF!*H576,2)</f>
        <v>#REF!</v>
      </c>
      <c r="BJ576" s="16" t="s">
        <v>128</v>
      </c>
      <c r="BK576" s="123" t="s">
        <v>867</v>
      </c>
    </row>
    <row r="577" spans="1:63" s="2" customFormat="1" ht="29.25">
      <c r="A577" s="27"/>
      <c r="B577" s="28"/>
      <c r="C577" s="27"/>
      <c r="D577" s="125" t="s">
        <v>129</v>
      </c>
      <c r="E577" s="27"/>
      <c r="F577" s="126" t="s">
        <v>866</v>
      </c>
      <c r="G577" s="27"/>
      <c r="H577" s="27"/>
      <c r="I577" s="27"/>
      <c r="J577" s="28"/>
      <c r="K577" s="127"/>
      <c r="L577" s="128"/>
      <c r="M577" s="47"/>
      <c r="N577" s="47"/>
      <c r="O577" s="47"/>
      <c r="P577" s="47"/>
      <c r="Q577" s="47"/>
      <c r="R577" s="48"/>
      <c r="S577" s="27"/>
      <c r="T577" s="27"/>
      <c r="U577" s="27"/>
      <c r="V577" s="27"/>
      <c r="W577" s="27"/>
      <c r="X577" s="27"/>
      <c r="Y577" s="27"/>
      <c r="Z577" s="27"/>
      <c r="AA577" s="27"/>
      <c r="AB577" s="27"/>
      <c r="AC577" s="27"/>
      <c r="AR577" s="16" t="s">
        <v>129</v>
      </c>
      <c r="AS577" s="16" t="s">
        <v>70</v>
      </c>
    </row>
    <row r="578" spans="1:63" s="2" customFormat="1" ht="33" customHeight="1">
      <c r="A578" s="27"/>
      <c r="B578" s="113"/>
      <c r="C578" s="114" t="s">
        <v>493</v>
      </c>
      <c r="D578" s="114" t="s">
        <v>123</v>
      </c>
      <c r="E578" s="115" t="s">
        <v>868</v>
      </c>
      <c r="F578" s="116" t="s">
        <v>869</v>
      </c>
      <c r="G578" s="117" t="s">
        <v>195</v>
      </c>
      <c r="H578" s="118">
        <v>50</v>
      </c>
      <c r="I578" s="116" t="s">
        <v>127</v>
      </c>
      <c r="J578" s="28"/>
      <c r="K578" s="119" t="s">
        <v>1</v>
      </c>
      <c r="L578" s="120" t="s">
        <v>30</v>
      </c>
      <c r="M578" s="121">
        <v>0</v>
      </c>
      <c r="N578" s="121">
        <f>M578*H578</f>
        <v>0</v>
      </c>
      <c r="O578" s="121">
        <v>0</v>
      </c>
      <c r="P578" s="121">
        <f>O578*H578</f>
        <v>0</v>
      </c>
      <c r="Q578" s="121">
        <v>0</v>
      </c>
      <c r="R578" s="122">
        <f>Q578*H578</f>
        <v>0</v>
      </c>
      <c r="S578" s="27"/>
      <c r="T578" s="27"/>
      <c r="U578" s="27"/>
      <c r="V578" s="27"/>
      <c r="W578" s="27"/>
      <c r="X578" s="27"/>
      <c r="Y578" s="27"/>
      <c r="Z578" s="27"/>
      <c r="AA578" s="27"/>
      <c r="AB578" s="27"/>
      <c r="AC578" s="27"/>
      <c r="AP578" s="123" t="s">
        <v>128</v>
      </c>
      <c r="AR578" s="123" t="s">
        <v>123</v>
      </c>
      <c r="AS578" s="123" t="s">
        <v>70</v>
      </c>
      <c r="AW578" s="16" t="s">
        <v>121</v>
      </c>
      <c r="BC578" s="124" t="e">
        <f>IF(L578="základní",#REF!,0)</f>
        <v>#REF!</v>
      </c>
      <c r="BD578" s="124">
        <f>IF(L578="snížená",#REF!,0)</f>
        <v>0</v>
      </c>
      <c r="BE578" s="124">
        <f>IF(L578="zákl. přenesená",#REF!,0)</f>
        <v>0</v>
      </c>
      <c r="BF578" s="124">
        <f>IF(L578="sníž. přenesená",#REF!,0)</f>
        <v>0</v>
      </c>
      <c r="BG578" s="124">
        <f>IF(L578="nulová",#REF!,0)</f>
        <v>0</v>
      </c>
      <c r="BH578" s="16" t="s">
        <v>68</v>
      </c>
      <c r="BI578" s="124" t="e">
        <f>ROUND(#REF!*H578,2)</f>
        <v>#REF!</v>
      </c>
      <c r="BJ578" s="16" t="s">
        <v>128</v>
      </c>
      <c r="BK578" s="123" t="s">
        <v>870</v>
      </c>
    </row>
    <row r="579" spans="1:63" s="2" customFormat="1" ht="19.5">
      <c r="A579" s="27"/>
      <c r="B579" s="28"/>
      <c r="C579" s="27"/>
      <c r="D579" s="125" t="s">
        <v>129</v>
      </c>
      <c r="E579" s="27"/>
      <c r="F579" s="126" t="s">
        <v>869</v>
      </c>
      <c r="G579" s="27"/>
      <c r="H579" s="27"/>
      <c r="I579" s="27"/>
      <c r="J579" s="28"/>
      <c r="K579" s="127"/>
      <c r="L579" s="128"/>
      <c r="M579" s="47"/>
      <c r="N579" s="47"/>
      <c r="O579" s="47"/>
      <c r="P579" s="47"/>
      <c r="Q579" s="47"/>
      <c r="R579" s="48"/>
      <c r="S579" s="27"/>
      <c r="T579" s="27"/>
      <c r="U579" s="27"/>
      <c r="V579" s="27"/>
      <c r="W579" s="27"/>
      <c r="X579" s="27"/>
      <c r="Y579" s="27"/>
      <c r="Z579" s="27"/>
      <c r="AA579" s="27"/>
      <c r="AB579" s="27"/>
      <c r="AC579" s="27"/>
      <c r="AR579" s="16" t="s">
        <v>129</v>
      </c>
      <c r="AS579" s="16" t="s">
        <v>70</v>
      </c>
    </row>
    <row r="580" spans="1:63" s="2" customFormat="1" ht="44.25" customHeight="1">
      <c r="A580" s="27"/>
      <c r="B580" s="113"/>
      <c r="C580" s="114" t="s">
        <v>871</v>
      </c>
      <c r="D580" s="114" t="s">
        <v>123</v>
      </c>
      <c r="E580" s="115" t="s">
        <v>872</v>
      </c>
      <c r="F580" s="116" t="s">
        <v>873</v>
      </c>
      <c r="G580" s="117" t="s">
        <v>149</v>
      </c>
      <c r="H580" s="118">
        <v>60</v>
      </c>
      <c r="I580" s="116" t="s">
        <v>127</v>
      </c>
      <c r="J580" s="28"/>
      <c r="K580" s="119" t="s">
        <v>1</v>
      </c>
      <c r="L580" s="120" t="s">
        <v>30</v>
      </c>
      <c r="M580" s="121">
        <v>0</v>
      </c>
      <c r="N580" s="121">
        <f>M580*H580</f>
        <v>0</v>
      </c>
      <c r="O580" s="121">
        <v>0</v>
      </c>
      <c r="P580" s="121">
        <f>O580*H580</f>
        <v>0</v>
      </c>
      <c r="Q580" s="121">
        <v>0</v>
      </c>
      <c r="R580" s="122">
        <f>Q580*H580</f>
        <v>0</v>
      </c>
      <c r="S580" s="27"/>
      <c r="T580" s="27"/>
      <c r="U580" s="27"/>
      <c r="V580" s="27"/>
      <c r="W580" s="27"/>
      <c r="X580" s="27"/>
      <c r="Y580" s="27"/>
      <c r="Z580" s="27"/>
      <c r="AA580" s="27"/>
      <c r="AB580" s="27"/>
      <c r="AC580" s="27"/>
      <c r="AP580" s="123" t="s">
        <v>128</v>
      </c>
      <c r="AR580" s="123" t="s">
        <v>123</v>
      </c>
      <c r="AS580" s="123" t="s">
        <v>70</v>
      </c>
      <c r="AW580" s="16" t="s">
        <v>121</v>
      </c>
      <c r="BC580" s="124" t="e">
        <f>IF(L580="základní",#REF!,0)</f>
        <v>#REF!</v>
      </c>
      <c r="BD580" s="124">
        <f>IF(L580="snížená",#REF!,0)</f>
        <v>0</v>
      </c>
      <c r="BE580" s="124">
        <f>IF(L580="zákl. přenesená",#REF!,0)</f>
        <v>0</v>
      </c>
      <c r="BF580" s="124">
        <f>IF(L580="sníž. přenesená",#REF!,0)</f>
        <v>0</v>
      </c>
      <c r="BG580" s="124">
        <f>IF(L580="nulová",#REF!,0)</f>
        <v>0</v>
      </c>
      <c r="BH580" s="16" t="s">
        <v>68</v>
      </c>
      <c r="BI580" s="124" t="e">
        <f>ROUND(#REF!*H580,2)</f>
        <v>#REF!</v>
      </c>
      <c r="BJ580" s="16" t="s">
        <v>128</v>
      </c>
      <c r="BK580" s="123" t="s">
        <v>874</v>
      </c>
    </row>
    <row r="581" spans="1:63" s="2" customFormat="1" ht="29.25">
      <c r="A581" s="27"/>
      <c r="B581" s="28"/>
      <c r="C581" s="27"/>
      <c r="D581" s="125" t="s">
        <v>129</v>
      </c>
      <c r="E581" s="27"/>
      <c r="F581" s="126" t="s">
        <v>873</v>
      </c>
      <c r="G581" s="27"/>
      <c r="H581" s="27"/>
      <c r="I581" s="27"/>
      <c r="J581" s="28"/>
      <c r="K581" s="127"/>
      <c r="L581" s="128"/>
      <c r="M581" s="47"/>
      <c r="N581" s="47"/>
      <c r="O581" s="47"/>
      <c r="P581" s="47"/>
      <c r="Q581" s="47"/>
      <c r="R581" s="48"/>
      <c r="S581" s="27"/>
      <c r="T581" s="27"/>
      <c r="U581" s="27"/>
      <c r="V581" s="27"/>
      <c r="W581" s="27"/>
      <c r="X581" s="27"/>
      <c r="Y581" s="27"/>
      <c r="Z581" s="27"/>
      <c r="AA581" s="27"/>
      <c r="AB581" s="27"/>
      <c r="AC581" s="27"/>
      <c r="AR581" s="16" t="s">
        <v>129</v>
      </c>
      <c r="AS581" s="16" t="s">
        <v>70</v>
      </c>
    </row>
    <row r="582" spans="1:63" s="2" customFormat="1" ht="49.15" customHeight="1">
      <c r="A582" s="27"/>
      <c r="B582" s="113"/>
      <c r="C582" s="114" t="s">
        <v>497</v>
      </c>
      <c r="D582" s="114" t="s">
        <v>123</v>
      </c>
      <c r="E582" s="115" t="s">
        <v>875</v>
      </c>
      <c r="F582" s="116" t="s">
        <v>876</v>
      </c>
      <c r="G582" s="117" t="s">
        <v>149</v>
      </c>
      <c r="H582" s="118">
        <v>120</v>
      </c>
      <c r="I582" s="116" t="s">
        <v>127</v>
      </c>
      <c r="J582" s="28"/>
      <c r="K582" s="119" t="s">
        <v>1</v>
      </c>
      <c r="L582" s="120" t="s">
        <v>30</v>
      </c>
      <c r="M582" s="121">
        <v>0</v>
      </c>
      <c r="N582" s="121">
        <f>M582*H582</f>
        <v>0</v>
      </c>
      <c r="O582" s="121">
        <v>0</v>
      </c>
      <c r="P582" s="121">
        <f>O582*H582</f>
        <v>0</v>
      </c>
      <c r="Q582" s="121">
        <v>0</v>
      </c>
      <c r="R582" s="122">
        <f>Q582*H582</f>
        <v>0</v>
      </c>
      <c r="S582" s="27"/>
      <c r="T582" s="27"/>
      <c r="U582" s="27"/>
      <c r="V582" s="27"/>
      <c r="W582" s="27"/>
      <c r="X582" s="27"/>
      <c r="Y582" s="27"/>
      <c r="Z582" s="27"/>
      <c r="AA582" s="27"/>
      <c r="AB582" s="27"/>
      <c r="AC582" s="27"/>
      <c r="AP582" s="123" t="s">
        <v>128</v>
      </c>
      <c r="AR582" s="123" t="s">
        <v>123</v>
      </c>
      <c r="AS582" s="123" t="s">
        <v>70</v>
      </c>
      <c r="AW582" s="16" t="s">
        <v>121</v>
      </c>
      <c r="BC582" s="124" t="e">
        <f>IF(L582="základní",#REF!,0)</f>
        <v>#REF!</v>
      </c>
      <c r="BD582" s="124">
        <f>IF(L582="snížená",#REF!,0)</f>
        <v>0</v>
      </c>
      <c r="BE582" s="124">
        <f>IF(L582="zákl. přenesená",#REF!,0)</f>
        <v>0</v>
      </c>
      <c r="BF582" s="124">
        <f>IF(L582="sníž. přenesená",#REF!,0)</f>
        <v>0</v>
      </c>
      <c r="BG582" s="124">
        <f>IF(L582="nulová",#REF!,0)</f>
        <v>0</v>
      </c>
      <c r="BH582" s="16" t="s">
        <v>68</v>
      </c>
      <c r="BI582" s="124" t="e">
        <f>ROUND(#REF!*H582,2)</f>
        <v>#REF!</v>
      </c>
      <c r="BJ582" s="16" t="s">
        <v>128</v>
      </c>
      <c r="BK582" s="123" t="s">
        <v>877</v>
      </c>
    </row>
    <row r="583" spans="1:63" s="2" customFormat="1" ht="29.25">
      <c r="A583" s="27"/>
      <c r="B583" s="28"/>
      <c r="C583" s="27"/>
      <c r="D583" s="125" t="s">
        <v>129</v>
      </c>
      <c r="E583" s="27"/>
      <c r="F583" s="126" t="s">
        <v>876</v>
      </c>
      <c r="G583" s="27"/>
      <c r="H583" s="27"/>
      <c r="I583" s="27"/>
      <c r="J583" s="28"/>
      <c r="K583" s="127"/>
      <c r="L583" s="128"/>
      <c r="M583" s="47"/>
      <c r="N583" s="47"/>
      <c r="O583" s="47"/>
      <c r="P583" s="47"/>
      <c r="Q583" s="47"/>
      <c r="R583" s="48"/>
      <c r="S583" s="27"/>
      <c r="T583" s="27"/>
      <c r="U583" s="27"/>
      <c r="V583" s="27"/>
      <c r="W583" s="27"/>
      <c r="X583" s="27"/>
      <c r="Y583" s="27"/>
      <c r="Z583" s="27"/>
      <c r="AA583" s="27"/>
      <c r="AB583" s="27"/>
      <c r="AC583" s="27"/>
      <c r="AR583" s="16" t="s">
        <v>129</v>
      </c>
      <c r="AS583" s="16" t="s">
        <v>70</v>
      </c>
    </row>
    <row r="584" spans="1:63" s="2" customFormat="1" ht="44.25" customHeight="1">
      <c r="A584" s="27"/>
      <c r="B584" s="113"/>
      <c r="C584" s="114" t="s">
        <v>878</v>
      </c>
      <c r="D584" s="114" t="s">
        <v>123</v>
      </c>
      <c r="E584" s="115" t="s">
        <v>879</v>
      </c>
      <c r="F584" s="116" t="s">
        <v>880</v>
      </c>
      <c r="G584" s="117" t="s">
        <v>149</v>
      </c>
      <c r="H584" s="118">
        <v>60</v>
      </c>
      <c r="I584" s="116" t="s">
        <v>127</v>
      </c>
      <c r="J584" s="28"/>
      <c r="K584" s="119" t="s">
        <v>1</v>
      </c>
      <c r="L584" s="120" t="s">
        <v>30</v>
      </c>
      <c r="M584" s="121">
        <v>0</v>
      </c>
      <c r="N584" s="121">
        <f>M584*H584</f>
        <v>0</v>
      </c>
      <c r="O584" s="121">
        <v>0</v>
      </c>
      <c r="P584" s="121">
        <f>O584*H584</f>
        <v>0</v>
      </c>
      <c r="Q584" s="121">
        <v>0</v>
      </c>
      <c r="R584" s="122">
        <f>Q584*H584</f>
        <v>0</v>
      </c>
      <c r="S584" s="27"/>
      <c r="T584" s="27"/>
      <c r="U584" s="27"/>
      <c r="V584" s="27"/>
      <c r="W584" s="27"/>
      <c r="X584" s="27"/>
      <c r="Y584" s="27"/>
      <c r="Z584" s="27"/>
      <c r="AA584" s="27"/>
      <c r="AB584" s="27"/>
      <c r="AC584" s="27"/>
      <c r="AP584" s="123" t="s">
        <v>128</v>
      </c>
      <c r="AR584" s="123" t="s">
        <v>123</v>
      </c>
      <c r="AS584" s="123" t="s">
        <v>70</v>
      </c>
      <c r="AW584" s="16" t="s">
        <v>121</v>
      </c>
      <c r="BC584" s="124" t="e">
        <f>IF(L584="základní",#REF!,0)</f>
        <v>#REF!</v>
      </c>
      <c r="BD584" s="124">
        <f>IF(L584="snížená",#REF!,0)</f>
        <v>0</v>
      </c>
      <c r="BE584" s="124">
        <f>IF(L584="zákl. přenesená",#REF!,0)</f>
        <v>0</v>
      </c>
      <c r="BF584" s="124">
        <f>IF(L584="sníž. přenesená",#REF!,0)</f>
        <v>0</v>
      </c>
      <c r="BG584" s="124">
        <f>IF(L584="nulová",#REF!,0)</f>
        <v>0</v>
      </c>
      <c r="BH584" s="16" t="s">
        <v>68</v>
      </c>
      <c r="BI584" s="124" t="e">
        <f>ROUND(#REF!*H584,2)</f>
        <v>#REF!</v>
      </c>
      <c r="BJ584" s="16" t="s">
        <v>128</v>
      </c>
      <c r="BK584" s="123" t="s">
        <v>881</v>
      </c>
    </row>
    <row r="585" spans="1:63" s="2" customFormat="1" ht="29.25">
      <c r="A585" s="27"/>
      <c r="B585" s="28"/>
      <c r="C585" s="27"/>
      <c r="D585" s="125" t="s">
        <v>129</v>
      </c>
      <c r="E585" s="27"/>
      <c r="F585" s="126" t="s">
        <v>880</v>
      </c>
      <c r="G585" s="27"/>
      <c r="H585" s="27"/>
      <c r="I585" s="27"/>
      <c r="J585" s="28"/>
      <c r="K585" s="127"/>
      <c r="L585" s="128"/>
      <c r="M585" s="47"/>
      <c r="N585" s="47"/>
      <c r="O585" s="47"/>
      <c r="P585" s="47"/>
      <c r="Q585" s="47"/>
      <c r="R585" s="48"/>
      <c r="S585" s="27"/>
      <c r="T585" s="27"/>
      <c r="U585" s="27"/>
      <c r="V585" s="27"/>
      <c r="W585" s="27"/>
      <c r="X585" s="27"/>
      <c r="Y585" s="27"/>
      <c r="Z585" s="27"/>
      <c r="AA585" s="27"/>
      <c r="AB585" s="27"/>
      <c r="AC585" s="27"/>
      <c r="AR585" s="16" t="s">
        <v>129</v>
      </c>
      <c r="AS585" s="16" t="s">
        <v>70</v>
      </c>
    </row>
    <row r="586" spans="1:63" s="2" customFormat="1" ht="37.9" customHeight="1">
      <c r="A586" s="27"/>
      <c r="B586" s="113"/>
      <c r="C586" s="114" t="s">
        <v>500</v>
      </c>
      <c r="D586" s="114" t="s">
        <v>123</v>
      </c>
      <c r="E586" s="115" t="s">
        <v>882</v>
      </c>
      <c r="F586" s="116" t="s">
        <v>883</v>
      </c>
      <c r="G586" s="117" t="s">
        <v>126</v>
      </c>
      <c r="H586" s="118">
        <v>40</v>
      </c>
      <c r="I586" s="116" t="s">
        <v>127</v>
      </c>
      <c r="J586" s="28"/>
      <c r="K586" s="119" t="s">
        <v>1</v>
      </c>
      <c r="L586" s="120" t="s">
        <v>30</v>
      </c>
      <c r="M586" s="121">
        <v>0</v>
      </c>
      <c r="N586" s="121">
        <f>M586*H586</f>
        <v>0</v>
      </c>
      <c r="O586" s="121">
        <v>0</v>
      </c>
      <c r="P586" s="121">
        <f>O586*H586</f>
        <v>0</v>
      </c>
      <c r="Q586" s="121">
        <v>0</v>
      </c>
      <c r="R586" s="122">
        <f>Q586*H586</f>
        <v>0</v>
      </c>
      <c r="S586" s="27"/>
      <c r="T586" s="27"/>
      <c r="U586" s="27"/>
      <c r="V586" s="27"/>
      <c r="W586" s="27"/>
      <c r="X586" s="27"/>
      <c r="Y586" s="27"/>
      <c r="Z586" s="27"/>
      <c r="AA586" s="27"/>
      <c r="AB586" s="27"/>
      <c r="AC586" s="27"/>
      <c r="AP586" s="123" t="s">
        <v>128</v>
      </c>
      <c r="AR586" s="123" t="s">
        <v>123</v>
      </c>
      <c r="AS586" s="123" t="s">
        <v>70</v>
      </c>
      <c r="AW586" s="16" t="s">
        <v>121</v>
      </c>
      <c r="BC586" s="124" t="e">
        <f>IF(L586="základní",#REF!,0)</f>
        <v>#REF!</v>
      </c>
      <c r="BD586" s="124">
        <f>IF(L586="snížená",#REF!,0)</f>
        <v>0</v>
      </c>
      <c r="BE586" s="124">
        <f>IF(L586="zákl. přenesená",#REF!,0)</f>
        <v>0</v>
      </c>
      <c r="BF586" s="124">
        <f>IF(L586="sníž. přenesená",#REF!,0)</f>
        <v>0</v>
      </c>
      <c r="BG586" s="124">
        <f>IF(L586="nulová",#REF!,0)</f>
        <v>0</v>
      </c>
      <c r="BH586" s="16" t="s">
        <v>68</v>
      </c>
      <c r="BI586" s="124" t="e">
        <f>ROUND(#REF!*H586,2)</f>
        <v>#REF!</v>
      </c>
      <c r="BJ586" s="16" t="s">
        <v>128</v>
      </c>
      <c r="BK586" s="123" t="s">
        <v>884</v>
      </c>
    </row>
    <row r="587" spans="1:63" s="2" customFormat="1" ht="19.5">
      <c r="A587" s="27"/>
      <c r="B587" s="28"/>
      <c r="C587" s="27"/>
      <c r="D587" s="125" t="s">
        <v>129</v>
      </c>
      <c r="E587" s="27"/>
      <c r="F587" s="126" t="s">
        <v>883</v>
      </c>
      <c r="G587" s="27"/>
      <c r="H587" s="27"/>
      <c r="I587" s="27"/>
      <c r="J587" s="28"/>
      <c r="K587" s="127"/>
      <c r="L587" s="128"/>
      <c r="M587" s="47"/>
      <c r="N587" s="47"/>
      <c r="O587" s="47"/>
      <c r="P587" s="47"/>
      <c r="Q587" s="47"/>
      <c r="R587" s="48"/>
      <c r="S587" s="27"/>
      <c r="T587" s="27"/>
      <c r="U587" s="27"/>
      <c r="V587" s="27"/>
      <c r="W587" s="27"/>
      <c r="X587" s="27"/>
      <c r="Y587" s="27"/>
      <c r="Z587" s="27"/>
      <c r="AA587" s="27"/>
      <c r="AB587" s="27"/>
      <c r="AC587" s="27"/>
      <c r="AR587" s="16" t="s">
        <v>129</v>
      </c>
      <c r="AS587" s="16" t="s">
        <v>70</v>
      </c>
    </row>
    <row r="588" spans="1:63" s="2" customFormat="1" ht="19.5">
      <c r="A588" s="27"/>
      <c r="B588" s="28"/>
      <c r="C588" s="27"/>
      <c r="D588" s="125" t="s">
        <v>359</v>
      </c>
      <c r="E588" s="27"/>
      <c r="F588" s="137" t="s">
        <v>407</v>
      </c>
      <c r="G588" s="27"/>
      <c r="H588" s="27"/>
      <c r="I588" s="27"/>
      <c r="J588" s="28"/>
      <c r="K588" s="127"/>
      <c r="L588" s="128"/>
      <c r="M588" s="47"/>
      <c r="N588" s="47"/>
      <c r="O588" s="47"/>
      <c r="P588" s="47"/>
      <c r="Q588" s="47"/>
      <c r="R588" s="48"/>
      <c r="S588" s="27"/>
      <c r="T588" s="27"/>
      <c r="U588" s="27"/>
      <c r="V588" s="27"/>
      <c r="W588" s="27"/>
      <c r="X588" s="27"/>
      <c r="Y588" s="27"/>
      <c r="Z588" s="27"/>
      <c r="AA588" s="27"/>
      <c r="AB588" s="27"/>
      <c r="AC588" s="27"/>
      <c r="AR588" s="16" t="s">
        <v>359</v>
      </c>
      <c r="AS588" s="16" t="s">
        <v>70</v>
      </c>
    </row>
    <row r="589" spans="1:63" s="2" customFormat="1" ht="37.9" customHeight="1">
      <c r="A589" s="27"/>
      <c r="B589" s="113"/>
      <c r="C589" s="114" t="s">
        <v>885</v>
      </c>
      <c r="D589" s="114" t="s">
        <v>123</v>
      </c>
      <c r="E589" s="115" t="s">
        <v>886</v>
      </c>
      <c r="F589" s="116" t="s">
        <v>887</v>
      </c>
      <c r="G589" s="117" t="s">
        <v>126</v>
      </c>
      <c r="H589" s="118">
        <v>20</v>
      </c>
      <c r="I589" s="116" t="s">
        <v>127</v>
      </c>
      <c r="J589" s="28"/>
      <c r="K589" s="119" t="s">
        <v>1</v>
      </c>
      <c r="L589" s="120" t="s">
        <v>30</v>
      </c>
      <c r="M589" s="121">
        <v>0</v>
      </c>
      <c r="N589" s="121">
        <f>M589*H589</f>
        <v>0</v>
      </c>
      <c r="O589" s="121">
        <v>0</v>
      </c>
      <c r="P589" s="121">
        <f>O589*H589</f>
        <v>0</v>
      </c>
      <c r="Q589" s="121">
        <v>0</v>
      </c>
      <c r="R589" s="122">
        <f>Q589*H589</f>
        <v>0</v>
      </c>
      <c r="S589" s="27"/>
      <c r="T589" s="27"/>
      <c r="U589" s="27"/>
      <c r="V589" s="27"/>
      <c r="W589" s="27"/>
      <c r="X589" s="27"/>
      <c r="Y589" s="27"/>
      <c r="Z589" s="27"/>
      <c r="AA589" s="27"/>
      <c r="AB589" s="27"/>
      <c r="AC589" s="27"/>
      <c r="AP589" s="123" t="s">
        <v>128</v>
      </c>
      <c r="AR589" s="123" t="s">
        <v>123</v>
      </c>
      <c r="AS589" s="123" t="s">
        <v>70</v>
      </c>
      <c r="AW589" s="16" t="s">
        <v>121</v>
      </c>
      <c r="BC589" s="124" t="e">
        <f>IF(L589="základní",#REF!,0)</f>
        <v>#REF!</v>
      </c>
      <c r="BD589" s="124">
        <f>IF(L589="snížená",#REF!,0)</f>
        <v>0</v>
      </c>
      <c r="BE589" s="124">
        <f>IF(L589="zákl. přenesená",#REF!,0)</f>
        <v>0</v>
      </c>
      <c r="BF589" s="124">
        <f>IF(L589="sníž. přenesená",#REF!,0)</f>
        <v>0</v>
      </c>
      <c r="BG589" s="124">
        <f>IF(L589="nulová",#REF!,0)</f>
        <v>0</v>
      </c>
      <c r="BH589" s="16" t="s">
        <v>68</v>
      </c>
      <c r="BI589" s="124" t="e">
        <f>ROUND(#REF!*H589,2)</f>
        <v>#REF!</v>
      </c>
      <c r="BJ589" s="16" t="s">
        <v>128</v>
      </c>
      <c r="BK589" s="123" t="s">
        <v>888</v>
      </c>
    </row>
    <row r="590" spans="1:63" s="2" customFormat="1" ht="19.5">
      <c r="A590" s="27"/>
      <c r="B590" s="28"/>
      <c r="C590" s="27"/>
      <c r="D590" s="125" t="s">
        <v>129</v>
      </c>
      <c r="E590" s="27"/>
      <c r="F590" s="126" t="s">
        <v>887</v>
      </c>
      <c r="G590" s="27"/>
      <c r="H590" s="27"/>
      <c r="I590" s="27"/>
      <c r="J590" s="28"/>
      <c r="K590" s="127"/>
      <c r="L590" s="128"/>
      <c r="M590" s="47"/>
      <c r="N590" s="47"/>
      <c r="O590" s="47"/>
      <c r="P590" s="47"/>
      <c r="Q590" s="47"/>
      <c r="R590" s="48"/>
      <c r="S590" s="27"/>
      <c r="T590" s="27"/>
      <c r="U590" s="27"/>
      <c r="V590" s="27"/>
      <c r="W590" s="27"/>
      <c r="X590" s="27"/>
      <c r="Y590" s="27"/>
      <c r="Z590" s="27"/>
      <c r="AA590" s="27"/>
      <c r="AB590" s="27"/>
      <c r="AC590" s="27"/>
      <c r="AR590" s="16" t="s">
        <v>129</v>
      </c>
      <c r="AS590" s="16" t="s">
        <v>70</v>
      </c>
    </row>
    <row r="591" spans="1:63" s="2" customFormat="1" ht="24.2" customHeight="1">
      <c r="A591" s="27"/>
      <c r="B591" s="113"/>
      <c r="C591" s="114" t="s">
        <v>504</v>
      </c>
      <c r="D591" s="114" t="s">
        <v>123</v>
      </c>
      <c r="E591" s="115" t="s">
        <v>889</v>
      </c>
      <c r="F591" s="116" t="s">
        <v>890</v>
      </c>
      <c r="G591" s="117" t="s">
        <v>203</v>
      </c>
      <c r="H591" s="118">
        <v>150</v>
      </c>
      <c r="I591" s="116" t="s">
        <v>127</v>
      </c>
      <c r="J591" s="28"/>
      <c r="K591" s="119" t="s">
        <v>1</v>
      </c>
      <c r="L591" s="120" t="s">
        <v>30</v>
      </c>
      <c r="M591" s="121">
        <v>0</v>
      </c>
      <c r="N591" s="121">
        <f>M591*H591</f>
        <v>0</v>
      </c>
      <c r="O591" s="121">
        <v>0</v>
      </c>
      <c r="P591" s="121">
        <f>O591*H591</f>
        <v>0</v>
      </c>
      <c r="Q591" s="121">
        <v>0</v>
      </c>
      <c r="R591" s="122">
        <f>Q591*H591</f>
        <v>0</v>
      </c>
      <c r="S591" s="27"/>
      <c r="T591" s="27"/>
      <c r="U591" s="27"/>
      <c r="V591" s="27"/>
      <c r="W591" s="27"/>
      <c r="X591" s="27"/>
      <c r="Y591" s="27"/>
      <c r="Z591" s="27"/>
      <c r="AA591" s="27"/>
      <c r="AB591" s="27"/>
      <c r="AC591" s="27"/>
      <c r="AP591" s="123" t="s">
        <v>128</v>
      </c>
      <c r="AR591" s="123" t="s">
        <v>123</v>
      </c>
      <c r="AS591" s="123" t="s">
        <v>70</v>
      </c>
      <c r="AW591" s="16" t="s">
        <v>121</v>
      </c>
      <c r="BC591" s="124" t="e">
        <f>IF(L591="základní",#REF!,0)</f>
        <v>#REF!</v>
      </c>
      <c r="BD591" s="124">
        <f>IF(L591="snížená",#REF!,0)</f>
        <v>0</v>
      </c>
      <c r="BE591" s="124">
        <f>IF(L591="zákl. přenesená",#REF!,0)</f>
        <v>0</v>
      </c>
      <c r="BF591" s="124">
        <f>IF(L591="sníž. přenesená",#REF!,0)</f>
        <v>0</v>
      </c>
      <c r="BG591" s="124">
        <f>IF(L591="nulová",#REF!,0)</f>
        <v>0</v>
      </c>
      <c r="BH591" s="16" t="s">
        <v>68</v>
      </c>
      <c r="BI591" s="124" t="e">
        <f>ROUND(#REF!*H591,2)</f>
        <v>#REF!</v>
      </c>
      <c r="BJ591" s="16" t="s">
        <v>128</v>
      </c>
      <c r="BK591" s="123" t="s">
        <v>891</v>
      </c>
    </row>
    <row r="592" spans="1:63" s="2" customFormat="1" ht="19.5">
      <c r="A592" s="27"/>
      <c r="B592" s="28"/>
      <c r="C592" s="27"/>
      <c r="D592" s="125" t="s">
        <v>129</v>
      </c>
      <c r="E592" s="27"/>
      <c r="F592" s="126" t="s">
        <v>890</v>
      </c>
      <c r="G592" s="27"/>
      <c r="H592" s="27"/>
      <c r="I592" s="27"/>
      <c r="J592" s="28"/>
      <c r="K592" s="127"/>
      <c r="L592" s="128"/>
      <c r="M592" s="47"/>
      <c r="N592" s="47"/>
      <c r="O592" s="47"/>
      <c r="P592" s="47"/>
      <c r="Q592" s="47"/>
      <c r="R592" s="48"/>
      <c r="S592" s="27"/>
      <c r="T592" s="27"/>
      <c r="U592" s="27"/>
      <c r="V592" s="27"/>
      <c r="W592" s="27"/>
      <c r="X592" s="27"/>
      <c r="Y592" s="27"/>
      <c r="Z592" s="27"/>
      <c r="AA592" s="27"/>
      <c r="AB592" s="27"/>
      <c r="AC592" s="27"/>
      <c r="AR592" s="16" t="s">
        <v>129</v>
      </c>
      <c r="AS592" s="16" t="s">
        <v>70</v>
      </c>
    </row>
    <row r="593" spans="1:63" s="2" customFormat="1" ht="24.2" customHeight="1">
      <c r="A593" s="27"/>
      <c r="B593" s="113"/>
      <c r="C593" s="114" t="s">
        <v>892</v>
      </c>
      <c r="D593" s="114" t="s">
        <v>123</v>
      </c>
      <c r="E593" s="115" t="s">
        <v>893</v>
      </c>
      <c r="F593" s="116" t="s">
        <v>894</v>
      </c>
      <c r="G593" s="117" t="s">
        <v>203</v>
      </c>
      <c r="H593" s="118">
        <v>100</v>
      </c>
      <c r="I593" s="116" t="s">
        <v>127</v>
      </c>
      <c r="J593" s="28"/>
      <c r="K593" s="119" t="s">
        <v>1</v>
      </c>
      <c r="L593" s="120" t="s">
        <v>30</v>
      </c>
      <c r="M593" s="121">
        <v>0</v>
      </c>
      <c r="N593" s="121">
        <f>M593*H593</f>
        <v>0</v>
      </c>
      <c r="O593" s="121">
        <v>0</v>
      </c>
      <c r="P593" s="121">
        <f>O593*H593</f>
        <v>0</v>
      </c>
      <c r="Q593" s="121">
        <v>0</v>
      </c>
      <c r="R593" s="122">
        <f>Q593*H593</f>
        <v>0</v>
      </c>
      <c r="S593" s="27"/>
      <c r="T593" s="27"/>
      <c r="U593" s="27"/>
      <c r="V593" s="27"/>
      <c r="W593" s="27"/>
      <c r="X593" s="27"/>
      <c r="Y593" s="27"/>
      <c r="Z593" s="27"/>
      <c r="AA593" s="27"/>
      <c r="AB593" s="27"/>
      <c r="AC593" s="27"/>
      <c r="AP593" s="123" t="s">
        <v>128</v>
      </c>
      <c r="AR593" s="123" t="s">
        <v>123</v>
      </c>
      <c r="AS593" s="123" t="s">
        <v>70</v>
      </c>
      <c r="AW593" s="16" t="s">
        <v>121</v>
      </c>
      <c r="BC593" s="124" t="e">
        <f>IF(L593="základní",#REF!,0)</f>
        <v>#REF!</v>
      </c>
      <c r="BD593" s="124">
        <f>IF(L593="snížená",#REF!,0)</f>
        <v>0</v>
      </c>
      <c r="BE593" s="124">
        <f>IF(L593="zákl. přenesená",#REF!,0)</f>
        <v>0</v>
      </c>
      <c r="BF593" s="124">
        <f>IF(L593="sníž. přenesená",#REF!,0)</f>
        <v>0</v>
      </c>
      <c r="BG593" s="124">
        <f>IF(L593="nulová",#REF!,0)</f>
        <v>0</v>
      </c>
      <c r="BH593" s="16" t="s">
        <v>68</v>
      </c>
      <c r="BI593" s="124" t="e">
        <f>ROUND(#REF!*H593,2)</f>
        <v>#REF!</v>
      </c>
      <c r="BJ593" s="16" t="s">
        <v>128</v>
      </c>
      <c r="BK593" s="123" t="s">
        <v>895</v>
      </c>
    </row>
    <row r="594" spans="1:63" s="2" customFormat="1" ht="19.5">
      <c r="A594" s="27"/>
      <c r="B594" s="28"/>
      <c r="C594" s="27"/>
      <c r="D594" s="125" t="s">
        <v>129</v>
      </c>
      <c r="E594" s="27"/>
      <c r="F594" s="126" t="s">
        <v>894</v>
      </c>
      <c r="G594" s="27"/>
      <c r="H594" s="27"/>
      <c r="I594" s="27"/>
      <c r="J594" s="28"/>
      <c r="K594" s="127"/>
      <c r="L594" s="128"/>
      <c r="M594" s="47"/>
      <c r="N594" s="47"/>
      <c r="O594" s="47"/>
      <c r="P594" s="47"/>
      <c r="Q594" s="47"/>
      <c r="R594" s="48"/>
      <c r="S594" s="27"/>
      <c r="T594" s="27"/>
      <c r="U594" s="27"/>
      <c r="V594" s="27"/>
      <c r="W594" s="27"/>
      <c r="X594" s="27"/>
      <c r="Y594" s="27"/>
      <c r="Z594" s="27"/>
      <c r="AA594" s="27"/>
      <c r="AB594" s="27"/>
      <c r="AC594" s="27"/>
      <c r="AR594" s="16" t="s">
        <v>129</v>
      </c>
      <c r="AS594" s="16" t="s">
        <v>70</v>
      </c>
    </row>
    <row r="595" spans="1:63" s="2" customFormat="1" ht="16.5" customHeight="1">
      <c r="A595" s="27"/>
      <c r="B595" s="113"/>
      <c r="C595" s="114" t="s">
        <v>508</v>
      </c>
      <c r="D595" s="114" t="s">
        <v>123</v>
      </c>
      <c r="E595" s="115" t="s">
        <v>896</v>
      </c>
      <c r="F595" s="116" t="s">
        <v>897</v>
      </c>
      <c r="G595" s="117" t="s">
        <v>191</v>
      </c>
      <c r="H595" s="118">
        <v>900</v>
      </c>
      <c r="I595" s="116" t="s">
        <v>127</v>
      </c>
      <c r="J595" s="28"/>
      <c r="K595" s="119" t="s">
        <v>1</v>
      </c>
      <c r="L595" s="120" t="s">
        <v>30</v>
      </c>
      <c r="M595" s="121">
        <v>0</v>
      </c>
      <c r="N595" s="121">
        <f>M595*H595</f>
        <v>0</v>
      </c>
      <c r="O595" s="121">
        <v>0</v>
      </c>
      <c r="P595" s="121">
        <f>O595*H595</f>
        <v>0</v>
      </c>
      <c r="Q595" s="121">
        <v>0</v>
      </c>
      <c r="R595" s="122">
        <f>Q595*H595</f>
        <v>0</v>
      </c>
      <c r="S595" s="27"/>
      <c r="T595" s="27"/>
      <c r="U595" s="27"/>
      <c r="V595" s="27"/>
      <c r="W595" s="27"/>
      <c r="X595" s="27"/>
      <c r="Y595" s="27"/>
      <c r="Z595" s="27"/>
      <c r="AA595" s="27"/>
      <c r="AB595" s="27"/>
      <c r="AC595" s="27"/>
      <c r="AP595" s="123" t="s">
        <v>128</v>
      </c>
      <c r="AR595" s="123" t="s">
        <v>123</v>
      </c>
      <c r="AS595" s="123" t="s">
        <v>70</v>
      </c>
      <c r="AW595" s="16" t="s">
        <v>121</v>
      </c>
      <c r="BC595" s="124" t="e">
        <f>IF(L595="základní",#REF!,0)</f>
        <v>#REF!</v>
      </c>
      <c r="BD595" s="124">
        <f>IF(L595="snížená",#REF!,0)</f>
        <v>0</v>
      </c>
      <c r="BE595" s="124">
        <f>IF(L595="zákl. přenesená",#REF!,0)</f>
        <v>0</v>
      </c>
      <c r="BF595" s="124">
        <f>IF(L595="sníž. přenesená",#REF!,0)</f>
        <v>0</v>
      </c>
      <c r="BG595" s="124">
        <f>IF(L595="nulová",#REF!,0)</f>
        <v>0</v>
      </c>
      <c r="BH595" s="16" t="s">
        <v>68</v>
      </c>
      <c r="BI595" s="124" t="e">
        <f>ROUND(#REF!*H595,2)</f>
        <v>#REF!</v>
      </c>
      <c r="BJ595" s="16" t="s">
        <v>128</v>
      </c>
      <c r="BK595" s="123" t="s">
        <v>898</v>
      </c>
    </row>
    <row r="596" spans="1:63" s="2" customFormat="1">
      <c r="A596" s="27"/>
      <c r="B596" s="28"/>
      <c r="C596" s="27"/>
      <c r="D596" s="125" t="s">
        <v>129</v>
      </c>
      <c r="E596" s="27"/>
      <c r="F596" s="126" t="s">
        <v>897</v>
      </c>
      <c r="G596" s="27"/>
      <c r="H596" s="27"/>
      <c r="I596" s="27"/>
      <c r="J596" s="28"/>
      <c r="K596" s="127"/>
      <c r="L596" s="128"/>
      <c r="M596" s="47"/>
      <c r="N596" s="47"/>
      <c r="O596" s="47"/>
      <c r="P596" s="47"/>
      <c r="Q596" s="47"/>
      <c r="R596" s="48"/>
      <c r="S596" s="27"/>
      <c r="T596" s="27"/>
      <c r="U596" s="27"/>
      <c r="V596" s="27"/>
      <c r="W596" s="27"/>
      <c r="X596" s="27"/>
      <c r="Y596" s="27"/>
      <c r="Z596" s="27"/>
      <c r="AA596" s="27"/>
      <c r="AB596" s="27"/>
      <c r="AC596" s="27"/>
      <c r="AR596" s="16" t="s">
        <v>129</v>
      </c>
      <c r="AS596" s="16" t="s">
        <v>70</v>
      </c>
    </row>
    <row r="597" spans="1:63" s="2" customFormat="1" ht="24.2" customHeight="1">
      <c r="A597" s="27"/>
      <c r="B597" s="113"/>
      <c r="C597" s="114" t="s">
        <v>899</v>
      </c>
      <c r="D597" s="114" t="s">
        <v>123</v>
      </c>
      <c r="E597" s="115" t="s">
        <v>900</v>
      </c>
      <c r="F597" s="116" t="s">
        <v>901</v>
      </c>
      <c r="G597" s="117" t="s">
        <v>191</v>
      </c>
      <c r="H597" s="118">
        <v>600</v>
      </c>
      <c r="I597" s="116" t="s">
        <v>127</v>
      </c>
      <c r="J597" s="28"/>
      <c r="K597" s="119" t="s">
        <v>1</v>
      </c>
      <c r="L597" s="120" t="s">
        <v>30</v>
      </c>
      <c r="M597" s="121">
        <v>0</v>
      </c>
      <c r="N597" s="121">
        <f>M597*H597</f>
        <v>0</v>
      </c>
      <c r="O597" s="121">
        <v>0</v>
      </c>
      <c r="P597" s="121">
        <f>O597*H597</f>
        <v>0</v>
      </c>
      <c r="Q597" s="121">
        <v>0</v>
      </c>
      <c r="R597" s="122">
        <f>Q597*H597</f>
        <v>0</v>
      </c>
      <c r="S597" s="27"/>
      <c r="T597" s="27"/>
      <c r="U597" s="27"/>
      <c r="V597" s="27"/>
      <c r="W597" s="27"/>
      <c r="X597" s="27"/>
      <c r="Y597" s="27"/>
      <c r="Z597" s="27"/>
      <c r="AA597" s="27"/>
      <c r="AB597" s="27"/>
      <c r="AC597" s="27"/>
      <c r="AP597" s="123" t="s">
        <v>128</v>
      </c>
      <c r="AR597" s="123" t="s">
        <v>123</v>
      </c>
      <c r="AS597" s="123" t="s">
        <v>70</v>
      </c>
      <c r="AW597" s="16" t="s">
        <v>121</v>
      </c>
      <c r="BC597" s="124" t="e">
        <f>IF(L597="základní",#REF!,0)</f>
        <v>#REF!</v>
      </c>
      <c r="BD597" s="124">
        <f>IF(L597="snížená",#REF!,0)</f>
        <v>0</v>
      </c>
      <c r="BE597" s="124">
        <f>IF(L597="zákl. přenesená",#REF!,0)</f>
        <v>0</v>
      </c>
      <c r="BF597" s="124">
        <f>IF(L597="sníž. přenesená",#REF!,0)</f>
        <v>0</v>
      </c>
      <c r="BG597" s="124">
        <f>IF(L597="nulová",#REF!,0)</f>
        <v>0</v>
      </c>
      <c r="BH597" s="16" t="s">
        <v>68</v>
      </c>
      <c r="BI597" s="124" t="e">
        <f>ROUND(#REF!*H597,2)</f>
        <v>#REF!</v>
      </c>
      <c r="BJ597" s="16" t="s">
        <v>128</v>
      </c>
      <c r="BK597" s="123" t="s">
        <v>902</v>
      </c>
    </row>
    <row r="598" spans="1:63" s="2" customFormat="1">
      <c r="A598" s="27"/>
      <c r="B598" s="28"/>
      <c r="C598" s="27"/>
      <c r="D598" s="125" t="s">
        <v>129</v>
      </c>
      <c r="E598" s="27"/>
      <c r="F598" s="126" t="s">
        <v>901</v>
      </c>
      <c r="G598" s="27"/>
      <c r="H598" s="27"/>
      <c r="I598" s="27"/>
      <c r="J598" s="28"/>
      <c r="K598" s="127"/>
      <c r="L598" s="128"/>
      <c r="M598" s="47"/>
      <c r="N598" s="47"/>
      <c r="O598" s="47"/>
      <c r="P598" s="47"/>
      <c r="Q598" s="47"/>
      <c r="R598" s="48"/>
      <c r="S598" s="27"/>
      <c r="T598" s="27"/>
      <c r="U598" s="27"/>
      <c r="V598" s="27"/>
      <c r="W598" s="27"/>
      <c r="X598" s="27"/>
      <c r="Y598" s="27"/>
      <c r="Z598" s="27"/>
      <c r="AA598" s="27"/>
      <c r="AB598" s="27"/>
      <c r="AC598" s="27"/>
      <c r="AR598" s="16" t="s">
        <v>129</v>
      </c>
      <c r="AS598" s="16" t="s">
        <v>70</v>
      </c>
    </row>
    <row r="599" spans="1:63" s="2" customFormat="1" ht="24.2" customHeight="1">
      <c r="A599" s="27"/>
      <c r="B599" s="113"/>
      <c r="C599" s="114" t="s">
        <v>512</v>
      </c>
      <c r="D599" s="114" t="s">
        <v>123</v>
      </c>
      <c r="E599" s="115" t="s">
        <v>903</v>
      </c>
      <c r="F599" s="116" t="s">
        <v>904</v>
      </c>
      <c r="G599" s="117" t="s">
        <v>203</v>
      </c>
      <c r="H599" s="118">
        <v>20</v>
      </c>
      <c r="I599" s="116" t="s">
        <v>127</v>
      </c>
      <c r="J599" s="28"/>
      <c r="K599" s="119" t="s">
        <v>1</v>
      </c>
      <c r="L599" s="120" t="s">
        <v>30</v>
      </c>
      <c r="M599" s="121">
        <v>0</v>
      </c>
      <c r="N599" s="121">
        <f>M599*H599</f>
        <v>0</v>
      </c>
      <c r="O599" s="121">
        <v>0</v>
      </c>
      <c r="P599" s="121">
        <f>O599*H599</f>
        <v>0</v>
      </c>
      <c r="Q599" s="121">
        <v>0</v>
      </c>
      <c r="R599" s="122">
        <f>Q599*H599</f>
        <v>0</v>
      </c>
      <c r="S599" s="27"/>
      <c r="T599" s="27"/>
      <c r="U599" s="27"/>
      <c r="V599" s="27"/>
      <c r="W599" s="27"/>
      <c r="X599" s="27"/>
      <c r="Y599" s="27"/>
      <c r="Z599" s="27"/>
      <c r="AA599" s="27"/>
      <c r="AB599" s="27"/>
      <c r="AC599" s="27"/>
      <c r="AP599" s="123" t="s">
        <v>128</v>
      </c>
      <c r="AR599" s="123" t="s">
        <v>123</v>
      </c>
      <c r="AS599" s="123" t="s">
        <v>70</v>
      </c>
      <c r="AW599" s="16" t="s">
        <v>121</v>
      </c>
      <c r="BC599" s="124" t="e">
        <f>IF(L599="základní",#REF!,0)</f>
        <v>#REF!</v>
      </c>
      <c r="BD599" s="124">
        <f>IF(L599="snížená",#REF!,0)</f>
        <v>0</v>
      </c>
      <c r="BE599" s="124">
        <f>IF(L599="zákl. přenesená",#REF!,0)</f>
        <v>0</v>
      </c>
      <c r="BF599" s="124">
        <f>IF(L599="sníž. přenesená",#REF!,0)</f>
        <v>0</v>
      </c>
      <c r="BG599" s="124">
        <f>IF(L599="nulová",#REF!,0)</f>
        <v>0</v>
      </c>
      <c r="BH599" s="16" t="s">
        <v>68</v>
      </c>
      <c r="BI599" s="124" t="e">
        <f>ROUND(#REF!*H599,2)</f>
        <v>#REF!</v>
      </c>
      <c r="BJ599" s="16" t="s">
        <v>128</v>
      </c>
      <c r="BK599" s="123" t="s">
        <v>905</v>
      </c>
    </row>
    <row r="600" spans="1:63" s="2" customFormat="1">
      <c r="A600" s="27"/>
      <c r="B600" s="28"/>
      <c r="C600" s="27"/>
      <c r="D600" s="125" t="s">
        <v>129</v>
      </c>
      <c r="E600" s="27"/>
      <c r="F600" s="126" t="s">
        <v>904</v>
      </c>
      <c r="G600" s="27"/>
      <c r="H600" s="27"/>
      <c r="I600" s="27"/>
      <c r="J600" s="28"/>
      <c r="K600" s="127"/>
      <c r="L600" s="128"/>
      <c r="M600" s="47"/>
      <c r="N600" s="47"/>
      <c r="O600" s="47"/>
      <c r="P600" s="47"/>
      <c r="Q600" s="47"/>
      <c r="R600" s="48"/>
      <c r="S600" s="27"/>
      <c r="T600" s="27"/>
      <c r="U600" s="27"/>
      <c r="V600" s="27"/>
      <c r="W600" s="27"/>
      <c r="X600" s="27"/>
      <c r="Y600" s="27"/>
      <c r="Z600" s="27"/>
      <c r="AA600" s="27"/>
      <c r="AB600" s="27"/>
      <c r="AC600" s="27"/>
      <c r="AR600" s="16" t="s">
        <v>129</v>
      </c>
      <c r="AS600" s="16" t="s">
        <v>70</v>
      </c>
    </row>
    <row r="601" spans="1:63" s="2" customFormat="1" ht="19.5">
      <c r="A601" s="27"/>
      <c r="B601" s="28"/>
      <c r="C601" s="27"/>
      <c r="D601" s="125" t="s">
        <v>359</v>
      </c>
      <c r="E601" s="27"/>
      <c r="F601" s="137" t="s">
        <v>906</v>
      </c>
      <c r="G601" s="27"/>
      <c r="H601" s="27"/>
      <c r="I601" s="27"/>
      <c r="J601" s="28"/>
      <c r="K601" s="127"/>
      <c r="L601" s="128"/>
      <c r="M601" s="47"/>
      <c r="N601" s="47"/>
      <c r="O601" s="47"/>
      <c r="P601" s="47"/>
      <c r="Q601" s="47"/>
      <c r="R601" s="48"/>
      <c r="S601" s="27"/>
      <c r="T601" s="27"/>
      <c r="U601" s="27"/>
      <c r="V601" s="27"/>
      <c r="W601" s="27"/>
      <c r="X601" s="27"/>
      <c r="Y601" s="27"/>
      <c r="Z601" s="27"/>
      <c r="AA601" s="27"/>
      <c r="AB601" s="27"/>
      <c r="AC601" s="27"/>
      <c r="AR601" s="16" t="s">
        <v>359</v>
      </c>
      <c r="AS601" s="16" t="s">
        <v>70</v>
      </c>
    </row>
    <row r="602" spans="1:63" s="2" customFormat="1" ht="24.2" customHeight="1">
      <c r="A602" s="27"/>
      <c r="B602" s="113"/>
      <c r="C602" s="114" t="s">
        <v>907</v>
      </c>
      <c r="D602" s="114" t="s">
        <v>123</v>
      </c>
      <c r="E602" s="115" t="s">
        <v>908</v>
      </c>
      <c r="F602" s="116" t="s">
        <v>909</v>
      </c>
      <c r="G602" s="117" t="s">
        <v>203</v>
      </c>
      <c r="H602" s="118">
        <v>130</v>
      </c>
      <c r="I602" s="116" t="s">
        <v>127</v>
      </c>
      <c r="J602" s="28"/>
      <c r="K602" s="119" t="s">
        <v>1</v>
      </c>
      <c r="L602" s="120" t="s">
        <v>30</v>
      </c>
      <c r="M602" s="121">
        <v>0</v>
      </c>
      <c r="N602" s="121">
        <f>M602*H602</f>
        <v>0</v>
      </c>
      <c r="O602" s="121">
        <v>0</v>
      </c>
      <c r="P602" s="121">
        <f>O602*H602</f>
        <v>0</v>
      </c>
      <c r="Q602" s="121">
        <v>0</v>
      </c>
      <c r="R602" s="122">
        <f>Q602*H602</f>
        <v>0</v>
      </c>
      <c r="S602" s="27"/>
      <c r="T602" s="27"/>
      <c r="U602" s="27"/>
      <c r="V602" s="27"/>
      <c r="W602" s="27"/>
      <c r="X602" s="27"/>
      <c r="Y602" s="27"/>
      <c r="Z602" s="27"/>
      <c r="AA602" s="27"/>
      <c r="AB602" s="27"/>
      <c r="AC602" s="27"/>
      <c r="AP602" s="123" t="s">
        <v>128</v>
      </c>
      <c r="AR602" s="123" t="s">
        <v>123</v>
      </c>
      <c r="AS602" s="123" t="s">
        <v>70</v>
      </c>
      <c r="AW602" s="16" t="s">
        <v>121</v>
      </c>
      <c r="BC602" s="124" t="e">
        <f>IF(L602="základní",#REF!,0)</f>
        <v>#REF!</v>
      </c>
      <c r="BD602" s="124">
        <f>IF(L602="snížená",#REF!,0)</f>
        <v>0</v>
      </c>
      <c r="BE602" s="124">
        <f>IF(L602="zákl. přenesená",#REF!,0)</f>
        <v>0</v>
      </c>
      <c r="BF602" s="124">
        <f>IF(L602="sníž. přenesená",#REF!,0)</f>
        <v>0</v>
      </c>
      <c r="BG602" s="124">
        <f>IF(L602="nulová",#REF!,0)</f>
        <v>0</v>
      </c>
      <c r="BH602" s="16" t="s">
        <v>68</v>
      </c>
      <c r="BI602" s="124" t="e">
        <f>ROUND(#REF!*H602,2)</f>
        <v>#REF!</v>
      </c>
      <c r="BJ602" s="16" t="s">
        <v>128</v>
      </c>
      <c r="BK602" s="123" t="s">
        <v>910</v>
      </c>
    </row>
    <row r="603" spans="1:63" s="2" customFormat="1">
      <c r="A603" s="27"/>
      <c r="B603" s="28"/>
      <c r="C603" s="27"/>
      <c r="D603" s="125" t="s">
        <v>129</v>
      </c>
      <c r="E603" s="27"/>
      <c r="F603" s="126" t="s">
        <v>909</v>
      </c>
      <c r="G603" s="27"/>
      <c r="H603" s="27"/>
      <c r="I603" s="27"/>
      <c r="J603" s="28"/>
      <c r="K603" s="127"/>
      <c r="L603" s="128"/>
      <c r="M603" s="47"/>
      <c r="N603" s="47"/>
      <c r="O603" s="47"/>
      <c r="P603" s="47"/>
      <c r="Q603" s="47"/>
      <c r="R603" s="48"/>
      <c r="S603" s="27"/>
      <c r="T603" s="27"/>
      <c r="U603" s="27"/>
      <c r="V603" s="27"/>
      <c r="W603" s="27"/>
      <c r="X603" s="27"/>
      <c r="Y603" s="27"/>
      <c r="Z603" s="27"/>
      <c r="AA603" s="27"/>
      <c r="AB603" s="27"/>
      <c r="AC603" s="27"/>
      <c r="AR603" s="16" t="s">
        <v>129</v>
      </c>
      <c r="AS603" s="16" t="s">
        <v>70</v>
      </c>
    </row>
    <row r="604" spans="1:63" s="2" customFormat="1" ht="19.5">
      <c r="A604" s="27"/>
      <c r="B604" s="28"/>
      <c r="C604" s="27"/>
      <c r="D604" s="125" t="s">
        <v>359</v>
      </c>
      <c r="E604" s="27"/>
      <c r="F604" s="137" t="s">
        <v>906</v>
      </c>
      <c r="G604" s="27"/>
      <c r="H604" s="27"/>
      <c r="I604" s="27"/>
      <c r="J604" s="28"/>
      <c r="K604" s="127"/>
      <c r="L604" s="128"/>
      <c r="M604" s="47"/>
      <c r="N604" s="47"/>
      <c r="O604" s="47"/>
      <c r="P604" s="47"/>
      <c r="Q604" s="47"/>
      <c r="R604" s="48"/>
      <c r="S604" s="27"/>
      <c r="T604" s="27"/>
      <c r="U604" s="27"/>
      <c r="V604" s="27"/>
      <c r="W604" s="27"/>
      <c r="X604" s="27"/>
      <c r="Y604" s="27"/>
      <c r="Z604" s="27"/>
      <c r="AA604" s="27"/>
      <c r="AB604" s="27"/>
      <c r="AC604" s="27"/>
      <c r="AR604" s="16" t="s">
        <v>359</v>
      </c>
      <c r="AS604" s="16" t="s">
        <v>70</v>
      </c>
    </row>
    <row r="605" spans="1:63" s="2" customFormat="1" ht="24.2" customHeight="1">
      <c r="A605" s="27"/>
      <c r="B605" s="113"/>
      <c r="C605" s="114" t="s">
        <v>515</v>
      </c>
      <c r="D605" s="114" t="s">
        <v>123</v>
      </c>
      <c r="E605" s="115" t="s">
        <v>911</v>
      </c>
      <c r="F605" s="116" t="s">
        <v>912</v>
      </c>
      <c r="G605" s="117" t="s">
        <v>203</v>
      </c>
      <c r="H605" s="118">
        <v>210</v>
      </c>
      <c r="I605" s="116" t="s">
        <v>127</v>
      </c>
      <c r="J605" s="28"/>
      <c r="K605" s="119" t="s">
        <v>1</v>
      </c>
      <c r="L605" s="120" t="s">
        <v>30</v>
      </c>
      <c r="M605" s="121">
        <v>0</v>
      </c>
      <c r="N605" s="121">
        <f>M605*H605</f>
        <v>0</v>
      </c>
      <c r="O605" s="121">
        <v>0</v>
      </c>
      <c r="P605" s="121">
        <f>O605*H605</f>
        <v>0</v>
      </c>
      <c r="Q605" s="121">
        <v>0</v>
      </c>
      <c r="R605" s="122">
        <f>Q605*H605</f>
        <v>0</v>
      </c>
      <c r="S605" s="27"/>
      <c r="T605" s="27"/>
      <c r="U605" s="27"/>
      <c r="V605" s="27"/>
      <c r="W605" s="27"/>
      <c r="X605" s="27"/>
      <c r="Y605" s="27"/>
      <c r="Z605" s="27"/>
      <c r="AA605" s="27"/>
      <c r="AB605" s="27"/>
      <c r="AC605" s="27"/>
      <c r="AP605" s="123" t="s">
        <v>128</v>
      </c>
      <c r="AR605" s="123" t="s">
        <v>123</v>
      </c>
      <c r="AS605" s="123" t="s">
        <v>70</v>
      </c>
      <c r="AW605" s="16" t="s">
        <v>121</v>
      </c>
      <c r="BC605" s="124" t="e">
        <f>IF(L605="základní",#REF!,0)</f>
        <v>#REF!</v>
      </c>
      <c r="BD605" s="124">
        <f>IF(L605="snížená",#REF!,0)</f>
        <v>0</v>
      </c>
      <c r="BE605" s="124">
        <f>IF(L605="zákl. přenesená",#REF!,0)</f>
        <v>0</v>
      </c>
      <c r="BF605" s="124">
        <f>IF(L605="sníž. přenesená",#REF!,0)</f>
        <v>0</v>
      </c>
      <c r="BG605" s="124">
        <f>IF(L605="nulová",#REF!,0)</f>
        <v>0</v>
      </c>
      <c r="BH605" s="16" t="s">
        <v>68</v>
      </c>
      <c r="BI605" s="124" t="e">
        <f>ROUND(#REF!*H605,2)</f>
        <v>#REF!</v>
      </c>
      <c r="BJ605" s="16" t="s">
        <v>128</v>
      </c>
      <c r="BK605" s="123" t="s">
        <v>913</v>
      </c>
    </row>
    <row r="606" spans="1:63" s="2" customFormat="1">
      <c r="A606" s="27"/>
      <c r="B606" s="28"/>
      <c r="C606" s="27"/>
      <c r="D606" s="125" t="s">
        <v>129</v>
      </c>
      <c r="E606" s="27"/>
      <c r="F606" s="126" t="s">
        <v>912</v>
      </c>
      <c r="G606" s="27"/>
      <c r="H606" s="27"/>
      <c r="I606" s="27"/>
      <c r="J606" s="28"/>
      <c r="K606" s="127"/>
      <c r="L606" s="128"/>
      <c r="M606" s="47"/>
      <c r="N606" s="47"/>
      <c r="O606" s="47"/>
      <c r="P606" s="47"/>
      <c r="Q606" s="47"/>
      <c r="R606" s="48"/>
      <c r="S606" s="27"/>
      <c r="T606" s="27"/>
      <c r="U606" s="27"/>
      <c r="V606" s="27"/>
      <c r="W606" s="27"/>
      <c r="X606" s="27"/>
      <c r="Y606" s="27"/>
      <c r="Z606" s="27"/>
      <c r="AA606" s="27"/>
      <c r="AB606" s="27"/>
      <c r="AC606" s="27"/>
      <c r="AR606" s="16" t="s">
        <v>129</v>
      </c>
      <c r="AS606" s="16" t="s">
        <v>70</v>
      </c>
    </row>
    <row r="607" spans="1:63" s="2" customFormat="1" ht="24.2" customHeight="1">
      <c r="A607" s="27"/>
      <c r="B607" s="113"/>
      <c r="C607" s="114" t="s">
        <v>914</v>
      </c>
      <c r="D607" s="114" t="s">
        <v>123</v>
      </c>
      <c r="E607" s="115" t="s">
        <v>915</v>
      </c>
      <c r="F607" s="116" t="s">
        <v>916</v>
      </c>
      <c r="G607" s="117" t="s">
        <v>203</v>
      </c>
      <c r="H607" s="118">
        <v>30</v>
      </c>
      <c r="I607" s="116" t="s">
        <v>127</v>
      </c>
      <c r="J607" s="28"/>
      <c r="K607" s="119" t="s">
        <v>1</v>
      </c>
      <c r="L607" s="120" t="s">
        <v>30</v>
      </c>
      <c r="M607" s="121">
        <v>0</v>
      </c>
      <c r="N607" s="121">
        <f>M607*H607</f>
        <v>0</v>
      </c>
      <c r="O607" s="121">
        <v>0</v>
      </c>
      <c r="P607" s="121">
        <f>O607*H607</f>
        <v>0</v>
      </c>
      <c r="Q607" s="121">
        <v>0</v>
      </c>
      <c r="R607" s="122">
        <f>Q607*H607</f>
        <v>0</v>
      </c>
      <c r="S607" s="27"/>
      <c r="T607" s="27"/>
      <c r="U607" s="27"/>
      <c r="V607" s="27"/>
      <c r="W607" s="27"/>
      <c r="X607" s="27"/>
      <c r="Y607" s="27"/>
      <c r="Z607" s="27"/>
      <c r="AA607" s="27"/>
      <c r="AB607" s="27"/>
      <c r="AC607" s="27"/>
      <c r="AP607" s="123" t="s">
        <v>128</v>
      </c>
      <c r="AR607" s="123" t="s">
        <v>123</v>
      </c>
      <c r="AS607" s="123" t="s">
        <v>70</v>
      </c>
      <c r="AW607" s="16" t="s">
        <v>121</v>
      </c>
      <c r="BC607" s="124" t="e">
        <f>IF(L607="základní",#REF!,0)</f>
        <v>#REF!</v>
      </c>
      <c r="BD607" s="124">
        <f>IF(L607="snížená",#REF!,0)</f>
        <v>0</v>
      </c>
      <c r="BE607" s="124">
        <f>IF(L607="zákl. přenesená",#REF!,0)</f>
        <v>0</v>
      </c>
      <c r="BF607" s="124">
        <f>IF(L607="sníž. přenesená",#REF!,0)</f>
        <v>0</v>
      </c>
      <c r="BG607" s="124">
        <f>IF(L607="nulová",#REF!,0)</f>
        <v>0</v>
      </c>
      <c r="BH607" s="16" t="s">
        <v>68</v>
      </c>
      <c r="BI607" s="124" t="e">
        <f>ROUND(#REF!*H607,2)</f>
        <v>#REF!</v>
      </c>
      <c r="BJ607" s="16" t="s">
        <v>128</v>
      </c>
      <c r="BK607" s="123" t="s">
        <v>917</v>
      </c>
    </row>
    <row r="608" spans="1:63" s="2" customFormat="1">
      <c r="A608" s="27"/>
      <c r="B608" s="28"/>
      <c r="C608" s="27"/>
      <c r="D608" s="125" t="s">
        <v>129</v>
      </c>
      <c r="E608" s="27"/>
      <c r="F608" s="126" t="s">
        <v>916</v>
      </c>
      <c r="G608" s="27"/>
      <c r="H608" s="27"/>
      <c r="I608" s="27"/>
      <c r="J608" s="28"/>
      <c r="K608" s="127"/>
      <c r="L608" s="128"/>
      <c r="M608" s="47"/>
      <c r="N608" s="47"/>
      <c r="O608" s="47"/>
      <c r="P608" s="47"/>
      <c r="Q608" s="47"/>
      <c r="R608" s="48"/>
      <c r="S608" s="27"/>
      <c r="T608" s="27"/>
      <c r="U608" s="27"/>
      <c r="V608" s="27"/>
      <c r="W608" s="27"/>
      <c r="X608" s="27"/>
      <c r="Y608" s="27"/>
      <c r="Z608" s="27"/>
      <c r="AA608" s="27"/>
      <c r="AB608" s="27"/>
      <c r="AC608" s="27"/>
      <c r="AR608" s="16" t="s">
        <v>129</v>
      </c>
      <c r="AS608" s="16" t="s">
        <v>70</v>
      </c>
    </row>
    <row r="609" spans="1:63" s="2" customFormat="1" ht="24.2" customHeight="1">
      <c r="A609" s="27"/>
      <c r="B609" s="113"/>
      <c r="C609" s="114" t="s">
        <v>519</v>
      </c>
      <c r="D609" s="114" t="s">
        <v>123</v>
      </c>
      <c r="E609" s="115" t="s">
        <v>918</v>
      </c>
      <c r="F609" s="116" t="s">
        <v>919</v>
      </c>
      <c r="G609" s="117" t="s">
        <v>203</v>
      </c>
      <c r="H609" s="118">
        <v>20</v>
      </c>
      <c r="I609" s="116" t="s">
        <v>127</v>
      </c>
      <c r="J609" s="28"/>
      <c r="K609" s="119" t="s">
        <v>1</v>
      </c>
      <c r="L609" s="120" t="s">
        <v>30</v>
      </c>
      <c r="M609" s="121">
        <v>0</v>
      </c>
      <c r="N609" s="121">
        <f>M609*H609</f>
        <v>0</v>
      </c>
      <c r="O609" s="121">
        <v>0</v>
      </c>
      <c r="P609" s="121">
        <f>O609*H609</f>
        <v>0</v>
      </c>
      <c r="Q609" s="121">
        <v>0</v>
      </c>
      <c r="R609" s="122">
        <f>Q609*H609</f>
        <v>0</v>
      </c>
      <c r="S609" s="27"/>
      <c r="T609" s="27"/>
      <c r="U609" s="27"/>
      <c r="V609" s="27"/>
      <c r="W609" s="27"/>
      <c r="X609" s="27"/>
      <c r="Y609" s="27"/>
      <c r="Z609" s="27"/>
      <c r="AA609" s="27"/>
      <c r="AB609" s="27"/>
      <c r="AC609" s="27"/>
      <c r="AP609" s="123" t="s">
        <v>128</v>
      </c>
      <c r="AR609" s="123" t="s">
        <v>123</v>
      </c>
      <c r="AS609" s="123" t="s">
        <v>70</v>
      </c>
      <c r="AW609" s="16" t="s">
        <v>121</v>
      </c>
      <c r="BC609" s="124" t="e">
        <f>IF(L609="základní",#REF!,0)</f>
        <v>#REF!</v>
      </c>
      <c r="BD609" s="124">
        <f>IF(L609="snížená",#REF!,0)</f>
        <v>0</v>
      </c>
      <c r="BE609" s="124">
        <f>IF(L609="zákl. přenesená",#REF!,0)</f>
        <v>0</v>
      </c>
      <c r="BF609" s="124">
        <f>IF(L609="sníž. přenesená",#REF!,0)</f>
        <v>0</v>
      </c>
      <c r="BG609" s="124">
        <f>IF(L609="nulová",#REF!,0)</f>
        <v>0</v>
      </c>
      <c r="BH609" s="16" t="s">
        <v>68</v>
      </c>
      <c r="BI609" s="124" t="e">
        <f>ROUND(#REF!*H609,2)</f>
        <v>#REF!</v>
      </c>
      <c r="BJ609" s="16" t="s">
        <v>128</v>
      </c>
      <c r="BK609" s="123" t="s">
        <v>920</v>
      </c>
    </row>
    <row r="610" spans="1:63" s="2" customFormat="1">
      <c r="A610" s="27"/>
      <c r="B610" s="28"/>
      <c r="C610" s="27"/>
      <c r="D610" s="125" t="s">
        <v>129</v>
      </c>
      <c r="E610" s="27"/>
      <c r="F610" s="126" t="s">
        <v>919</v>
      </c>
      <c r="G610" s="27"/>
      <c r="H610" s="27"/>
      <c r="I610" s="27"/>
      <c r="J610" s="28"/>
      <c r="K610" s="127"/>
      <c r="L610" s="128"/>
      <c r="M610" s="47"/>
      <c r="N610" s="47"/>
      <c r="O610" s="47"/>
      <c r="P610" s="47"/>
      <c r="Q610" s="47"/>
      <c r="R610" s="48"/>
      <c r="S610" s="27"/>
      <c r="T610" s="27"/>
      <c r="U610" s="27"/>
      <c r="V610" s="27"/>
      <c r="W610" s="27"/>
      <c r="X610" s="27"/>
      <c r="Y610" s="27"/>
      <c r="Z610" s="27"/>
      <c r="AA610" s="27"/>
      <c r="AB610" s="27"/>
      <c r="AC610" s="27"/>
      <c r="AR610" s="16" t="s">
        <v>129</v>
      </c>
      <c r="AS610" s="16" t="s">
        <v>70</v>
      </c>
    </row>
    <row r="611" spans="1:63" s="2" customFormat="1" ht="24.2" customHeight="1">
      <c r="A611" s="27"/>
      <c r="B611" s="113"/>
      <c r="C611" s="114" t="s">
        <v>921</v>
      </c>
      <c r="D611" s="114" t="s">
        <v>123</v>
      </c>
      <c r="E611" s="115" t="s">
        <v>922</v>
      </c>
      <c r="F611" s="116" t="s">
        <v>923</v>
      </c>
      <c r="G611" s="117" t="s">
        <v>191</v>
      </c>
      <c r="H611" s="118">
        <v>90</v>
      </c>
      <c r="I611" s="116" t="s">
        <v>127</v>
      </c>
      <c r="J611" s="28"/>
      <c r="K611" s="119" t="s">
        <v>1</v>
      </c>
      <c r="L611" s="120" t="s">
        <v>30</v>
      </c>
      <c r="M611" s="121">
        <v>0</v>
      </c>
      <c r="N611" s="121">
        <f>M611*H611</f>
        <v>0</v>
      </c>
      <c r="O611" s="121">
        <v>0</v>
      </c>
      <c r="P611" s="121">
        <f>O611*H611</f>
        <v>0</v>
      </c>
      <c r="Q611" s="121">
        <v>0</v>
      </c>
      <c r="R611" s="122">
        <f>Q611*H611</f>
        <v>0</v>
      </c>
      <c r="S611" s="27"/>
      <c r="T611" s="27"/>
      <c r="U611" s="27"/>
      <c r="V611" s="27"/>
      <c r="W611" s="27"/>
      <c r="X611" s="27"/>
      <c r="Y611" s="27"/>
      <c r="Z611" s="27"/>
      <c r="AA611" s="27"/>
      <c r="AB611" s="27"/>
      <c r="AC611" s="27"/>
      <c r="AP611" s="123" t="s">
        <v>128</v>
      </c>
      <c r="AR611" s="123" t="s">
        <v>123</v>
      </c>
      <c r="AS611" s="123" t="s">
        <v>70</v>
      </c>
      <c r="AW611" s="16" t="s">
        <v>121</v>
      </c>
      <c r="BC611" s="124" t="e">
        <f>IF(L611="základní",#REF!,0)</f>
        <v>#REF!</v>
      </c>
      <c r="BD611" s="124">
        <f>IF(L611="snížená",#REF!,0)</f>
        <v>0</v>
      </c>
      <c r="BE611" s="124">
        <f>IF(L611="zákl. přenesená",#REF!,0)</f>
        <v>0</v>
      </c>
      <c r="BF611" s="124">
        <f>IF(L611="sníž. přenesená",#REF!,0)</f>
        <v>0</v>
      </c>
      <c r="BG611" s="124">
        <f>IF(L611="nulová",#REF!,0)</f>
        <v>0</v>
      </c>
      <c r="BH611" s="16" t="s">
        <v>68</v>
      </c>
      <c r="BI611" s="124" t="e">
        <f>ROUND(#REF!*H611,2)</f>
        <v>#REF!</v>
      </c>
      <c r="BJ611" s="16" t="s">
        <v>128</v>
      </c>
      <c r="BK611" s="123" t="s">
        <v>924</v>
      </c>
    </row>
    <row r="612" spans="1:63" s="2" customFormat="1" ht="19.5">
      <c r="A612" s="27"/>
      <c r="B612" s="28"/>
      <c r="C612" s="27"/>
      <c r="D612" s="125" t="s">
        <v>129</v>
      </c>
      <c r="E612" s="27"/>
      <c r="F612" s="126" t="s">
        <v>923</v>
      </c>
      <c r="G612" s="27"/>
      <c r="H612" s="27"/>
      <c r="I612" s="27"/>
      <c r="J612" s="28"/>
      <c r="K612" s="127"/>
      <c r="L612" s="128"/>
      <c r="M612" s="47"/>
      <c r="N612" s="47"/>
      <c r="O612" s="47"/>
      <c r="P612" s="47"/>
      <c r="Q612" s="47"/>
      <c r="R612" s="48"/>
      <c r="S612" s="27"/>
      <c r="T612" s="27"/>
      <c r="U612" s="27"/>
      <c r="V612" s="27"/>
      <c r="W612" s="27"/>
      <c r="X612" s="27"/>
      <c r="Y612" s="27"/>
      <c r="Z612" s="27"/>
      <c r="AA612" s="27"/>
      <c r="AB612" s="27"/>
      <c r="AC612" s="27"/>
      <c r="AR612" s="16" t="s">
        <v>129</v>
      </c>
      <c r="AS612" s="16" t="s">
        <v>70</v>
      </c>
    </row>
    <row r="613" spans="1:63" s="2" customFormat="1" ht="24.2" customHeight="1">
      <c r="A613" s="27"/>
      <c r="B613" s="113"/>
      <c r="C613" s="114" t="s">
        <v>522</v>
      </c>
      <c r="D613" s="114" t="s">
        <v>123</v>
      </c>
      <c r="E613" s="115" t="s">
        <v>925</v>
      </c>
      <c r="F613" s="116" t="s">
        <v>926</v>
      </c>
      <c r="G613" s="117" t="s">
        <v>126</v>
      </c>
      <c r="H613" s="118">
        <v>950</v>
      </c>
      <c r="I613" s="116" t="s">
        <v>127</v>
      </c>
      <c r="J613" s="28"/>
      <c r="K613" s="119" t="s">
        <v>1</v>
      </c>
      <c r="L613" s="120" t="s">
        <v>30</v>
      </c>
      <c r="M613" s="121">
        <v>0</v>
      </c>
      <c r="N613" s="121">
        <f>M613*H613</f>
        <v>0</v>
      </c>
      <c r="O613" s="121">
        <v>0</v>
      </c>
      <c r="P613" s="121">
        <f>O613*H613</f>
        <v>0</v>
      </c>
      <c r="Q613" s="121">
        <v>0</v>
      </c>
      <c r="R613" s="122">
        <f>Q613*H613</f>
        <v>0</v>
      </c>
      <c r="S613" s="27"/>
      <c r="T613" s="27"/>
      <c r="U613" s="27"/>
      <c r="V613" s="27"/>
      <c r="W613" s="27"/>
      <c r="X613" s="27"/>
      <c r="Y613" s="27"/>
      <c r="Z613" s="27"/>
      <c r="AA613" s="27"/>
      <c r="AB613" s="27"/>
      <c r="AC613" s="27"/>
      <c r="AP613" s="123" t="s">
        <v>128</v>
      </c>
      <c r="AR613" s="123" t="s">
        <v>123</v>
      </c>
      <c r="AS613" s="123" t="s">
        <v>70</v>
      </c>
      <c r="AW613" s="16" t="s">
        <v>121</v>
      </c>
      <c r="BC613" s="124" t="e">
        <f>IF(L613="základní",#REF!,0)</f>
        <v>#REF!</v>
      </c>
      <c r="BD613" s="124">
        <f>IF(L613="snížená",#REF!,0)</f>
        <v>0</v>
      </c>
      <c r="BE613" s="124">
        <f>IF(L613="zákl. přenesená",#REF!,0)</f>
        <v>0</v>
      </c>
      <c r="BF613" s="124">
        <f>IF(L613="sníž. přenesená",#REF!,0)</f>
        <v>0</v>
      </c>
      <c r="BG613" s="124">
        <f>IF(L613="nulová",#REF!,0)</f>
        <v>0</v>
      </c>
      <c r="BH613" s="16" t="s">
        <v>68</v>
      </c>
      <c r="BI613" s="124" t="e">
        <f>ROUND(#REF!*H613,2)</f>
        <v>#REF!</v>
      </c>
      <c r="BJ613" s="16" t="s">
        <v>128</v>
      </c>
      <c r="BK613" s="123" t="s">
        <v>927</v>
      </c>
    </row>
    <row r="614" spans="1:63" s="2" customFormat="1">
      <c r="A614" s="27"/>
      <c r="B614" s="28"/>
      <c r="C614" s="27"/>
      <c r="D614" s="125" t="s">
        <v>129</v>
      </c>
      <c r="E614" s="27"/>
      <c r="F614" s="126" t="s">
        <v>926</v>
      </c>
      <c r="G614" s="27"/>
      <c r="H614" s="27"/>
      <c r="I614" s="27"/>
      <c r="J614" s="28"/>
      <c r="K614" s="127"/>
      <c r="L614" s="128"/>
      <c r="M614" s="47"/>
      <c r="N614" s="47"/>
      <c r="O614" s="47"/>
      <c r="P614" s="47"/>
      <c r="Q614" s="47"/>
      <c r="R614" s="48"/>
      <c r="S614" s="27"/>
      <c r="T614" s="27"/>
      <c r="U614" s="27"/>
      <c r="V614" s="27"/>
      <c r="W614" s="27"/>
      <c r="X614" s="27"/>
      <c r="Y614" s="27"/>
      <c r="Z614" s="27"/>
      <c r="AA614" s="27"/>
      <c r="AB614" s="27"/>
      <c r="AC614" s="27"/>
      <c r="AR614" s="16" t="s">
        <v>129</v>
      </c>
      <c r="AS614" s="16" t="s">
        <v>70</v>
      </c>
    </row>
    <row r="615" spans="1:63" s="2" customFormat="1" ht="24.2" customHeight="1">
      <c r="A615" s="27"/>
      <c r="B615" s="113"/>
      <c r="C615" s="114" t="s">
        <v>928</v>
      </c>
      <c r="D615" s="114" t="s">
        <v>123</v>
      </c>
      <c r="E615" s="115" t="s">
        <v>929</v>
      </c>
      <c r="F615" s="116" t="s">
        <v>930</v>
      </c>
      <c r="G615" s="117" t="s">
        <v>126</v>
      </c>
      <c r="H615" s="118">
        <v>300</v>
      </c>
      <c r="I615" s="116" t="s">
        <v>127</v>
      </c>
      <c r="J615" s="28"/>
      <c r="K615" s="119" t="s">
        <v>1</v>
      </c>
      <c r="L615" s="120" t="s">
        <v>30</v>
      </c>
      <c r="M615" s="121">
        <v>0</v>
      </c>
      <c r="N615" s="121">
        <f>M615*H615</f>
        <v>0</v>
      </c>
      <c r="O615" s="121">
        <v>0</v>
      </c>
      <c r="P615" s="121">
        <f>O615*H615</f>
        <v>0</v>
      </c>
      <c r="Q615" s="121">
        <v>0</v>
      </c>
      <c r="R615" s="122">
        <f>Q615*H615</f>
        <v>0</v>
      </c>
      <c r="S615" s="27"/>
      <c r="T615" s="27"/>
      <c r="U615" s="27"/>
      <c r="V615" s="27"/>
      <c r="W615" s="27"/>
      <c r="X615" s="27"/>
      <c r="Y615" s="27"/>
      <c r="Z615" s="27"/>
      <c r="AA615" s="27"/>
      <c r="AB615" s="27"/>
      <c r="AC615" s="27"/>
      <c r="AP615" s="123" t="s">
        <v>128</v>
      </c>
      <c r="AR615" s="123" t="s">
        <v>123</v>
      </c>
      <c r="AS615" s="123" t="s">
        <v>70</v>
      </c>
      <c r="AW615" s="16" t="s">
        <v>121</v>
      </c>
      <c r="BC615" s="124" t="e">
        <f>IF(L615="základní",#REF!,0)</f>
        <v>#REF!</v>
      </c>
      <c r="BD615" s="124">
        <f>IF(L615="snížená",#REF!,0)</f>
        <v>0</v>
      </c>
      <c r="BE615" s="124">
        <f>IF(L615="zákl. přenesená",#REF!,0)</f>
        <v>0</v>
      </c>
      <c r="BF615" s="124">
        <f>IF(L615="sníž. přenesená",#REF!,0)</f>
        <v>0</v>
      </c>
      <c r="BG615" s="124">
        <f>IF(L615="nulová",#REF!,0)</f>
        <v>0</v>
      </c>
      <c r="BH615" s="16" t="s">
        <v>68</v>
      </c>
      <c r="BI615" s="124" t="e">
        <f>ROUND(#REF!*H615,2)</f>
        <v>#REF!</v>
      </c>
      <c r="BJ615" s="16" t="s">
        <v>128</v>
      </c>
      <c r="BK615" s="123" t="s">
        <v>931</v>
      </c>
    </row>
    <row r="616" spans="1:63" s="2" customFormat="1">
      <c r="A616" s="27"/>
      <c r="B616" s="28"/>
      <c r="C616" s="27"/>
      <c r="D616" s="125" t="s">
        <v>129</v>
      </c>
      <c r="E616" s="27"/>
      <c r="F616" s="126" t="s">
        <v>930</v>
      </c>
      <c r="G616" s="27"/>
      <c r="H616" s="27"/>
      <c r="I616" s="27"/>
      <c r="J616" s="28"/>
      <c r="K616" s="127"/>
      <c r="L616" s="128"/>
      <c r="M616" s="47"/>
      <c r="N616" s="47"/>
      <c r="O616" s="47"/>
      <c r="P616" s="47"/>
      <c r="Q616" s="47"/>
      <c r="R616" s="48"/>
      <c r="S616" s="27"/>
      <c r="T616" s="27"/>
      <c r="U616" s="27"/>
      <c r="V616" s="27"/>
      <c r="W616" s="27"/>
      <c r="X616" s="27"/>
      <c r="Y616" s="27"/>
      <c r="Z616" s="27"/>
      <c r="AA616" s="27"/>
      <c r="AB616" s="27"/>
      <c r="AC616" s="27"/>
      <c r="AR616" s="16" t="s">
        <v>129</v>
      </c>
      <c r="AS616" s="16" t="s">
        <v>70</v>
      </c>
    </row>
    <row r="617" spans="1:63" s="2" customFormat="1" ht="24.2" customHeight="1">
      <c r="A617" s="27"/>
      <c r="B617" s="113"/>
      <c r="C617" s="114" t="s">
        <v>526</v>
      </c>
      <c r="D617" s="114" t="s">
        <v>123</v>
      </c>
      <c r="E617" s="115" t="s">
        <v>932</v>
      </c>
      <c r="F617" s="116" t="s">
        <v>933</v>
      </c>
      <c r="G617" s="117" t="s">
        <v>126</v>
      </c>
      <c r="H617" s="118">
        <v>650</v>
      </c>
      <c r="I617" s="116" t="s">
        <v>127</v>
      </c>
      <c r="J617" s="28"/>
      <c r="K617" s="119" t="s">
        <v>1</v>
      </c>
      <c r="L617" s="120" t="s">
        <v>30</v>
      </c>
      <c r="M617" s="121">
        <v>0</v>
      </c>
      <c r="N617" s="121">
        <f>M617*H617</f>
        <v>0</v>
      </c>
      <c r="O617" s="121">
        <v>0</v>
      </c>
      <c r="P617" s="121">
        <f>O617*H617</f>
        <v>0</v>
      </c>
      <c r="Q617" s="121">
        <v>0</v>
      </c>
      <c r="R617" s="122">
        <f>Q617*H617</f>
        <v>0</v>
      </c>
      <c r="S617" s="27"/>
      <c r="T617" s="27"/>
      <c r="U617" s="27"/>
      <c r="V617" s="27"/>
      <c r="W617" s="27"/>
      <c r="X617" s="27"/>
      <c r="Y617" s="27"/>
      <c r="Z617" s="27"/>
      <c r="AA617" s="27"/>
      <c r="AB617" s="27"/>
      <c r="AC617" s="27"/>
      <c r="AP617" s="123" t="s">
        <v>128</v>
      </c>
      <c r="AR617" s="123" t="s">
        <v>123</v>
      </c>
      <c r="AS617" s="123" t="s">
        <v>70</v>
      </c>
      <c r="AW617" s="16" t="s">
        <v>121</v>
      </c>
      <c r="BC617" s="124" t="e">
        <f>IF(L617="základní",#REF!,0)</f>
        <v>#REF!</v>
      </c>
      <c r="BD617" s="124">
        <f>IF(L617="snížená",#REF!,0)</f>
        <v>0</v>
      </c>
      <c r="BE617" s="124">
        <f>IF(L617="zákl. přenesená",#REF!,0)</f>
        <v>0</v>
      </c>
      <c r="BF617" s="124">
        <f>IF(L617="sníž. přenesená",#REF!,0)</f>
        <v>0</v>
      </c>
      <c r="BG617" s="124">
        <f>IF(L617="nulová",#REF!,0)</f>
        <v>0</v>
      </c>
      <c r="BH617" s="16" t="s">
        <v>68</v>
      </c>
      <c r="BI617" s="124" t="e">
        <f>ROUND(#REF!*H617,2)</f>
        <v>#REF!</v>
      </c>
      <c r="BJ617" s="16" t="s">
        <v>128</v>
      </c>
      <c r="BK617" s="123" t="s">
        <v>934</v>
      </c>
    </row>
    <row r="618" spans="1:63" s="2" customFormat="1">
      <c r="A618" s="27"/>
      <c r="B618" s="28"/>
      <c r="C618" s="27"/>
      <c r="D618" s="125" t="s">
        <v>129</v>
      </c>
      <c r="E618" s="27"/>
      <c r="F618" s="126" t="s">
        <v>933</v>
      </c>
      <c r="G618" s="27"/>
      <c r="H618" s="27"/>
      <c r="I618" s="27"/>
      <c r="J618" s="28"/>
      <c r="K618" s="127"/>
      <c r="L618" s="128"/>
      <c r="M618" s="47"/>
      <c r="N618" s="47"/>
      <c r="O618" s="47"/>
      <c r="P618" s="47"/>
      <c r="Q618" s="47"/>
      <c r="R618" s="48"/>
      <c r="S618" s="27"/>
      <c r="T618" s="27"/>
      <c r="U618" s="27"/>
      <c r="V618" s="27"/>
      <c r="W618" s="27"/>
      <c r="X618" s="27"/>
      <c r="Y618" s="27"/>
      <c r="Z618" s="27"/>
      <c r="AA618" s="27"/>
      <c r="AB618" s="27"/>
      <c r="AC618" s="27"/>
      <c r="AR618" s="16" t="s">
        <v>129</v>
      </c>
      <c r="AS618" s="16" t="s">
        <v>70</v>
      </c>
    </row>
    <row r="619" spans="1:63" s="2" customFormat="1" ht="24.2" customHeight="1">
      <c r="A619" s="27"/>
      <c r="B619" s="113"/>
      <c r="C619" s="114" t="s">
        <v>935</v>
      </c>
      <c r="D619" s="114" t="s">
        <v>123</v>
      </c>
      <c r="E619" s="115" t="s">
        <v>936</v>
      </c>
      <c r="F619" s="116" t="s">
        <v>937</v>
      </c>
      <c r="G619" s="117" t="s">
        <v>126</v>
      </c>
      <c r="H619" s="118">
        <v>250</v>
      </c>
      <c r="I619" s="116" t="s">
        <v>127</v>
      </c>
      <c r="J619" s="28"/>
      <c r="K619" s="119" t="s">
        <v>1</v>
      </c>
      <c r="L619" s="120" t="s">
        <v>30</v>
      </c>
      <c r="M619" s="121">
        <v>0</v>
      </c>
      <c r="N619" s="121">
        <f>M619*H619</f>
        <v>0</v>
      </c>
      <c r="O619" s="121">
        <v>0</v>
      </c>
      <c r="P619" s="121">
        <f>O619*H619</f>
        <v>0</v>
      </c>
      <c r="Q619" s="121">
        <v>0</v>
      </c>
      <c r="R619" s="122">
        <f>Q619*H619</f>
        <v>0</v>
      </c>
      <c r="S619" s="27"/>
      <c r="T619" s="27"/>
      <c r="U619" s="27"/>
      <c r="V619" s="27"/>
      <c r="W619" s="27"/>
      <c r="X619" s="27"/>
      <c r="Y619" s="27"/>
      <c r="Z619" s="27"/>
      <c r="AA619" s="27"/>
      <c r="AB619" s="27"/>
      <c r="AC619" s="27"/>
      <c r="AP619" s="123" t="s">
        <v>128</v>
      </c>
      <c r="AR619" s="123" t="s">
        <v>123</v>
      </c>
      <c r="AS619" s="123" t="s">
        <v>70</v>
      </c>
      <c r="AW619" s="16" t="s">
        <v>121</v>
      </c>
      <c r="BC619" s="124" t="e">
        <f>IF(L619="základní",#REF!,0)</f>
        <v>#REF!</v>
      </c>
      <c r="BD619" s="124">
        <f>IF(L619="snížená",#REF!,0)</f>
        <v>0</v>
      </c>
      <c r="BE619" s="124">
        <f>IF(L619="zákl. přenesená",#REF!,0)</f>
        <v>0</v>
      </c>
      <c r="BF619" s="124">
        <f>IF(L619="sníž. přenesená",#REF!,0)</f>
        <v>0</v>
      </c>
      <c r="BG619" s="124">
        <f>IF(L619="nulová",#REF!,0)</f>
        <v>0</v>
      </c>
      <c r="BH619" s="16" t="s">
        <v>68</v>
      </c>
      <c r="BI619" s="124" t="e">
        <f>ROUND(#REF!*H619,2)</f>
        <v>#REF!</v>
      </c>
      <c r="BJ619" s="16" t="s">
        <v>128</v>
      </c>
      <c r="BK619" s="123" t="s">
        <v>938</v>
      </c>
    </row>
    <row r="620" spans="1:63" s="2" customFormat="1">
      <c r="A620" s="27"/>
      <c r="B620" s="28"/>
      <c r="C620" s="27"/>
      <c r="D620" s="125" t="s">
        <v>129</v>
      </c>
      <c r="E620" s="27"/>
      <c r="F620" s="126" t="s">
        <v>937</v>
      </c>
      <c r="G620" s="27"/>
      <c r="H620" s="27"/>
      <c r="I620" s="27"/>
      <c r="J620" s="28"/>
      <c r="K620" s="127"/>
      <c r="L620" s="128"/>
      <c r="M620" s="47"/>
      <c r="N620" s="47"/>
      <c r="O620" s="47"/>
      <c r="P620" s="47"/>
      <c r="Q620" s="47"/>
      <c r="R620" s="48"/>
      <c r="S620" s="27"/>
      <c r="T620" s="27"/>
      <c r="U620" s="27"/>
      <c r="V620" s="27"/>
      <c r="W620" s="27"/>
      <c r="X620" s="27"/>
      <c r="Y620" s="27"/>
      <c r="Z620" s="27"/>
      <c r="AA620" s="27"/>
      <c r="AB620" s="27"/>
      <c r="AC620" s="27"/>
      <c r="AR620" s="16" t="s">
        <v>129</v>
      </c>
      <c r="AS620" s="16" t="s">
        <v>70</v>
      </c>
    </row>
    <row r="621" spans="1:63" s="2" customFormat="1" ht="24.2" customHeight="1">
      <c r="A621" s="27"/>
      <c r="B621" s="113"/>
      <c r="C621" s="114" t="s">
        <v>529</v>
      </c>
      <c r="D621" s="114" t="s">
        <v>123</v>
      </c>
      <c r="E621" s="115" t="s">
        <v>939</v>
      </c>
      <c r="F621" s="116" t="s">
        <v>940</v>
      </c>
      <c r="G621" s="117" t="s">
        <v>126</v>
      </c>
      <c r="H621" s="118">
        <v>400</v>
      </c>
      <c r="I621" s="116" t="s">
        <v>127</v>
      </c>
      <c r="J621" s="28"/>
      <c r="K621" s="119" t="s">
        <v>1</v>
      </c>
      <c r="L621" s="120" t="s">
        <v>30</v>
      </c>
      <c r="M621" s="121">
        <v>0</v>
      </c>
      <c r="N621" s="121">
        <f>M621*H621</f>
        <v>0</v>
      </c>
      <c r="O621" s="121">
        <v>0</v>
      </c>
      <c r="P621" s="121">
        <f>O621*H621</f>
        <v>0</v>
      </c>
      <c r="Q621" s="121">
        <v>0</v>
      </c>
      <c r="R621" s="122">
        <f>Q621*H621</f>
        <v>0</v>
      </c>
      <c r="S621" s="27"/>
      <c r="T621" s="27"/>
      <c r="U621" s="27"/>
      <c r="V621" s="27"/>
      <c r="W621" s="27"/>
      <c r="X621" s="27"/>
      <c r="Y621" s="27"/>
      <c r="Z621" s="27"/>
      <c r="AA621" s="27"/>
      <c r="AB621" s="27"/>
      <c r="AC621" s="27"/>
      <c r="AP621" s="123" t="s">
        <v>128</v>
      </c>
      <c r="AR621" s="123" t="s">
        <v>123</v>
      </c>
      <c r="AS621" s="123" t="s">
        <v>70</v>
      </c>
      <c r="AW621" s="16" t="s">
        <v>121</v>
      </c>
      <c r="BC621" s="124" t="e">
        <f>IF(L621="základní",#REF!,0)</f>
        <v>#REF!</v>
      </c>
      <c r="BD621" s="124">
        <f>IF(L621="snížená",#REF!,0)</f>
        <v>0</v>
      </c>
      <c r="BE621" s="124">
        <f>IF(L621="zákl. přenesená",#REF!,0)</f>
        <v>0</v>
      </c>
      <c r="BF621" s="124">
        <f>IF(L621="sníž. přenesená",#REF!,0)</f>
        <v>0</v>
      </c>
      <c r="BG621" s="124">
        <f>IF(L621="nulová",#REF!,0)</f>
        <v>0</v>
      </c>
      <c r="BH621" s="16" t="s">
        <v>68</v>
      </c>
      <c r="BI621" s="124" t="e">
        <f>ROUND(#REF!*H621,2)</f>
        <v>#REF!</v>
      </c>
      <c r="BJ621" s="16" t="s">
        <v>128</v>
      </c>
      <c r="BK621" s="123" t="s">
        <v>941</v>
      </c>
    </row>
    <row r="622" spans="1:63" s="2" customFormat="1">
      <c r="A622" s="27"/>
      <c r="B622" s="28"/>
      <c r="C622" s="27"/>
      <c r="D622" s="125" t="s">
        <v>129</v>
      </c>
      <c r="E622" s="27"/>
      <c r="F622" s="126" t="s">
        <v>940</v>
      </c>
      <c r="G622" s="27"/>
      <c r="H622" s="27"/>
      <c r="I622" s="27"/>
      <c r="J622" s="28"/>
      <c r="K622" s="127"/>
      <c r="L622" s="128"/>
      <c r="M622" s="47"/>
      <c r="N622" s="47"/>
      <c r="O622" s="47"/>
      <c r="P622" s="47"/>
      <c r="Q622" s="47"/>
      <c r="R622" s="48"/>
      <c r="S622" s="27"/>
      <c r="T622" s="27"/>
      <c r="U622" s="27"/>
      <c r="V622" s="27"/>
      <c r="W622" s="27"/>
      <c r="X622" s="27"/>
      <c r="Y622" s="27"/>
      <c r="Z622" s="27"/>
      <c r="AA622" s="27"/>
      <c r="AB622" s="27"/>
      <c r="AC622" s="27"/>
      <c r="AR622" s="16" t="s">
        <v>129</v>
      </c>
      <c r="AS622" s="16" t="s">
        <v>70</v>
      </c>
    </row>
    <row r="623" spans="1:63" s="2" customFormat="1" ht="19.5">
      <c r="A623" s="27"/>
      <c r="B623" s="28"/>
      <c r="C623" s="27"/>
      <c r="D623" s="125" t="s">
        <v>359</v>
      </c>
      <c r="E623" s="27"/>
      <c r="F623" s="137" t="s">
        <v>407</v>
      </c>
      <c r="G623" s="27"/>
      <c r="H623" s="27"/>
      <c r="I623" s="27"/>
      <c r="J623" s="28"/>
      <c r="K623" s="127"/>
      <c r="L623" s="128"/>
      <c r="M623" s="47"/>
      <c r="N623" s="47"/>
      <c r="O623" s="47"/>
      <c r="P623" s="47"/>
      <c r="Q623" s="47"/>
      <c r="R623" s="48"/>
      <c r="S623" s="27"/>
      <c r="T623" s="27"/>
      <c r="U623" s="27"/>
      <c r="V623" s="27"/>
      <c r="W623" s="27"/>
      <c r="X623" s="27"/>
      <c r="Y623" s="27"/>
      <c r="Z623" s="27"/>
      <c r="AA623" s="27"/>
      <c r="AB623" s="27"/>
      <c r="AC623" s="27"/>
      <c r="AR623" s="16" t="s">
        <v>359</v>
      </c>
      <c r="AS623" s="16" t="s">
        <v>70</v>
      </c>
    </row>
    <row r="624" spans="1:63" s="2" customFormat="1" ht="24.2" customHeight="1">
      <c r="A624" s="27"/>
      <c r="B624" s="113"/>
      <c r="C624" s="114" t="s">
        <v>942</v>
      </c>
      <c r="D624" s="114" t="s">
        <v>123</v>
      </c>
      <c r="E624" s="115" t="s">
        <v>943</v>
      </c>
      <c r="F624" s="116" t="s">
        <v>944</v>
      </c>
      <c r="G624" s="117" t="s">
        <v>126</v>
      </c>
      <c r="H624" s="118">
        <v>60</v>
      </c>
      <c r="I624" s="116" t="s">
        <v>127</v>
      </c>
      <c r="J624" s="28"/>
      <c r="K624" s="119" t="s">
        <v>1</v>
      </c>
      <c r="L624" s="120" t="s">
        <v>30</v>
      </c>
      <c r="M624" s="121">
        <v>0</v>
      </c>
      <c r="N624" s="121">
        <f>M624*H624</f>
        <v>0</v>
      </c>
      <c r="O624" s="121">
        <v>0</v>
      </c>
      <c r="P624" s="121">
        <f>O624*H624</f>
        <v>0</v>
      </c>
      <c r="Q624" s="121">
        <v>0</v>
      </c>
      <c r="R624" s="122">
        <f>Q624*H624</f>
        <v>0</v>
      </c>
      <c r="S624" s="27"/>
      <c r="T624" s="27"/>
      <c r="U624" s="27"/>
      <c r="V624" s="27"/>
      <c r="W624" s="27"/>
      <c r="X624" s="27"/>
      <c r="Y624" s="27"/>
      <c r="Z624" s="27"/>
      <c r="AA624" s="27"/>
      <c r="AB624" s="27"/>
      <c r="AC624" s="27"/>
      <c r="AP624" s="123" t="s">
        <v>128</v>
      </c>
      <c r="AR624" s="123" t="s">
        <v>123</v>
      </c>
      <c r="AS624" s="123" t="s">
        <v>70</v>
      </c>
      <c r="AW624" s="16" t="s">
        <v>121</v>
      </c>
      <c r="BC624" s="124" t="e">
        <f>IF(L624="základní",#REF!,0)</f>
        <v>#REF!</v>
      </c>
      <c r="BD624" s="124">
        <f>IF(L624="snížená",#REF!,0)</f>
        <v>0</v>
      </c>
      <c r="BE624" s="124">
        <f>IF(L624="zákl. přenesená",#REF!,0)</f>
        <v>0</v>
      </c>
      <c r="BF624" s="124">
        <f>IF(L624="sníž. přenesená",#REF!,0)</f>
        <v>0</v>
      </c>
      <c r="BG624" s="124">
        <f>IF(L624="nulová",#REF!,0)</f>
        <v>0</v>
      </c>
      <c r="BH624" s="16" t="s">
        <v>68</v>
      </c>
      <c r="BI624" s="124" t="e">
        <f>ROUND(#REF!*H624,2)</f>
        <v>#REF!</v>
      </c>
      <c r="BJ624" s="16" t="s">
        <v>128</v>
      </c>
      <c r="BK624" s="123" t="s">
        <v>945</v>
      </c>
    </row>
    <row r="625" spans="1:63" s="2" customFormat="1">
      <c r="A625" s="27"/>
      <c r="B625" s="28"/>
      <c r="C625" s="27"/>
      <c r="D625" s="125" t="s">
        <v>129</v>
      </c>
      <c r="E625" s="27"/>
      <c r="F625" s="126" t="s">
        <v>944</v>
      </c>
      <c r="G625" s="27"/>
      <c r="H625" s="27"/>
      <c r="I625" s="27"/>
      <c r="J625" s="28"/>
      <c r="K625" s="127"/>
      <c r="L625" s="128"/>
      <c r="M625" s="47"/>
      <c r="N625" s="47"/>
      <c r="O625" s="47"/>
      <c r="P625" s="47"/>
      <c r="Q625" s="47"/>
      <c r="R625" s="48"/>
      <c r="S625" s="27"/>
      <c r="T625" s="27"/>
      <c r="U625" s="27"/>
      <c r="V625" s="27"/>
      <c r="W625" s="27"/>
      <c r="X625" s="27"/>
      <c r="Y625" s="27"/>
      <c r="Z625" s="27"/>
      <c r="AA625" s="27"/>
      <c r="AB625" s="27"/>
      <c r="AC625" s="27"/>
      <c r="AR625" s="16" t="s">
        <v>129</v>
      </c>
      <c r="AS625" s="16" t="s">
        <v>70</v>
      </c>
    </row>
    <row r="626" spans="1:63" s="2" customFormat="1" ht="24.2" customHeight="1">
      <c r="A626" s="27"/>
      <c r="B626" s="113"/>
      <c r="C626" s="114" t="s">
        <v>533</v>
      </c>
      <c r="D626" s="114" t="s">
        <v>123</v>
      </c>
      <c r="E626" s="115" t="s">
        <v>946</v>
      </c>
      <c r="F626" s="116" t="s">
        <v>947</v>
      </c>
      <c r="G626" s="117" t="s">
        <v>126</v>
      </c>
      <c r="H626" s="118">
        <v>50</v>
      </c>
      <c r="I626" s="116" t="s">
        <v>127</v>
      </c>
      <c r="J626" s="28"/>
      <c r="K626" s="119" t="s">
        <v>1</v>
      </c>
      <c r="L626" s="120" t="s">
        <v>30</v>
      </c>
      <c r="M626" s="121">
        <v>0</v>
      </c>
      <c r="N626" s="121">
        <f>M626*H626</f>
        <v>0</v>
      </c>
      <c r="O626" s="121">
        <v>0</v>
      </c>
      <c r="P626" s="121">
        <f>O626*H626</f>
        <v>0</v>
      </c>
      <c r="Q626" s="121">
        <v>0</v>
      </c>
      <c r="R626" s="122">
        <f>Q626*H626</f>
        <v>0</v>
      </c>
      <c r="S626" s="27"/>
      <c r="T626" s="27"/>
      <c r="U626" s="27"/>
      <c r="V626" s="27"/>
      <c r="W626" s="27"/>
      <c r="X626" s="27"/>
      <c r="Y626" s="27"/>
      <c r="Z626" s="27"/>
      <c r="AA626" s="27"/>
      <c r="AB626" s="27"/>
      <c r="AC626" s="27"/>
      <c r="AP626" s="123" t="s">
        <v>128</v>
      </c>
      <c r="AR626" s="123" t="s">
        <v>123</v>
      </c>
      <c r="AS626" s="123" t="s">
        <v>70</v>
      </c>
      <c r="AW626" s="16" t="s">
        <v>121</v>
      </c>
      <c r="BC626" s="124" t="e">
        <f>IF(L626="základní",#REF!,0)</f>
        <v>#REF!</v>
      </c>
      <c r="BD626" s="124">
        <f>IF(L626="snížená",#REF!,0)</f>
        <v>0</v>
      </c>
      <c r="BE626" s="124">
        <f>IF(L626="zákl. přenesená",#REF!,0)</f>
        <v>0</v>
      </c>
      <c r="BF626" s="124">
        <f>IF(L626="sníž. přenesená",#REF!,0)</f>
        <v>0</v>
      </c>
      <c r="BG626" s="124">
        <f>IF(L626="nulová",#REF!,0)</f>
        <v>0</v>
      </c>
      <c r="BH626" s="16" t="s">
        <v>68</v>
      </c>
      <c r="BI626" s="124" t="e">
        <f>ROUND(#REF!*H626,2)</f>
        <v>#REF!</v>
      </c>
      <c r="BJ626" s="16" t="s">
        <v>128</v>
      </c>
      <c r="BK626" s="123" t="s">
        <v>948</v>
      </c>
    </row>
    <row r="627" spans="1:63" s="2" customFormat="1" ht="19.5">
      <c r="A627" s="27"/>
      <c r="B627" s="28"/>
      <c r="C627" s="27"/>
      <c r="D627" s="125" t="s">
        <v>129</v>
      </c>
      <c r="E627" s="27"/>
      <c r="F627" s="126" t="s">
        <v>947</v>
      </c>
      <c r="G627" s="27"/>
      <c r="H627" s="27"/>
      <c r="I627" s="27"/>
      <c r="J627" s="28"/>
      <c r="K627" s="127"/>
      <c r="L627" s="128"/>
      <c r="M627" s="47"/>
      <c r="N627" s="47"/>
      <c r="O627" s="47"/>
      <c r="P627" s="47"/>
      <c r="Q627" s="47"/>
      <c r="R627" s="48"/>
      <c r="S627" s="27"/>
      <c r="T627" s="27"/>
      <c r="U627" s="27"/>
      <c r="V627" s="27"/>
      <c r="W627" s="27"/>
      <c r="X627" s="27"/>
      <c r="Y627" s="27"/>
      <c r="Z627" s="27"/>
      <c r="AA627" s="27"/>
      <c r="AB627" s="27"/>
      <c r="AC627" s="27"/>
      <c r="AR627" s="16" t="s">
        <v>129</v>
      </c>
      <c r="AS627" s="16" t="s">
        <v>70</v>
      </c>
    </row>
    <row r="628" spans="1:63" s="2" customFormat="1" ht="24.2" customHeight="1">
      <c r="A628" s="27"/>
      <c r="B628" s="113"/>
      <c r="C628" s="114" t="s">
        <v>949</v>
      </c>
      <c r="D628" s="114" t="s">
        <v>123</v>
      </c>
      <c r="E628" s="115" t="s">
        <v>950</v>
      </c>
      <c r="F628" s="116" t="s">
        <v>951</v>
      </c>
      <c r="G628" s="117" t="s">
        <v>126</v>
      </c>
      <c r="H628" s="118">
        <v>32</v>
      </c>
      <c r="I628" s="116" t="s">
        <v>127</v>
      </c>
      <c r="J628" s="28"/>
      <c r="K628" s="119" t="s">
        <v>1</v>
      </c>
      <c r="L628" s="120" t="s">
        <v>30</v>
      </c>
      <c r="M628" s="121">
        <v>0</v>
      </c>
      <c r="N628" s="121">
        <f>M628*H628</f>
        <v>0</v>
      </c>
      <c r="O628" s="121">
        <v>0</v>
      </c>
      <c r="P628" s="121">
        <f>O628*H628</f>
        <v>0</v>
      </c>
      <c r="Q628" s="121">
        <v>0</v>
      </c>
      <c r="R628" s="122">
        <f>Q628*H628</f>
        <v>0</v>
      </c>
      <c r="S628" s="27"/>
      <c r="T628" s="27"/>
      <c r="U628" s="27"/>
      <c r="V628" s="27"/>
      <c r="W628" s="27"/>
      <c r="X628" s="27"/>
      <c r="Y628" s="27"/>
      <c r="Z628" s="27"/>
      <c r="AA628" s="27"/>
      <c r="AB628" s="27"/>
      <c r="AC628" s="27"/>
      <c r="AP628" s="123" t="s">
        <v>128</v>
      </c>
      <c r="AR628" s="123" t="s">
        <v>123</v>
      </c>
      <c r="AS628" s="123" t="s">
        <v>70</v>
      </c>
      <c r="AW628" s="16" t="s">
        <v>121</v>
      </c>
      <c r="BC628" s="124" t="e">
        <f>IF(L628="základní",#REF!,0)</f>
        <v>#REF!</v>
      </c>
      <c r="BD628" s="124">
        <f>IF(L628="snížená",#REF!,0)</f>
        <v>0</v>
      </c>
      <c r="BE628" s="124">
        <f>IF(L628="zákl. přenesená",#REF!,0)</f>
        <v>0</v>
      </c>
      <c r="BF628" s="124">
        <f>IF(L628="sníž. přenesená",#REF!,0)</f>
        <v>0</v>
      </c>
      <c r="BG628" s="124">
        <f>IF(L628="nulová",#REF!,0)</f>
        <v>0</v>
      </c>
      <c r="BH628" s="16" t="s">
        <v>68</v>
      </c>
      <c r="BI628" s="124" t="e">
        <f>ROUND(#REF!*H628,2)</f>
        <v>#REF!</v>
      </c>
      <c r="BJ628" s="16" t="s">
        <v>128</v>
      </c>
      <c r="BK628" s="123" t="s">
        <v>952</v>
      </c>
    </row>
    <row r="629" spans="1:63" s="2" customFormat="1" ht="19.5">
      <c r="A629" s="27"/>
      <c r="B629" s="28"/>
      <c r="C629" s="27"/>
      <c r="D629" s="125" t="s">
        <v>129</v>
      </c>
      <c r="E629" s="27"/>
      <c r="F629" s="126" t="s">
        <v>951</v>
      </c>
      <c r="G629" s="27"/>
      <c r="H629" s="27"/>
      <c r="I629" s="27"/>
      <c r="J629" s="28"/>
      <c r="K629" s="127"/>
      <c r="L629" s="128"/>
      <c r="M629" s="47"/>
      <c r="N629" s="47"/>
      <c r="O629" s="47"/>
      <c r="P629" s="47"/>
      <c r="Q629" s="47"/>
      <c r="R629" s="48"/>
      <c r="S629" s="27"/>
      <c r="T629" s="27"/>
      <c r="U629" s="27"/>
      <c r="V629" s="27"/>
      <c r="W629" s="27"/>
      <c r="X629" s="27"/>
      <c r="Y629" s="27"/>
      <c r="Z629" s="27"/>
      <c r="AA629" s="27"/>
      <c r="AB629" s="27"/>
      <c r="AC629" s="27"/>
      <c r="AR629" s="16" t="s">
        <v>129</v>
      </c>
      <c r="AS629" s="16" t="s">
        <v>70</v>
      </c>
    </row>
    <row r="630" spans="1:63" s="2" customFormat="1" ht="24.2" customHeight="1">
      <c r="A630" s="27"/>
      <c r="B630" s="113"/>
      <c r="C630" s="114" t="s">
        <v>536</v>
      </c>
      <c r="D630" s="114" t="s">
        <v>123</v>
      </c>
      <c r="E630" s="115" t="s">
        <v>953</v>
      </c>
      <c r="F630" s="116" t="s">
        <v>954</v>
      </c>
      <c r="G630" s="117" t="s">
        <v>126</v>
      </c>
      <c r="H630" s="118">
        <v>20</v>
      </c>
      <c r="I630" s="116" t="s">
        <v>127</v>
      </c>
      <c r="J630" s="28"/>
      <c r="K630" s="119" t="s">
        <v>1</v>
      </c>
      <c r="L630" s="120" t="s">
        <v>30</v>
      </c>
      <c r="M630" s="121">
        <v>0</v>
      </c>
      <c r="N630" s="121">
        <f>M630*H630</f>
        <v>0</v>
      </c>
      <c r="O630" s="121">
        <v>0</v>
      </c>
      <c r="P630" s="121">
        <f>O630*H630</f>
        <v>0</v>
      </c>
      <c r="Q630" s="121">
        <v>0</v>
      </c>
      <c r="R630" s="122">
        <f>Q630*H630</f>
        <v>0</v>
      </c>
      <c r="S630" s="27"/>
      <c r="T630" s="27"/>
      <c r="U630" s="27"/>
      <c r="V630" s="27"/>
      <c r="W630" s="27"/>
      <c r="X630" s="27"/>
      <c r="Y630" s="27"/>
      <c r="Z630" s="27"/>
      <c r="AA630" s="27"/>
      <c r="AB630" s="27"/>
      <c r="AC630" s="27"/>
      <c r="AP630" s="123" t="s">
        <v>128</v>
      </c>
      <c r="AR630" s="123" t="s">
        <v>123</v>
      </c>
      <c r="AS630" s="123" t="s">
        <v>70</v>
      </c>
      <c r="AW630" s="16" t="s">
        <v>121</v>
      </c>
      <c r="BC630" s="124" t="e">
        <f>IF(L630="základní",#REF!,0)</f>
        <v>#REF!</v>
      </c>
      <c r="BD630" s="124">
        <f>IF(L630="snížená",#REF!,0)</f>
        <v>0</v>
      </c>
      <c r="BE630" s="124">
        <f>IF(L630="zákl. přenesená",#REF!,0)</f>
        <v>0</v>
      </c>
      <c r="BF630" s="124">
        <f>IF(L630="sníž. přenesená",#REF!,0)</f>
        <v>0</v>
      </c>
      <c r="BG630" s="124">
        <f>IF(L630="nulová",#REF!,0)</f>
        <v>0</v>
      </c>
      <c r="BH630" s="16" t="s">
        <v>68</v>
      </c>
      <c r="BI630" s="124" t="e">
        <f>ROUND(#REF!*H630,2)</f>
        <v>#REF!</v>
      </c>
      <c r="BJ630" s="16" t="s">
        <v>128</v>
      </c>
      <c r="BK630" s="123" t="s">
        <v>955</v>
      </c>
    </row>
    <row r="631" spans="1:63" s="2" customFormat="1" ht="19.5">
      <c r="A631" s="27"/>
      <c r="B631" s="28"/>
      <c r="C631" s="27"/>
      <c r="D631" s="125" t="s">
        <v>129</v>
      </c>
      <c r="E631" s="27"/>
      <c r="F631" s="126" t="s">
        <v>954</v>
      </c>
      <c r="G631" s="27"/>
      <c r="H631" s="27"/>
      <c r="I631" s="27"/>
      <c r="J631" s="28"/>
      <c r="K631" s="127"/>
      <c r="L631" s="128"/>
      <c r="M631" s="47"/>
      <c r="N631" s="47"/>
      <c r="O631" s="47"/>
      <c r="P631" s="47"/>
      <c r="Q631" s="47"/>
      <c r="R631" s="48"/>
      <c r="S631" s="27"/>
      <c r="T631" s="27"/>
      <c r="U631" s="27"/>
      <c r="V631" s="27"/>
      <c r="W631" s="27"/>
      <c r="X631" s="27"/>
      <c r="Y631" s="27"/>
      <c r="Z631" s="27"/>
      <c r="AA631" s="27"/>
      <c r="AB631" s="27"/>
      <c r="AC631" s="27"/>
      <c r="AR631" s="16" t="s">
        <v>129</v>
      </c>
      <c r="AS631" s="16" t="s">
        <v>70</v>
      </c>
    </row>
    <row r="632" spans="1:63" s="2" customFormat="1" ht="24.2" customHeight="1">
      <c r="A632" s="27"/>
      <c r="B632" s="113"/>
      <c r="C632" s="114" t="s">
        <v>956</v>
      </c>
      <c r="D632" s="114" t="s">
        <v>123</v>
      </c>
      <c r="E632" s="115" t="s">
        <v>957</v>
      </c>
      <c r="F632" s="116" t="s">
        <v>958</v>
      </c>
      <c r="G632" s="117" t="s">
        <v>126</v>
      </c>
      <c r="H632" s="118">
        <v>250</v>
      </c>
      <c r="I632" s="116" t="s">
        <v>127</v>
      </c>
      <c r="J632" s="28"/>
      <c r="K632" s="119" t="s">
        <v>1</v>
      </c>
      <c r="L632" s="120" t="s">
        <v>30</v>
      </c>
      <c r="M632" s="121">
        <v>0</v>
      </c>
      <c r="N632" s="121">
        <f>M632*H632</f>
        <v>0</v>
      </c>
      <c r="O632" s="121">
        <v>0</v>
      </c>
      <c r="P632" s="121">
        <f>O632*H632</f>
        <v>0</v>
      </c>
      <c r="Q632" s="121">
        <v>0</v>
      </c>
      <c r="R632" s="122">
        <f>Q632*H632</f>
        <v>0</v>
      </c>
      <c r="S632" s="27"/>
      <c r="T632" s="27"/>
      <c r="U632" s="27"/>
      <c r="V632" s="27"/>
      <c r="W632" s="27"/>
      <c r="X632" s="27"/>
      <c r="Y632" s="27"/>
      <c r="Z632" s="27"/>
      <c r="AA632" s="27"/>
      <c r="AB632" s="27"/>
      <c r="AC632" s="27"/>
      <c r="AP632" s="123" t="s">
        <v>128</v>
      </c>
      <c r="AR632" s="123" t="s">
        <v>123</v>
      </c>
      <c r="AS632" s="123" t="s">
        <v>70</v>
      </c>
      <c r="AW632" s="16" t="s">
        <v>121</v>
      </c>
      <c r="BC632" s="124" t="e">
        <f>IF(L632="základní",#REF!,0)</f>
        <v>#REF!</v>
      </c>
      <c r="BD632" s="124">
        <f>IF(L632="snížená",#REF!,0)</f>
        <v>0</v>
      </c>
      <c r="BE632" s="124">
        <f>IF(L632="zákl. přenesená",#REF!,0)</f>
        <v>0</v>
      </c>
      <c r="BF632" s="124">
        <f>IF(L632="sníž. přenesená",#REF!,0)</f>
        <v>0</v>
      </c>
      <c r="BG632" s="124">
        <f>IF(L632="nulová",#REF!,0)</f>
        <v>0</v>
      </c>
      <c r="BH632" s="16" t="s">
        <v>68</v>
      </c>
      <c r="BI632" s="124" t="e">
        <f>ROUND(#REF!*H632,2)</f>
        <v>#REF!</v>
      </c>
      <c r="BJ632" s="16" t="s">
        <v>128</v>
      </c>
      <c r="BK632" s="123" t="s">
        <v>959</v>
      </c>
    </row>
    <row r="633" spans="1:63" s="2" customFormat="1" ht="19.5">
      <c r="A633" s="27"/>
      <c r="B633" s="28"/>
      <c r="C633" s="27"/>
      <c r="D633" s="125" t="s">
        <v>129</v>
      </c>
      <c r="E633" s="27"/>
      <c r="F633" s="126" t="s">
        <v>958</v>
      </c>
      <c r="G633" s="27"/>
      <c r="H633" s="27"/>
      <c r="I633" s="27"/>
      <c r="J633" s="28"/>
      <c r="K633" s="127"/>
      <c r="L633" s="128"/>
      <c r="M633" s="47"/>
      <c r="N633" s="47"/>
      <c r="O633" s="47"/>
      <c r="P633" s="47"/>
      <c r="Q633" s="47"/>
      <c r="R633" s="48"/>
      <c r="S633" s="27"/>
      <c r="T633" s="27"/>
      <c r="U633" s="27"/>
      <c r="V633" s="27"/>
      <c r="W633" s="27"/>
      <c r="X633" s="27"/>
      <c r="Y633" s="27"/>
      <c r="Z633" s="27"/>
      <c r="AA633" s="27"/>
      <c r="AB633" s="27"/>
      <c r="AC633" s="27"/>
      <c r="AR633" s="16" t="s">
        <v>129</v>
      </c>
      <c r="AS633" s="16" t="s">
        <v>70</v>
      </c>
    </row>
    <row r="634" spans="1:63" s="2" customFormat="1" ht="24.2" customHeight="1">
      <c r="A634" s="27"/>
      <c r="B634" s="113"/>
      <c r="C634" s="114" t="s">
        <v>540</v>
      </c>
      <c r="D634" s="114" t="s">
        <v>123</v>
      </c>
      <c r="E634" s="115" t="s">
        <v>960</v>
      </c>
      <c r="F634" s="116" t="s">
        <v>961</v>
      </c>
      <c r="G634" s="117" t="s">
        <v>126</v>
      </c>
      <c r="H634" s="118">
        <v>20</v>
      </c>
      <c r="I634" s="116" t="s">
        <v>127</v>
      </c>
      <c r="J634" s="28"/>
      <c r="K634" s="119" t="s">
        <v>1</v>
      </c>
      <c r="L634" s="120" t="s">
        <v>30</v>
      </c>
      <c r="M634" s="121">
        <v>0</v>
      </c>
      <c r="N634" s="121">
        <f>M634*H634</f>
        <v>0</v>
      </c>
      <c r="O634" s="121">
        <v>0</v>
      </c>
      <c r="P634" s="121">
        <f>O634*H634</f>
        <v>0</v>
      </c>
      <c r="Q634" s="121">
        <v>0</v>
      </c>
      <c r="R634" s="122">
        <f>Q634*H634</f>
        <v>0</v>
      </c>
      <c r="S634" s="27"/>
      <c r="T634" s="27"/>
      <c r="U634" s="27"/>
      <c r="V634" s="27"/>
      <c r="W634" s="27"/>
      <c r="X634" s="27"/>
      <c r="Y634" s="27"/>
      <c r="Z634" s="27"/>
      <c r="AA634" s="27"/>
      <c r="AB634" s="27"/>
      <c r="AC634" s="27"/>
      <c r="AP634" s="123" t="s">
        <v>128</v>
      </c>
      <c r="AR634" s="123" t="s">
        <v>123</v>
      </c>
      <c r="AS634" s="123" t="s">
        <v>70</v>
      </c>
      <c r="AW634" s="16" t="s">
        <v>121</v>
      </c>
      <c r="BC634" s="124" t="e">
        <f>IF(L634="základní",#REF!,0)</f>
        <v>#REF!</v>
      </c>
      <c r="BD634" s="124">
        <f>IF(L634="snížená",#REF!,0)</f>
        <v>0</v>
      </c>
      <c r="BE634" s="124">
        <f>IF(L634="zákl. přenesená",#REF!,0)</f>
        <v>0</v>
      </c>
      <c r="BF634" s="124">
        <f>IF(L634="sníž. přenesená",#REF!,0)</f>
        <v>0</v>
      </c>
      <c r="BG634" s="124">
        <f>IF(L634="nulová",#REF!,0)</f>
        <v>0</v>
      </c>
      <c r="BH634" s="16" t="s">
        <v>68</v>
      </c>
      <c r="BI634" s="124" t="e">
        <f>ROUND(#REF!*H634,2)</f>
        <v>#REF!</v>
      </c>
      <c r="BJ634" s="16" t="s">
        <v>128</v>
      </c>
      <c r="BK634" s="123" t="s">
        <v>962</v>
      </c>
    </row>
    <row r="635" spans="1:63" s="2" customFormat="1">
      <c r="A635" s="27"/>
      <c r="B635" s="28"/>
      <c r="C635" s="27"/>
      <c r="D635" s="125" t="s">
        <v>129</v>
      </c>
      <c r="E635" s="27"/>
      <c r="F635" s="126" t="s">
        <v>961</v>
      </c>
      <c r="G635" s="27"/>
      <c r="H635" s="27"/>
      <c r="I635" s="27"/>
      <c r="J635" s="28"/>
      <c r="K635" s="127"/>
      <c r="L635" s="128"/>
      <c r="M635" s="47"/>
      <c r="N635" s="47"/>
      <c r="O635" s="47"/>
      <c r="P635" s="47"/>
      <c r="Q635" s="47"/>
      <c r="R635" s="48"/>
      <c r="S635" s="27"/>
      <c r="T635" s="27"/>
      <c r="U635" s="27"/>
      <c r="V635" s="27"/>
      <c r="W635" s="27"/>
      <c r="X635" s="27"/>
      <c r="Y635" s="27"/>
      <c r="Z635" s="27"/>
      <c r="AA635" s="27"/>
      <c r="AB635" s="27"/>
      <c r="AC635" s="27"/>
      <c r="AR635" s="16" t="s">
        <v>129</v>
      </c>
      <c r="AS635" s="16" t="s">
        <v>70</v>
      </c>
    </row>
    <row r="636" spans="1:63" s="2" customFormat="1" ht="24.2" customHeight="1">
      <c r="A636" s="27"/>
      <c r="B636" s="113"/>
      <c r="C636" s="114" t="s">
        <v>963</v>
      </c>
      <c r="D636" s="114" t="s">
        <v>123</v>
      </c>
      <c r="E636" s="115" t="s">
        <v>964</v>
      </c>
      <c r="F636" s="116" t="s">
        <v>965</v>
      </c>
      <c r="G636" s="117" t="s">
        <v>126</v>
      </c>
      <c r="H636" s="118">
        <v>450</v>
      </c>
      <c r="I636" s="116" t="s">
        <v>127</v>
      </c>
      <c r="J636" s="28"/>
      <c r="K636" s="119" t="s">
        <v>1</v>
      </c>
      <c r="L636" s="120" t="s">
        <v>30</v>
      </c>
      <c r="M636" s="121">
        <v>0</v>
      </c>
      <c r="N636" s="121">
        <f>M636*H636</f>
        <v>0</v>
      </c>
      <c r="O636" s="121">
        <v>0</v>
      </c>
      <c r="P636" s="121">
        <f>O636*H636</f>
        <v>0</v>
      </c>
      <c r="Q636" s="121">
        <v>0</v>
      </c>
      <c r="R636" s="122">
        <f>Q636*H636</f>
        <v>0</v>
      </c>
      <c r="S636" s="27"/>
      <c r="T636" s="27"/>
      <c r="U636" s="27"/>
      <c r="V636" s="27"/>
      <c r="W636" s="27"/>
      <c r="X636" s="27"/>
      <c r="Y636" s="27"/>
      <c r="Z636" s="27"/>
      <c r="AA636" s="27"/>
      <c r="AB636" s="27"/>
      <c r="AC636" s="27"/>
      <c r="AP636" s="123" t="s">
        <v>128</v>
      </c>
      <c r="AR636" s="123" t="s">
        <v>123</v>
      </c>
      <c r="AS636" s="123" t="s">
        <v>70</v>
      </c>
      <c r="AW636" s="16" t="s">
        <v>121</v>
      </c>
      <c r="BC636" s="124" t="e">
        <f>IF(L636="základní",#REF!,0)</f>
        <v>#REF!</v>
      </c>
      <c r="BD636" s="124">
        <f>IF(L636="snížená",#REF!,0)</f>
        <v>0</v>
      </c>
      <c r="BE636" s="124">
        <f>IF(L636="zákl. přenesená",#REF!,0)</f>
        <v>0</v>
      </c>
      <c r="BF636" s="124">
        <f>IF(L636="sníž. přenesená",#REF!,0)</f>
        <v>0</v>
      </c>
      <c r="BG636" s="124">
        <f>IF(L636="nulová",#REF!,0)</f>
        <v>0</v>
      </c>
      <c r="BH636" s="16" t="s">
        <v>68</v>
      </c>
      <c r="BI636" s="124" t="e">
        <f>ROUND(#REF!*H636,2)</f>
        <v>#REF!</v>
      </c>
      <c r="BJ636" s="16" t="s">
        <v>128</v>
      </c>
      <c r="BK636" s="123" t="s">
        <v>966</v>
      </c>
    </row>
    <row r="637" spans="1:63" s="2" customFormat="1">
      <c r="A637" s="27"/>
      <c r="B637" s="28"/>
      <c r="C637" s="27"/>
      <c r="D637" s="125" t="s">
        <v>129</v>
      </c>
      <c r="E637" s="27"/>
      <c r="F637" s="126" t="s">
        <v>965</v>
      </c>
      <c r="G637" s="27"/>
      <c r="H637" s="27"/>
      <c r="I637" s="27"/>
      <c r="J637" s="28"/>
      <c r="K637" s="127"/>
      <c r="L637" s="128"/>
      <c r="M637" s="47"/>
      <c r="N637" s="47"/>
      <c r="O637" s="47"/>
      <c r="P637" s="47"/>
      <c r="Q637" s="47"/>
      <c r="R637" s="48"/>
      <c r="S637" s="27"/>
      <c r="T637" s="27"/>
      <c r="U637" s="27"/>
      <c r="V637" s="27"/>
      <c r="W637" s="27"/>
      <c r="X637" s="27"/>
      <c r="Y637" s="27"/>
      <c r="Z637" s="27"/>
      <c r="AA637" s="27"/>
      <c r="AB637" s="27"/>
      <c r="AC637" s="27"/>
      <c r="AR637" s="16" t="s">
        <v>129</v>
      </c>
      <c r="AS637" s="16" t="s">
        <v>70</v>
      </c>
    </row>
    <row r="638" spans="1:63" s="2" customFormat="1" ht="21.75" customHeight="1">
      <c r="A638" s="27"/>
      <c r="B638" s="113"/>
      <c r="C638" s="114" t="s">
        <v>543</v>
      </c>
      <c r="D638" s="114" t="s">
        <v>123</v>
      </c>
      <c r="E638" s="115" t="s">
        <v>967</v>
      </c>
      <c r="F638" s="116" t="s">
        <v>968</v>
      </c>
      <c r="G638" s="117" t="s">
        <v>126</v>
      </c>
      <c r="H638" s="118">
        <v>350</v>
      </c>
      <c r="I638" s="116" t="s">
        <v>127</v>
      </c>
      <c r="J638" s="28"/>
      <c r="K638" s="119" t="s">
        <v>1</v>
      </c>
      <c r="L638" s="120" t="s">
        <v>30</v>
      </c>
      <c r="M638" s="121">
        <v>0</v>
      </c>
      <c r="N638" s="121">
        <f>M638*H638</f>
        <v>0</v>
      </c>
      <c r="O638" s="121">
        <v>0</v>
      </c>
      <c r="P638" s="121">
        <f>O638*H638</f>
        <v>0</v>
      </c>
      <c r="Q638" s="121">
        <v>0</v>
      </c>
      <c r="R638" s="122">
        <f>Q638*H638</f>
        <v>0</v>
      </c>
      <c r="S638" s="27"/>
      <c r="T638" s="27"/>
      <c r="U638" s="27"/>
      <c r="V638" s="27"/>
      <c r="W638" s="27"/>
      <c r="X638" s="27"/>
      <c r="Y638" s="27"/>
      <c r="Z638" s="27"/>
      <c r="AA638" s="27"/>
      <c r="AB638" s="27"/>
      <c r="AC638" s="27"/>
      <c r="AP638" s="123" t="s">
        <v>128</v>
      </c>
      <c r="AR638" s="123" t="s">
        <v>123</v>
      </c>
      <c r="AS638" s="123" t="s">
        <v>70</v>
      </c>
      <c r="AW638" s="16" t="s">
        <v>121</v>
      </c>
      <c r="BC638" s="124" t="e">
        <f>IF(L638="základní",#REF!,0)</f>
        <v>#REF!</v>
      </c>
      <c r="BD638" s="124">
        <f>IF(L638="snížená",#REF!,0)</f>
        <v>0</v>
      </c>
      <c r="BE638" s="124">
        <f>IF(L638="zákl. přenesená",#REF!,0)</f>
        <v>0</v>
      </c>
      <c r="BF638" s="124">
        <f>IF(L638="sníž. přenesená",#REF!,0)</f>
        <v>0</v>
      </c>
      <c r="BG638" s="124">
        <f>IF(L638="nulová",#REF!,0)</f>
        <v>0</v>
      </c>
      <c r="BH638" s="16" t="s">
        <v>68</v>
      </c>
      <c r="BI638" s="124" t="e">
        <f>ROUND(#REF!*H638,2)</f>
        <v>#REF!</v>
      </c>
      <c r="BJ638" s="16" t="s">
        <v>128</v>
      </c>
      <c r="BK638" s="123" t="s">
        <v>969</v>
      </c>
    </row>
    <row r="639" spans="1:63" s="2" customFormat="1">
      <c r="A639" s="27"/>
      <c r="B639" s="28"/>
      <c r="C639" s="27"/>
      <c r="D639" s="125" t="s">
        <v>129</v>
      </c>
      <c r="E639" s="27"/>
      <c r="F639" s="126" t="s">
        <v>968</v>
      </c>
      <c r="G639" s="27"/>
      <c r="H639" s="27"/>
      <c r="I639" s="27"/>
      <c r="J639" s="28"/>
      <c r="K639" s="127"/>
      <c r="L639" s="128"/>
      <c r="M639" s="47"/>
      <c r="N639" s="47"/>
      <c r="O639" s="47"/>
      <c r="P639" s="47"/>
      <c r="Q639" s="47"/>
      <c r="R639" s="48"/>
      <c r="S639" s="27"/>
      <c r="T639" s="27"/>
      <c r="U639" s="27"/>
      <c r="V639" s="27"/>
      <c r="W639" s="27"/>
      <c r="X639" s="27"/>
      <c r="Y639" s="27"/>
      <c r="Z639" s="27"/>
      <c r="AA639" s="27"/>
      <c r="AB639" s="27"/>
      <c r="AC639" s="27"/>
      <c r="AR639" s="16" t="s">
        <v>129</v>
      </c>
      <c r="AS639" s="16" t="s">
        <v>70</v>
      </c>
    </row>
    <row r="640" spans="1:63" s="2" customFormat="1" ht="24.2" customHeight="1">
      <c r="A640" s="27"/>
      <c r="B640" s="113"/>
      <c r="C640" s="114" t="s">
        <v>970</v>
      </c>
      <c r="D640" s="114" t="s">
        <v>123</v>
      </c>
      <c r="E640" s="115" t="s">
        <v>971</v>
      </c>
      <c r="F640" s="116" t="s">
        <v>972</v>
      </c>
      <c r="G640" s="117" t="s">
        <v>126</v>
      </c>
      <c r="H640" s="118">
        <v>1600</v>
      </c>
      <c r="I640" s="116" t="s">
        <v>127</v>
      </c>
      <c r="J640" s="28"/>
      <c r="K640" s="119" t="s">
        <v>1</v>
      </c>
      <c r="L640" s="120" t="s">
        <v>30</v>
      </c>
      <c r="M640" s="121">
        <v>0</v>
      </c>
      <c r="N640" s="121">
        <f>M640*H640</f>
        <v>0</v>
      </c>
      <c r="O640" s="121">
        <v>0</v>
      </c>
      <c r="P640" s="121">
        <f>O640*H640</f>
        <v>0</v>
      </c>
      <c r="Q640" s="121">
        <v>0</v>
      </c>
      <c r="R640" s="122">
        <f>Q640*H640</f>
        <v>0</v>
      </c>
      <c r="S640" s="27"/>
      <c r="T640" s="27"/>
      <c r="U640" s="27"/>
      <c r="V640" s="27"/>
      <c r="W640" s="27"/>
      <c r="X640" s="27"/>
      <c r="Y640" s="27"/>
      <c r="Z640" s="27"/>
      <c r="AA640" s="27"/>
      <c r="AB640" s="27"/>
      <c r="AC640" s="27"/>
      <c r="AP640" s="123" t="s">
        <v>128</v>
      </c>
      <c r="AR640" s="123" t="s">
        <v>123</v>
      </c>
      <c r="AS640" s="123" t="s">
        <v>70</v>
      </c>
      <c r="AW640" s="16" t="s">
        <v>121</v>
      </c>
      <c r="BC640" s="124" t="e">
        <f>IF(L640="základní",#REF!,0)</f>
        <v>#REF!</v>
      </c>
      <c r="BD640" s="124">
        <f>IF(L640="snížená",#REF!,0)</f>
        <v>0</v>
      </c>
      <c r="BE640" s="124">
        <f>IF(L640="zákl. přenesená",#REF!,0)</f>
        <v>0</v>
      </c>
      <c r="BF640" s="124">
        <f>IF(L640="sníž. přenesená",#REF!,0)</f>
        <v>0</v>
      </c>
      <c r="BG640" s="124">
        <f>IF(L640="nulová",#REF!,0)</f>
        <v>0</v>
      </c>
      <c r="BH640" s="16" t="s">
        <v>68</v>
      </c>
      <c r="BI640" s="124" t="e">
        <f>ROUND(#REF!*H640,2)</f>
        <v>#REF!</v>
      </c>
      <c r="BJ640" s="16" t="s">
        <v>128</v>
      </c>
      <c r="BK640" s="123" t="s">
        <v>973</v>
      </c>
    </row>
    <row r="641" spans="1:63" s="2" customFormat="1" ht="19.5">
      <c r="A641" s="27"/>
      <c r="B641" s="28"/>
      <c r="C641" s="27"/>
      <c r="D641" s="125" t="s">
        <v>129</v>
      </c>
      <c r="E641" s="27"/>
      <c r="F641" s="126" t="s">
        <v>972</v>
      </c>
      <c r="G641" s="27"/>
      <c r="H641" s="27"/>
      <c r="I641" s="27"/>
      <c r="J641" s="28"/>
      <c r="K641" s="127"/>
      <c r="L641" s="128"/>
      <c r="M641" s="47"/>
      <c r="N641" s="47"/>
      <c r="O641" s="47"/>
      <c r="P641" s="47"/>
      <c r="Q641" s="47"/>
      <c r="R641" s="48"/>
      <c r="S641" s="27"/>
      <c r="T641" s="27"/>
      <c r="U641" s="27"/>
      <c r="V641" s="27"/>
      <c r="W641" s="27"/>
      <c r="X641" s="27"/>
      <c r="Y641" s="27"/>
      <c r="Z641" s="27"/>
      <c r="AA641" s="27"/>
      <c r="AB641" s="27"/>
      <c r="AC641" s="27"/>
      <c r="AR641" s="16" t="s">
        <v>129</v>
      </c>
      <c r="AS641" s="16" t="s">
        <v>70</v>
      </c>
    </row>
    <row r="642" spans="1:63" s="2" customFormat="1" ht="24.2" customHeight="1">
      <c r="A642" s="27"/>
      <c r="B642" s="113"/>
      <c r="C642" s="114" t="s">
        <v>547</v>
      </c>
      <c r="D642" s="114" t="s">
        <v>123</v>
      </c>
      <c r="E642" s="115" t="s">
        <v>974</v>
      </c>
      <c r="F642" s="116" t="s">
        <v>975</v>
      </c>
      <c r="G642" s="117" t="s">
        <v>126</v>
      </c>
      <c r="H642" s="118">
        <v>500</v>
      </c>
      <c r="I642" s="116" t="s">
        <v>127</v>
      </c>
      <c r="J642" s="28"/>
      <c r="K642" s="119" t="s">
        <v>1</v>
      </c>
      <c r="L642" s="120" t="s">
        <v>30</v>
      </c>
      <c r="M642" s="121">
        <v>0</v>
      </c>
      <c r="N642" s="121">
        <f>M642*H642</f>
        <v>0</v>
      </c>
      <c r="O642" s="121">
        <v>0</v>
      </c>
      <c r="P642" s="121">
        <f>O642*H642</f>
        <v>0</v>
      </c>
      <c r="Q642" s="121">
        <v>0</v>
      </c>
      <c r="R642" s="122">
        <f>Q642*H642</f>
        <v>0</v>
      </c>
      <c r="S642" s="27"/>
      <c r="T642" s="27"/>
      <c r="U642" s="27"/>
      <c r="V642" s="27"/>
      <c r="W642" s="27"/>
      <c r="X642" s="27"/>
      <c r="Y642" s="27"/>
      <c r="Z642" s="27"/>
      <c r="AA642" s="27"/>
      <c r="AB642" s="27"/>
      <c r="AC642" s="27"/>
      <c r="AP642" s="123" t="s">
        <v>128</v>
      </c>
      <c r="AR642" s="123" t="s">
        <v>123</v>
      </c>
      <c r="AS642" s="123" t="s">
        <v>70</v>
      </c>
      <c r="AW642" s="16" t="s">
        <v>121</v>
      </c>
      <c r="BC642" s="124" t="e">
        <f>IF(L642="základní",#REF!,0)</f>
        <v>#REF!</v>
      </c>
      <c r="BD642" s="124">
        <f>IF(L642="snížená",#REF!,0)</f>
        <v>0</v>
      </c>
      <c r="BE642" s="124">
        <f>IF(L642="zákl. přenesená",#REF!,0)</f>
        <v>0</v>
      </c>
      <c r="BF642" s="124">
        <f>IF(L642="sníž. přenesená",#REF!,0)</f>
        <v>0</v>
      </c>
      <c r="BG642" s="124">
        <f>IF(L642="nulová",#REF!,0)</f>
        <v>0</v>
      </c>
      <c r="BH642" s="16" t="s">
        <v>68</v>
      </c>
      <c r="BI642" s="124" t="e">
        <f>ROUND(#REF!*H642,2)</f>
        <v>#REF!</v>
      </c>
      <c r="BJ642" s="16" t="s">
        <v>128</v>
      </c>
      <c r="BK642" s="123" t="s">
        <v>976</v>
      </c>
    </row>
    <row r="643" spans="1:63" s="2" customFormat="1" ht="19.5">
      <c r="A643" s="27"/>
      <c r="B643" s="28"/>
      <c r="C643" s="27"/>
      <c r="D643" s="125" t="s">
        <v>129</v>
      </c>
      <c r="E643" s="27"/>
      <c r="F643" s="126" t="s">
        <v>975</v>
      </c>
      <c r="G643" s="27"/>
      <c r="H643" s="27"/>
      <c r="I643" s="27"/>
      <c r="J643" s="28"/>
      <c r="K643" s="127"/>
      <c r="L643" s="128"/>
      <c r="M643" s="47"/>
      <c r="N643" s="47"/>
      <c r="O643" s="47"/>
      <c r="P643" s="47"/>
      <c r="Q643" s="47"/>
      <c r="R643" s="48"/>
      <c r="S643" s="27"/>
      <c r="T643" s="27"/>
      <c r="U643" s="27"/>
      <c r="V643" s="27"/>
      <c r="W643" s="27"/>
      <c r="X643" s="27"/>
      <c r="Y643" s="27"/>
      <c r="Z643" s="27"/>
      <c r="AA643" s="27"/>
      <c r="AB643" s="27"/>
      <c r="AC643" s="27"/>
      <c r="AR643" s="16" t="s">
        <v>129</v>
      </c>
      <c r="AS643" s="16" t="s">
        <v>70</v>
      </c>
    </row>
    <row r="644" spans="1:63" s="2" customFormat="1" ht="37.9" customHeight="1">
      <c r="A644" s="27"/>
      <c r="B644" s="113"/>
      <c r="C644" s="114" t="s">
        <v>977</v>
      </c>
      <c r="D644" s="114" t="s">
        <v>123</v>
      </c>
      <c r="E644" s="115" t="s">
        <v>978</v>
      </c>
      <c r="F644" s="116" t="s">
        <v>979</v>
      </c>
      <c r="G644" s="117" t="s">
        <v>126</v>
      </c>
      <c r="H644" s="118">
        <v>110</v>
      </c>
      <c r="I644" s="116" t="s">
        <v>127</v>
      </c>
      <c r="J644" s="28"/>
      <c r="K644" s="119" t="s">
        <v>1</v>
      </c>
      <c r="L644" s="120" t="s">
        <v>30</v>
      </c>
      <c r="M644" s="121">
        <v>0</v>
      </c>
      <c r="N644" s="121">
        <f>M644*H644</f>
        <v>0</v>
      </c>
      <c r="O644" s="121">
        <v>0</v>
      </c>
      <c r="P644" s="121">
        <f>O644*H644</f>
        <v>0</v>
      </c>
      <c r="Q644" s="121">
        <v>0</v>
      </c>
      <c r="R644" s="122">
        <f>Q644*H644</f>
        <v>0</v>
      </c>
      <c r="S644" s="27"/>
      <c r="T644" s="27"/>
      <c r="U644" s="27"/>
      <c r="V644" s="27"/>
      <c r="W644" s="27"/>
      <c r="X644" s="27"/>
      <c r="Y644" s="27"/>
      <c r="Z644" s="27"/>
      <c r="AA644" s="27"/>
      <c r="AB644" s="27"/>
      <c r="AC644" s="27"/>
      <c r="AP644" s="123" t="s">
        <v>128</v>
      </c>
      <c r="AR644" s="123" t="s">
        <v>123</v>
      </c>
      <c r="AS644" s="123" t="s">
        <v>70</v>
      </c>
      <c r="AW644" s="16" t="s">
        <v>121</v>
      </c>
      <c r="BC644" s="124" t="e">
        <f>IF(L644="základní",#REF!,0)</f>
        <v>#REF!</v>
      </c>
      <c r="BD644" s="124">
        <f>IF(L644="snížená",#REF!,0)</f>
        <v>0</v>
      </c>
      <c r="BE644" s="124">
        <f>IF(L644="zákl. přenesená",#REF!,0)</f>
        <v>0</v>
      </c>
      <c r="BF644" s="124">
        <f>IF(L644="sníž. přenesená",#REF!,0)</f>
        <v>0</v>
      </c>
      <c r="BG644" s="124">
        <f>IF(L644="nulová",#REF!,0)</f>
        <v>0</v>
      </c>
      <c r="BH644" s="16" t="s">
        <v>68</v>
      </c>
      <c r="BI644" s="124" t="e">
        <f>ROUND(#REF!*H644,2)</f>
        <v>#REF!</v>
      </c>
      <c r="BJ644" s="16" t="s">
        <v>128</v>
      </c>
      <c r="BK644" s="123" t="s">
        <v>980</v>
      </c>
    </row>
    <row r="645" spans="1:63" s="2" customFormat="1" ht="19.5">
      <c r="A645" s="27"/>
      <c r="B645" s="28"/>
      <c r="C645" s="27"/>
      <c r="D645" s="125" t="s">
        <v>129</v>
      </c>
      <c r="E645" s="27"/>
      <c r="F645" s="126" t="s">
        <v>979</v>
      </c>
      <c r="G645" s="27"/>
      <c r="H645" s="27"/>
      <c r="I645" s="27"/>
      <c r="J645" s="28"/>
      <c r="K645" s="127"/>
      <c r="L645" s="128"/>
      <c r="M645" s="47"/>
      <c r="N645" s="47"/>
      <c r="O645" s="47"/>
      <c r="P645" s="47"/>
      <c r="Q645" s="47"/>
      <c r="R645" s="48"/>
      <c r="S645" s="27"/>
      <c r="T645" s="27"/>
      <c r="U645" s="27"/>
      <c r="V645" s="27"/>
      <c r="W645" s="27"/>
      <c r="X645" s="27"/>
      <c r="Y645" s="27"/>
      <c r="Z645" s="27"/>
      <c r="AA645" s="27"/>
      <c r="AB645" s="27"/>
      <c r="AC645" s="27"/>
      <c r="AR645" s="16" t="s">
        <v>129</v>
      </c>
      <c r="AS645" s="16" t="s">
        <v>70</v>
      </c>
    </row>
    <row r="646" spans="1:63" s="2" customFormat="1" ht="37.9" customHeight="1">
      <c r="A646" s="27"/>
      <c r="B646" s="113"/>
      <c r="C646" s="114" t="s">
        <v>550</v>
      </c>
      <c r="D646" s="114" t="s">
        <v>123</v>
      </c>
      <c r="E646" s="115" t="s">
        <v>981</v>
      </c>
      <c r="F646" s="116" t="s">
        <v>982</v>
      </c>
      <c r="G646" s="117" t="s">
        <v>126</v>
      </c>
      <c r="H646" s="118">
        <v>400</v>
      </c>
      <c r="I646" s="116" t="s">
        <v>127</v>
      </c>
      <c r="J646" s="28"/>
      <c r="K646" s="119" t="s">
        <v>1</v>
      </c>
      <c r="L646" s="120" t="s">
        <v>30</v>
      </c>
      <c r="M646" s="121">
        <v>0</v>
      </c>
      <c r="N646" s="121">
        <f>M646*H646</f>
        <v>0</v>
      </c>
      <c r="O646" s="121">
        <v>0</v>
      </c>
      <c r="P646" s="121">
        <f>O646*H646</f>
        <v>0</v>
      </c>
      <c r="Q646" s="121">
        <v>0</v>
      </c>
      <c r="R646" s="122">
        <f>Q646*H646</f>
        <v>0</v>
      </c>
      <c r="S646" s="27"/>
      <c r="T646" s="27"/>
      <c r="U646" s="27"/>
      <c r="V646" s="27"/>
      <c r="W646" s="27"/>
      <c r="X646" s="27"/>
      <c r="Y646" s="27"/>
      <c r="Z646" s="27"/>
      <c r="AA646" s="27"/>
      <c r="AB646" s="27"/>
      <c r="AC646" s="27"/>
      <c r="AP646" s="123" t="s">
        <v>128</v>
      </c>
      <c r="AR646" s="123" t="s">
        <v>123</v>
      </c>
      <c r="AS646" s="123" t="s">
        <v>70</v>
      </c>
      <c r="AW646" s="16" t="s">
        <v>121</v>
      </c>
      <c r="BC646" s="124" t="e">
        <f>IF(L646="základní",#REF!,0)</f>
        <v>#REF!</v>
      </c>
      <c r="BD646" s="124">
        <f>IF(L646="snížená",#REF!,0)</f>
        <v>0</v>
      </c>
      <c r="BE646" s="124">
        <f>IF(L646="zákl. přenesená",#REF!,0)</f>
        <v>0</v>
      </c>
      <c r="BF646" s="124">
        <f>IF(L646="sníž. přenesená",#REF!,0)</f>
        <v>0</v>
      </c>
      <c r="BG646" s="124">
        <f>IF(L646="nulová",#REF!,0)</f>
        <v>0</v>
      </c>
      <c r="BH646" s="16" t="s">
        <v>68</v>
      </c>
      <c r="BI646" s="124" t="e">
        <f>ROUND(#REF!*H646,2)</f>
        <v>#REF!</v>
      </c>
      <c r="BJ646" s="16" t="s">
        <v>128</v>
      </c>
      <c r="BK646" s="123" t="s">
        <v>983</v>
      </c>
    </row>
    <row r="647" spans="1:63" s="2" customFormat="1" ht="29.25">
      <c r="A647" s="27"/>
      <c r="B647" s="28"/>
      <c r="C647" s="27"/>
      <c r="D647" s="125" t="s">
        <v>129</v>
      </c>
      <c r="E647" s="27"/>
      <c r="F647" s="126" t="s">
        <v>982</v>
      </c>
      <c r="G647" s="27"/>
      <c r="H647" s="27"/>
      <c r="I647" s="27"/>
      <c r="J647" s="28"/>
      <c r="K647" s="127"/>
      <c r="L647" s="128"/>
      <c r="M647" s="47"/>
      <c r="N647" s="47"/>
      <c r="O647" s="47"/>
      <c r="P647" s="47"/>
      <c r="Q647" s="47"/>
      <c r="R647" s="48"/>
      <c r="S647" s="27"/>
      <c r="T647" s="27"/>
      <c r="U647" s="27"/>
      <c r="V647" s="27"/>
      <c r="W647" s="27"/>
      <c r="X647" s="27"/>
      <c r="Y647" s="27"/>
      <c r="Z647" s="27"/>
      <c r="AA647" s="27"/>
      <c r="AB647" s="27"/>
      <c r="AC647" s="27"/>
      <c r="AR647" s="16" t="s">
        <v>129</v>
      </c>
      <c r="AS647" s="16" t="s">
        <v>70</v>
      </c>
    </row>
    <row r="648" spans="1:63" s="2" customFormat="1" ht="37.9" customHeight="1">
      <c r="A648" s="27"/>
      <c r="B648" s="113"/>
      <c r="C648" s="114" t="s">
        <v>984</v>
      </c>
      <c r="D648" s="114" t="s">
        <v>123</v>
      </c>
      <c r="E648" s="115" t="s">
        <v>985</v>
      </c>
      <c r="F648" s="116" t="s">
        <v>986</v>
      </c>
      <c r="G648" s="117" t="s">
        <v>126</v>
      </c>
      <c r="H648" s="118">
        <v>160</v>
      </c>
      <c r="I648" s="116" t="s">
        <v>127</v>
      </c>
      <c r="J648" s="28"/>
      <c r="K648" s="119" t="s">
        <v>1</v>
      </c>
      <c r="L648" s="120" t="s">
        <v>30</v>
      </c>
      <c r="M648" s="121">
        <v>0</v>
      </c>
      <c r="N648" s="121">
        <f>M648*H648</f>
        <v>0</v>
      </c>
      <c r="O648" s="121">
        <v>0</v>
      </c>
      <c r="P648" s="121">
        <f>O648*H648</f>
        <v>0</v>
      </c>
      <c r="Q648" s="121">
        <v>0</v>
      </c>
      <c r="R648" s="122">
        <f>Q648*H648</f>
        <v>0</v>
      </c>
      <c r="S648" s="27"/>
      <c r="T648" s="27"/>
      <c r="U648" s="27"/>
      <c r="V648" s="27"/>
      <c r="W648" s="27"/>
      <c r="X648" s="27"/>
      <c r="Y648" s="27"/>
      <c r="Z648" s="27"/>
      <c r="AA648" s="27"/>
      <c r="AB648" s="27"/>
      <c r="AC648" s="27"/>
      <c r="AP648" s="123" t="s">
        <v>128</v>
      </c>
      <c r="AR648" s="123" t="s">
        <v>123</v>
      </c>
      <c r="AS648" s="123" t="s">
        <v>70</v>
      </c>
      <c r="AW648" s="16" t="s">
        <v>121</v>
      </c>
      <c r="BC648" s="124" t="e">
        <f>IF(L648="základní",#REF!,0)</f>
        <v>#REF!</v>
      </c>
      <c r="BD648" s="124">
        <f>IF(L648="snížená",#REF!,0)</f>
        <v>0</v>
      </c>
      <c r="BE648" s="124">
        <f>IF(L648="zákl. přenesená",#REF!,0)</f>
        <v>0</v>
      </c>
      <c r="BF648" s="124">
        <f>IF(L648="sníž. přenesená",#REF!,0)</f>
        <v>0</v>
      </c>
      <c r="BG648" s="124">
        <f>IF(L648="nulová",#REF!,0)</f>
        <v>0</v>
      </c>
      <c r="BH648" s="16" t="s">
        <v>68</v>
      </c>
      <c r="BI648" s="124" t="e">
        <f>ROUND(#REF!*H648,2)</f>
        <v>#REF!</v>
      </c>
      <c r="BJ648" s="16" t="s">
        <v>128</v>
      </c>
      <c r="BK648" s="123" t="s">
        <v>987</v>
      </c>
    </row>
    <row r="649" spans="1:63" s="2" customFormat="1" ht="19.5">
      <c r="A649" s="27"/>
      <c r="B649" s="28"/>
      <c r="C649" s="27"/>
      <c r="D649" s="125" t="s">
        <v>129</v>
      </c>
      <c r="E649" s="27"/>
      <c r="F649" s="126" t="s">
        <v>986</v>
      </c>
      <c r="G649" s="27"/>
      <c r="H649" s="27"/>
      <c r="I649" s="27"/>
      <c r="J649" s="28"/>
      <c r="K649" s="127"/>
      <c r="L649" s="128"/>
      <c r="M649" s="47"/>
      <c r="N649" s="47"/>
      <c r="O649" s="47"/>
      <c r="P649" s="47"/>
      <c r="Q649" s="47"/>
      <c r="R649" s="48"/>
      <c r="S649" s="27"/>
      <c r="T649" s="27"/>
      <c r="U649" s="27"/>
      <c r="V649" s="27"/>
      <c r="W649" s="27"/>
      <c r="X649" s="27"/>
      <c r="Y649" s="27"/>
      <c r="Z649" s="27"/>
      <c r="AA649" s="27"/>
      <c r="AB649" s="27"/>
      <c r="AC649" s="27"/>
      <c r="AR649" s="16" t="s">
        <v>129</v>
      </c>
      <c r="AS649" s="16" t="s">
        <v>70</v>
      </c>
    </row>
    <row r="650" spans="1:63" s="2" customFormat="1" ht="37.9" customHeight="1">
      <c r="A650" s="27"/>
      <c r="B650" s="113"/>
      <c r="C650" s="114" t="s">
        <v>554</v>
      </c>
      <c r="D650" s="114" t="s">
        <v>123</v>
      </c>
      <c r="E650" s="115" t="s">
        <v>988</v>
      </c>
      <c r="F650" s="116" t="s">
        <v>989</v>
      </c>
      <c r="G650" s="117" t="s">
        <v>126</v>
      </c>
      <c r="H650" s="118">
        <v>60</v>
      </c>
      <c r="I650" s="116" t="s">
        <v>127</v>
      </c>
      <c r="J650" s="28"/>
      <c r="K650" s="119" t="s">
        <v>1</v>
      </c>
      <c r="L650" s="120" t="s">
        <v>30</v>
      </c>
      <c r="M650" s="121">
        <v>0</v>
      </c>
      <c r="N650" s="121">
        <f>M650*H650</f>
        <v>0</v>
      </c>
      <c r="O650" s="121">
        <v>0</v>
      </c>
      <c r="P650" s="121">
        <f>O650*H650</f>
        <v>0</v>
      </c>
      <c r="Q650" s="121">
        <v>0</v>
      </c>
      <c r="R650" s="122">
        <f>Q650*H650</f>
        <v>0</v>
      </c>
      <c r="S650" s="27"/>
      <c r="T650" s="27"/>
      <c r="U650" s="27"/>
      <c r="V650" s="27"/>
      <c r="W650" s="27"/>
      <c r="X650" s="27"/>
      <c r="Y650" s="27"/>
      <c r="Z650" s="27"/>
      <c r="AA650" s="27"/>
      <c r="AB650" s="27"/>
      <c r="AC650" s="27"/>
      <c r="AP650" s="123" t="s">
        <v>128</v>
      </c>
      <c r="AR650" s="123" t="s">
        <v>123</v>
      </c>
      <c r="AS650" s="123" t="s">
        <v>70</v>
      </c>
      <c r="AW650" s="16" t="s">
        <v>121</v>
      </c>
      <c r="BC650" s="124" t="e">
        <f>IF(L650="základní",#REF!,0)</f>
        <v>#REF!</v>
      </c>
      <c r="BD650" s="124">
        <f>IF(L650="snížená",#REF!,0)</f>
        <v>0</v>
      </c>
      <c r="BE650" s="124">
        <f>IF(L650="zákl. přenesená",#REF!,0)</f>
        <v>0</v>
      </c>
      <c r="BF650" s="124">
        <f>IF(L650="sníž. přenesená",#REF!,0)</f>
        <v>0</v>
      </c>
      <c r="BG650" s="124">
        <f>IF(L650="nulová",#REF!,0)</f>
        <v>0</v>
      </c>
      <c r="BH650" s="16" t="s">
        <v>68</v>
      </c>
      <c r="BI650" s="124" t="e">
        <f>ROUND(#REF!*H650,2)</f>
        <v>#REF!</v>
      </c>
      <c r="BJ650" s="16" t="s">
        <v>128</v>
      </c>
      <c r="BK650" s="123" t="s">
        <v>990</v>
      </c>
    </row>
    <row r="651" spans="1:63" s="2" customFormat="1" ht="19.5">
      <c r="A651" s="27"/>
      <c r="B651" s="28"/>
      <c r="C651" s="27"/>
      <c r="D651" s="125" t="s">
        <v>129</v>
      </c>
      <c r="E651" s="27"/>
      <c r="F651" s="126" t="s">
        <v>989</v>
      </c>
      <c r="G651" s="27"/>
      <c r="H651" s="27"/>
      <c r="I651" s="27"/>
      <c r="J651" s="28"/>
      <c r="K651" s="127"/>
      <c r="L651" s="128"/>
      <c r="M651" s="47"/>
      <c r="N651" s="47"/>
      <c r="O651" s="47"/>
      <c r="P651" s="47"/>
      <c r="Q651" s="47"/>
      <c r="R651" s="48"/>
      <c r="S651" s="27"/>
      <c r="T651" s="27"/>
      <c r="U651" s="27"/>
      <c r="V651" s="27"/>
      <c r="W651" s="27"/>
      <c r="X651" s="27"/>
      <c r="Y651" s="27"/>
      <c r="Z651" s="27"/>
      <c r="AA651" s="27"/>
      <c r="AB651" s="27"/>
      <c r="AC651" s="27"/>
      <c r="AR651" s="16" t="s">
        <v>129</v>
      </c>
      <c r="AS651" s="16" t="s">
        <v>70</v>
      </c>
    </row>
    <row r="652" spans="1:63" s="2" customFormat="1" ht="37.9" customHeight="1">
      <c r="A652" s="27"/>
      <c r="B652" s="113"/>
      <c r="C652" s="114" t="s">
        <v>991</v>
      </c>
      <c r="D652" s="114" t="s">
        <v>123</v>
      </c>
      <c r="E652" s="115" t="s">
        <v>992</v>
      </c>
      <c r="F652" s="116" t="s">
        <v>993</v>
      </c>
      <c r="G652" s="117" t="s">
        <v>126</v>
      </c>
      <c r="H652" s="118">
        <v>300</v>
      </c>
      <c r="I652" s="116" t="s">
        <v>127</v>
      </c>
      <c r="J652" s="28"/>
      <c r="K652" s="119" t="s">
        <v>1</v>
      </c>
      <c r="L652" s="120" t="s">
        <v>30</v>
      </c>
      <c r="M652" s="121">
        <v>0</v>
      </c>
      <c r="N652" s="121">
        <f>M652*H652</f>
        <v>0</v>
      </c>
      <c r="O652" s="121">
        <v>0</v>
      </c>
      <c r="P652" s="121">
        <f>O652*H652</f>
        <v>0</v>
      </c>
      <c r="Q652" s="121">
        <v>0</v>
      </c>
      <c r="R652" s="122">
        <f>Q652*H652</f>
        <v>0</v>
      </c>
      <c r="S652" s="27"/>
      <c r="T652" s="27"/>
      <c r="U652" s="27"/>
      <c r="V652" s="27"/>
      <c r="W652" s="27"/>
      <c r="X652" s="27"/>
      <c r="Y652" s="27"/>
      <c r="Z652" s="27"/>
      <c r="AA652" s="27"/>
      <c r="AB652" s="27"/>
      <c r="AC652" s="27"/>
      <c r="AP652" s="123" t="s">
        <v>128</v>
      </c>
      <c r="AR652" s="123" t="s">
        <v>123</v>
      </c>
      <c r="AS652" s="123" t="s">
        <v>70</v>
      </c>
      <c r="AW652" s="16" t="s">
        <v>121</v>
      </c>
      <c r="BC652" s="124" t="e">
        <f>IF(L652="základní",#REF!,0)</f>
        <v>#REF!</v>
      </c>
      <c r="BD652" s="124">
        <f>IF(L652="snížená",#REF!,0)</f>
        <v>0</v>
      </c>
      <c r="BE652" s="124">
        <f>IF(L652="zákl. přenesená",#REF!,0)</f>
        <v>0</v>
      </c>
      <c r="BF652" s="124">
        <f>IF(L652="sníž. přenesená",#REF!,0)</f>
        <v>0</v>
      </c>
      <c r="BG652" s="124">
        <f>IF(L652="nulová",#REF!,0)</f>
        <v>0</v>
      </c>
      <c r="BH652" s="16" t="s">
        <v>68</v>
      </c>
      <c r="BI652" s="124" t="e">
        <f>ROUND(#REF!*H652,2)</f>
        <v>#REF!</v>
      </c>
      <c r="BJ652" s="16" t="s">
        <v>128</v>
      </c>
      <c r="BK652" s="123" t="s">
        <v>994</v>
      </c>
    </row>
    <row r="653" spans="1:63" s="2" customFormat="1" ht="29.25">
      <c r="A653" s="27"/>
      <c r="B653" s="28"/>
      <c r="C653" s="27"/>
      <c r="D653" s="125" t="s">
        <v>129</v>
      </c>
      <c r="E653" s="27"/>
      <c r="F653" s="126" t="s">
        <v>993</v>
      </c>
      <c r="G653" s="27"/>
      <c r="H653" s="27"/>
      <c r="I653" s="27"/>
      <c r="J653" s="28"/>
      <c r="K653" s="127"/>
      <c r="L653" s="128"/>
      <c r="M653" s="47"/>
      <c r="N653" s="47"/>
      <c r="O653" s="47"/>
      <c r="P653" s="47"/>
      <c r="Q653" s="47"/>
      <c r="R653" s="48"/>
      <c r="S653" s="27"/>
      <c r="T653" s="27"/>
      <c r="U653" s="27"/>
      <c r="V653" s="27"/>
      <c r="W653" s="27"/>
      <c r="X653" s="27"/>
      <c r="Y653" s="27"/>
      <c r="Z653" s="27"/>
      <c r="AA653" s="27"/>
      <c r="AB653" s="27"/>
      <c r="AC653" s="27"/>
      <c r="AR653" s="16" t="s">
        <v>129</v>
      </c>
      <c r="AS653" s="16" t="s">
        <v>70</v>
      </c>
    </row>
    <row r="654" spans="1:63" s="2" customFormat="1" ht="37.9" customHeight="1">
      <c r="A654" s="27"/>
      <c r="B654" s="113"/>
      <c r="C654" s="114" t="s">
        <v>557</v>
      </c>
      <c r="D654" s="114" t="s">
        <v>123</v>
      </c>
      <c r="E654" s="115" t="s">
        <v>995</v>
      </c>
      <c r="F654" s="116" t="s">
        <v>996</v>
      </c>
      <c r="G654" s="117" t="s">
        <v>126</v>
      </c>
      <c r="H654" s="118">
        <v>20</v>
      </c>
      <c r="I654" s="116" t="s">
        <v>127</v>
      </c>
      <c r="J654" s="28"/>
      <c r="K654" s="119" t="s">
        <v>1</v>
      </c>
      <c r="L654" s="120" t="s">
        <v>30</v>
      </c>
      <c r="M654" s="121">
        <v>0</v>
      </c>
      <c r="N654" s="121">
        <f>M654*H654</f>
        <v>0</v>
      </c>
      <c r="O654" s="121">
        <v>0</v>
      </c>
      <c r="P654" s="121">
        <f>O654*H654</f>
        <v>0</v>
      </c>
      <c r="Q654" s="121">
        <v>0</v>
      </c>
      <c r="R654" s="122">
        <f>Q654*H654</f>
        <v>0</v>
      </c>
      <c r="S654" s="27"/>
      <c r="T654" s="27"/>
      <c r="U654" s="27"/>
      <c r="V654" s="27"/>
      <c r="W654" s="27"/>
      <c r="X654" s="27"/>
      <c r="Y654" s="27"/>
      <c r="Z654" s="27"/>
      <c r="AA654" s="27"/>
      <c r="AB654" s="27"/>
      <c r="AC654" s="27"/>
      <c r="AP654" s="123" t="s">
        <v>128</v>
      </c>
      <c r="AR654" s="123" t="s">
        <v>123</v>
      </c>
      <c r="AS654" s="123" t="s">
        <v>70</v>
      </c>
      <c r="AW654" s="16" t="s">
        <v>121</v>
      </c>
      <c r="BC654" s="124" t="e">
        <f>IF(L654="základní",#REF!,0)</f>
        <v>#REF!</v>
      </c>
      <c r="BD654" s="124">
        <f>IF(L654="snížená",#REF!,0)</f>
        <v>0</v>
      </c>
      <c r="BE654" s="124">
        <f>IF(L654="zákl. přenesená",#REF!,0)</f>
        <v>0</v>
      </c>
      <c r="BF654" s="124">
        <f>IF(L654="sníž. přenesená",#REF!,0)</f>
        <v>0</v>
      </c>
      <c r="BG654" s="124">
        <f>IF(L654="nulová",#REF!,0)</f>
        <v>0</v>
      </c>
      <c r="BH654" s="16" t="s">
        <v>68</v>
      </c>
      <c r="BI654" s="124" t="e">
        <f>ROUND(#REF!*H654,2)</f>
        <v>#REF!</v>
      </c>
      <c r="BJ654" s="16" t="s">
        <v>128</v>
      </c>
      <c r="BK654" s="123" t="s">
        <v>997</v>
      </c>
    </row>
    <row r="655" spans="1:63" s="2" customFormat="1" ht="29.25">
      <c r="A655" s="27"/>
      <c r="B655" s="28"/>
      <c r="C655" s="27"/>
      <c r="D655" s="125" t="s">
        <v>129</v>
      </c>
      <c r="E655" s="27"/>
      <c r="F655" s="126" t="s">
        <v>996</v>
      </c>
      <c r="G655" s="27"/>
      <c r="H655" s="27"/>
      <c r="I655" s="27"/>
      <c r="J655" s="28"/>
      <c r="K655" s="127"/>
      <c r="L655" s="128"/>
      <c r="M655" s="47"/>
      <c r="N655" s="47"/>
      <c r="O655" s="47"/>
      <c r="P655" s="47"/>
      <c r="Q655" s="47"/>
      <c r="R655" s="48"/>
      <c r="S655" s="27"/>
      <c r="T655" s="27"/>
      <c r="U655" s="27"/>
      <c r="V655" s="27"/>
      <c r="W655" s="27"/>
      <c r="X655" s="27"/>
      <c r="Y655" s="27"/>
      <c r="Z655" s="27"/>
      <c r="AA655" s="27"/>
      <c r="AB655" s="27"/>
      <c r="AC655" s="27"/>
      <c r="AR655" s="16" t="s">
        <v>129</v>
      </c>
      <c r="AS655" s="16" t="s">
        <v>70</v>
      </c>
    </row>
    <row r="656" spans="1:63" s="2" customFormat="1" ht="33" customHeight="1">
      <c r="A656" s="27"/>
      <c r="B656" s="113"/>
      <c r="C656" s="114" t="s">
        <v>998</v>
      </c>
      <c r="D656" s="114" t="s">
        <v>123</v>
      </c>
      <c r="E656" s="115" t="s">
        <v>999</v>
      </c>
      <c r="F656" s="116" t="s">
        <v>1000</v>
      </c>
      <c r="G656" s="117" t="s">
        <v>126</v>
      </c>
      <c r="H656" s="118">
        <v>60</v>
      </c>
      <c r="I656" s="116" t="s">
        <v>127</v>
      </c>
      <c r="J656" s="28"/>
      <c r="K656" s="119" t="s">
        <v>1</v>
      </c>
      <c r="L656" s="120" t="s">
        <v>30</v>
      </c>
      <c r="M656" s="121">
        <v>0</v>
      </c>
      <c r="N656" s="121">
        <f>M656*H656</f>
        <v>0</v>
      </c>
      <c r="O656" s="121">
        <v>0</v>
      </c>
      <c r="P656" s="121">
        <f>O656*H656</f>
        <v>0</v>
      </c>
      <c r="Q656" s="121">
        <v>0</v>
      </c>
      <c r="R656" s="122">
        <f>Q656*H656</f>
        <v>0</v>
      </c>
      <c r="S656" s="27"/>
      <c r="T656" s="27"/>
      <c r="U656" s="27"/>
      <c r="V656" s="27"/>
      <c r="W656" s="27"/>
      <c r="X656" s="27"/>
      <c r="Y656" s="27"/>
      <c r="Z656" s="27"/>
      <c r="AA656" s="27"/>
      <c r="AB656" s="27"/>
      <c r="AC656" s="27"/>
      <c r="AP656" s="123" t="s">
        <v>128</v>
      </c>
      <c r="AR656" s="123" t="s">
        <v>123</v>
      </c>
      <c r="AS656" s="123" t="s">
        <v>70</v>
      </c>
      <c r="AW656" s="16" t="s">
        <v>121</v>
      </c>
      <c r="BC656" s="124" t="e">
        <f>IF(L656="základní",#REF!,0)</f>
        <v>#REF!</v>
      </c>
      <c r="BD656" s="124">
        <f>IF(L656="snížená",#REF!,0)</f>
        <v>0</v>
      </c>
      <c r="BE656" s="124">
        <f>IF(L656="zákl. přenesená",#REF!,0)</f>
        <v>0</v>
      </c>
      <c r="BF656" s="124">
        <f>IF(L656="sníž. přenesená",#REF!,0)</f>
        <v>0</v>
      </c>
      <c r="BG656" s="124">
        <f>IF(L656="nulová",#REF!,0)</f>
        <v>0</v>
      </c>
      <c r="BH656" s="16" t="s">
        <v>68</v>
      </c>
      <c r="BI656" s="124" t="e">
        <f>ROUND(#REF!*H656,2)</f>
        <v>#REF!</v>
      </c>
      <c r="BJ656" s="16" t="s">
        <v>128</v>
      </c>
      <c r="BK656" s="123" t="s">
        <v>1001</v>
      </c>
    </row>
    <row r="657" spans="1:63" s="2" customFormat="1" ht="19.5">
      <c r="A657" s="27"/>
      <c r="B657" s="28"/>
      <c r="C657" s="27"/>
      <c r="D657" s="125" t="s">
        <v>129</v>
      </c>
      <c r="E657" s="27"/>
      <c r="F657" s="126" t="s">
        <v>1000</v>
      </c>
      <c r="G657" s="27"/>
      <c r="H657" s="27"/>
      <c r="I657" s="27"/>
      <c r="J657" s="28"/>
      <c r="K657" s="127"/>
      <c r="L657" s="128"/>
      <c r="M657" s="47"/>
      <c r="N657" s="47"/>
      <c r="O657" s="47"/>
      <c r="P657" s="47"/>
      <c r="Q657" s="47"/>
      <c r="R657" s="48"/>
      <c r="S657" s="27"/>
      <c r="T657" s="27"/>
      <c r="U657" s="27"/>
      <c r="V657" s="27"/>
      <c r="W657" s="27"/>
      <c r="X657" s="27"/>
      <c r="Y657" s="27"/>
      <c r="Z657" s="27"/>
      <c r="AA657" s="27"/>
      <c r="AB657" s="27"/>
      <c r="AC657" s="27"/>
      <c r="AR657" s="16" t="s">
        <v>129</v>
      </c>
      <c r="AS657" s="16" t="s">
        <v>70</v>
      </c>
    </row>
    <row r="658" spans="1:63" s="2" customFormat="1" ht="33" customHeight="1">
      <c r="A658" s="27"/>
      <c r="B658" s="113"/>
      <c r="C658" s="114" t="s">
        <v>561</v>
      </c>
      <c r="D658" s="114" t="s">
        <v>123</v>
      </c>
      <c r="E658" s="115" t="s">
        <v>1002</v>
      </c>
      <c r="F658" s="116" t="s">
        <v>1003</v>
      </c>
      <c r="G658" s="117" t="s">
        <v>126</v>
      </c>
      <c r="H658" s="118">
        <v>70</v>
      </c>
      <c r="I658" s="116" t="s">
        <v>127</v>
      </c>
      <c r="J658" s="28"/>
      <c r="K658" s="119" t="s">
        <v>1</v>
      </c>
      <c r="L658" s="120" t="s">
        <v>30</v>
      </c>
      <c r="M658" s="121">
        <v>0</v>
      </c>
      <c r="N658" s="121">
        <f>M658*H658</f>
        <v>0</v>
      </c>
      <c r="O658" s="121">
        <v>0</v>
      </c>
      <c r="P658" s="121">
        <f>O658*H658</f>
        <v>0</v>
      </c>
      <c r="Q658" s="121">
        <v>0</v>
      </c>
      <c r="R658" s="122">
        <f>Q658*H658</f>
        <v>0</v>
      </c>
      <c r="S658" s="27"/>
      <c r="T658" s="27"/>
      <c r="U658" s="27"/>
      <c r="V658" s="27"/>
      <c r="W658" s="27"/>
      <c r="X658" s="27"/>
      <c r="Y658" s="27"/>
      <c r="Z658" s="27"/>
      <c r="AA658" s="27"/>
      <c r="AB658" s="27"/>
      <c r="AC658" s="27"/>
      <c r="AP658" s="123" t="s">
        <v>128</v>
      </c>
      <c r="AR658" s="123" t="s">
        <v>123</v>
      </c>
      <c r="AS658" s="123" t="s">
        <v>70</v>
      </c>
      <c r="AW658" s="16" t="s">
        <v>121</v>
      </c>
      <c r="BC658" s="124" t="e">
        <f>IF(L658="základní",#REF!,0)</f>
        <v>#REF!</v>
      </c>
      <c r="BD658" s="124">
        <f>IF(L658="snížená",#REF!,0)</f>
        <v>0</v>
      </c>
      <c r="BE658" s="124">
        <f>IF(L658="zákl. přenesená",#REF!,0)</f>
        <v>0</v>
      </c>
      <c r="BF658" s="124">
        <f>IF(L658="sníž. přenesená",#REF!,0)</f>
        <v>0</v>
      </c>
      <c r="BG658" s="124">
        <f>IF(L658="nulová",#REF!,0)</f>
        <v>0</v>
      </c>
      <c r="BH658" s="16" t="s">
        <v>68</v>
      </c>
      <c r="BI658" s="124" t="e">
        <f>ROUND(#REF!*H658,2)</f>
        <v>#REF!</v>
      </c>
      <c r="BJ658" s="16" t="s">
        <v>128</v>
      </c>
      <c r="BK658" s="123" t="s">
        <v>1004</v>
      </c>
    </row>
    <row r="659" spans="1:63" s="2" customFormat="1" ht="19.5">
      <c r="A659" s="27"/>
      <c r="B659" s="28"/>
      <c r="C659" s="27"/>
      <c r="D659" s="125" t="s">
        <v>129</v>
      </c>
      <c r="E659" s="27"/>
      <c r="F659" s="126" t="s">
        <v>1003</v>
      </c>
      <c r="G659" s="27"/>
      <c r="H659" s="27"/>
      <c r="I659" s="27"/>
      <c r="J659" s="28"/>
      <c r="K659" s="127"/>
      <c r="L659" s="128"/>
      <c r="M659" s="47"/>
      <c r="N659" s="47"/>
      <c r="O659" s="47"/>
      <c r="P659" s="47"/>
      <c r="Q659" s="47"/>
      <c r="R659" s="48"/>
      <c r="S659" s="27"/>
      <c r="T659" s="27"/>
      <c r="U659" s="27"/>
      <c r="V659" s="27"/>
      <c r="W659" s="27"/>
      <c r="X659" s="27"/>
      <c r="Y659" s="27"/>
      <c r="Z659" s="27"/>
      <c r="AA659" s="27"/>
      <c r="AB659" s="27"/>
      <c r="AC659" s="27"/>
      <c r="AR659" s="16" t="s">
        <v>129</v>
      </c>
      <c r="AS659" s="16" t="s">
        <v>70</v>
      </c>
    </row>
    <row r="660" spans="1:63" s="2" customFormat="1" ht="37.9" customHeight="1">
      <c r="A660" s="27"/>
      <c r="B660" s="113"/>
      <c r="C660" s="114" t="s">
        <v>1005</v>
      </c>
      <c r="D660" s="114" t="s">
        <v>123</v>
      </c>
      <c r="E660" s="115" t="s">
        <v>1006</v>
      </c>
      <c r="F660" s="116" t="s">
        <v>1007</v>
      </c>
      <c r="G660" s="117" t="s">
        <v>126</v>
      </c>
      <c r="H660" s="118">
        <v>20</v>
      </c>
      <c r="I660" s="116" t="s">
        <v>127</v>
      </c>
      <c r="J660" s="28"/>
      <c r="K660" s="119" t="s">
        <v>1</v>
      </c>
      <c r="L660" s="120" t="s">
        <v>30</v>
      </c>
      <c r="M660" s="121">
        <v>0</v>
      </c>
      <c r="N660" s="121">
        <f>M660*H660</f>
        <v>0</v>
      </c>
      <c r="O660" s="121">
        <v>0</v>
      </c>
      <c r="P660" s="121">
        <f>O660*H660</f>
        <v>0</v>
      </c>
      <c r="Q660" s="121">
        <v>0</v>
      </c>
      <c r="R660" s="122">
        <f>Q660*H660</f>
        <v>0</v>
      </c>
      <c r="S660" s="27"/>
      <c r="T660" s="27"/>
      <c r="U660" s="27"/>
      <c r="V660" s="27"/>
      <c r="W660" s="27"/>
      <c r="X660" s="27"/>
      <c r="Y660" s="27"/>
      <c r="Z660" s="27"/>
      <c r="AA660" s="27"/>
      <c r="AB660" s="27"/>
      <c r="AC660" s="27"/>
      <c r="AP660" s="123" t="s">
        <v>128</v>
      </c>
      <c r="AR660" s="123" t="s">
        <v>123</v>
      </c>
      <c r="AS660" s="123" t="s">
        <v>70</v>
      </c>
      <c r="AW660" s="16" t="s">
        <v>121</v>
      </c>
      <c r="BC660" s="124" t="e">
        <f>IF(L660="základní",#REF!,0)</f>
        <v>#REF!</v>
      </c>
      <c r="BD660" s="124">
        <f>IF(L660="snížená",#REF!,0)</f>
        <v>0</v>
      </c>
      <c r="BE660" s="124">
        <f>IF(L660="zákl. přenesená",#REF!,0)</f>
        <v>0</v>
      </c>
      <c r="BF660" s="124">
        <f>IF(L660="sníž. přenesená",#REF!,0)</f>
        <v>0</v>
      </c>
      <c r="BG660" s="124">
        <f>IF(L660="nulová",#REF!,0)</f>
        <v>0</v>
      </c>
      <c r="BH660" s="16" t="s">
        <v>68</v>
      </c>
      <c r="BI660" s="124" t="e">
        <f>ROUND(#REF!*H660,2)</f>
        <v>#REF!</v>
      </c>
      <c r="BJ660" s="16" t="s">
        <v>128</v>
      </c>
      <c r="BK660" s="123" t="s">
        <v>1008</v>
      </c>
    </row>
    <row r="661" spans="1:63" s="2" customFormat="1" ht="19.5">
      <c r="A661" s="27"/>
      <c r="B661" s="28"/>
      <c r="C661" s="27"/>
      <c r="D661" s="125" t="s">
        <v>129</v>
      </c>
      <c r="E661" s="27"/>
      <c r="F661" s="126" t="s">
        <v>1007</v>
      </c>
      <c r="G661" s="27"/>
      <c r="H661" s="27"/>
      <c r="I661" s="27"/>
      <c r="J661" s="28"/>
      <c r="K661" s="127"/>
      <c r="L661" s="128"/>
      <c r="M661" s="47"/>
      <c r="N661" s="47"/>
      <c r="O661" s="47"/>
      <c r="P661" s="47"/>
      <c r="Q661" s="47"/>
      <c r="R661" s="48"/>
      <c r="S661" s="27"/>
      <c r="T661" s="27"/>
      <c r="U661" s="27"/>
      <c r="V661" s="27"/>
      <c r="W661" s="27"/>
      <c r="X661" s="27"/>
      <c r="Y661" s="27"/>
      <c r="Z661" s="27"/>
      <c r="AA661" s="27"/>
      <c r="AB661" s="27"/>
      <c r="AC661" s="27"/>
      <c r="AR661" s="16" t="s">
        <v>129</v>
      </c>
      <c r="AS661" s="16" t="s">
        <v>70</v>
      </c>
    </row>
    <row r="662" spans="1:63" s="2" customFormat="1" ht="37.9" customHeight="1">
      <c r="A662" s="27"/>
      <c r="B662" s="113"/>
      <c r="C662" s="114" t="s">
        <v>564</v>
      </c>
      <c r="D662" s="114" t="s">
        <v>123</v>
      </c>
      <c r="E662" s="115" t="s">
        <v>1009</v>
      </c>
      <c r="F662" s="116" t="s">
        <v>1010</v>
      </c>
      <c r="G662" s="117" t="s">
        <v>126</v>
      </c>
      <c r="H662" s="118">
        <v>70</v>
      </c>
      <c r="I662" s="116" t="s">
        <v>127</v>
      </c>
      <c r="J662" s="28"/>
      <c r="K662" s="119" t="s">
        <v>1</v>
      </c>
      <c r="L662" s="120" t="s">
        <v>30</v>
      </c>
      <c r="M662" s="121">
        <v>0</v>
      </c>
      <c r="N662" s="121">
        <f>M662*H662</f>
        <v>0</v>
      </c>
      <c r="O662" s="121">
        <v>0</v>
      </c>
      <c r="P662" s="121">
        <f>O662*H662</f>
        <v>0</v>
      </c>
      <c r="Q662" s="121">
        <v>0</v>
      </c>
      <c r="R662" s="122">
        <f>Q662*H662</f>
        <v>0</v>
      </c>
      <c r="S662" s="27"/>
      <c r="T662" s="27"/>
      <c r="U662" s="27"/>
      <c r="V662" s="27"/>
      <c r="W662" s="27"/>
      <c r="X662" s="27"/>
      <c r="Y662" s="27"/>
      <c r="Z662" s="27"/>
      <c r="AA662" s="27"/>
      <c r="AB662" s="27"/>
      <c r="AC662" s="27"/>
      <c r="AP662" s="123" t="s">
        <v>128</v>
      </c>
      <c r="AR662" s="123" t="s">
        <v>123</v>
      </c>
      <c r="AS662" s="123" t="s">
        <v>70</v>
      </c>
      <c r="AW662" s="16" t="s">
        <v>121</v>
      </c>
      <c r="BC662" s="124" t="e">
        <f>IF(L662="základní",#REF!,0)</f>
        <v>#REF!</v>
      </c>
      <c r="BD662" s="124">
        <f>IF(L662="snížená",#REF!,0)</f>
        <v>0</v>
      </c>
      <c r="BE662" s="124">
        <f>IF(L662="zákl. přenesená",#REF!,0)</f>
        <v>0</v>
      </c>
      <c r="BF662" s="124">
        <f>IF(L662="sníž. přenesená",#REF!,0)</f>
        <v>0</v>
      </c>
      <c r="BG662" s="124">
        <f>IF(L662="nulová",#REF!,0)</f>
        <v>0</v>
      </c>
      <c r="BH662" s="16" t="s">
        <v>68</v>
      </c>
      <c r="BI662" s="124" t="e">
        <f>ROUND(#REF!*H662,2)</f>
        <v>#REF!</v>
      </c>
      <c r="BJ662" s="16" t="s">
        <v>128</v>
      </c>
      <c r="BK662" s="123" t="s">
        <v>1011</v>
      </c>
    </row>
    <row r="663" spans="1:63" s="2" customFormat="1" ht="19.5">
      <c r="A663" s="27"/>
      <c r="B663" s="28"/>
      <c r="C663" s="27"/>
      <c r="D663" s="125" t="s">
        <v>129</v>
      </c>
      <c r="E663" s="27"/>
      <c r="F663" s="126" t="s">
        <v>1010</v>
      </c>
      <c r="G663" s="27"/>
      <c r="H663" s="27"/>
      <c r="I663" s="27"/>
      <c r="J663" s="28"/>
      <c r="K663" s="127"/>
      <c r="L663" s="128"/>
      <c r="M663" s="47"/>
      <c r="N663" s="47"/>
      <c r="O663" s="47"/>
      <c r="P663" s="47"/>
      <c r="Q663" s="47"/>
      <c r="R663" s="48"/>
      <c r="S663" s="27"/>
      <c r="T663" s="27"/>
      <c r="U663" s="27"/>
      <c r="V663" s="27"/>
      <c r="W663" s="27"/>
      <c r="X663" s="27"/>
      <c r="Y663" s="27"/>
      <c r="Z663" s="27"/>
      <c r="AA663" s="27"/>
      <c r="AB663" s="27"/>
      <c r="AC663" s="27"/>
      <c r="AR663" s="16" t="s">
        <v>129</v>
      </c>
      <c r="AS663" s="16" t="s">
        <v>70</v>
      </c>
    </row>
    <row r="664" spans="1:63" s="2" customFormat="1" ht="37.9" customHeight="1">
      <c r="A664" s="27"/>
      <c r="B664" s="113"/>
      <c r="C664" s="114" t="s">
        <v>1012</v>
      </c>
      <c r="D664" s="114" t="s">
        <v>123</v>
      </c>
      <c r="E664" s="115" t="s">
        <v>1013</v>
      </c>
      <c r="F664" s="116" t="s">
        <v>1014</v>
      </c>
      <c r="G664" s="117" t="s">
        <v>126</v>
      </c>
      <c r="H664" s="118">
        <v>50</v>
      </c>
      <c r="I664" s="116" t="s">
        <v>127</v>
      </c>
      <c r="J664" s="28"/>
      <c r="K664" s="119" t="s">
        <v>1</v>
      </c>
      <c r="L664" s="120" t="s">
        <v>30</v>
      </c>
      <c r="M664" s="121">
        <v>0</v>
      </c>
      <c r="N664" s="121">
        <f>M664*H664</f>
        <v>0</v>
      </c>
      <c r="O664" s="121">
        <v>0</v>
      </c>
      <c r="P664" s="121">
        <f>O664*H664</f>
        <v>0</v>
      </c>
      <c r="Q664" s="121">
        <v>0</v>
      </c>
      <c r="R664" s="122">
        <f>Q664*H664</f>
        <v>0</v>
      </c>
      <c r="S664" s="27"/>
      <c r="T664" s="27"/>
      <c r="U664" s="27"/>
      <c r="V664" s="27"/>
      <c r="W664" s="27"/>
      <c r="X664" s="27"/>
      <c r="Y664" s="27"/>
      <c r="Z664" s="27"/>
      <c r="AA664" s="27"/>
      <c r="AB664" s="27"/>
      <c r="AC664" s="27"/>
      <c r="AP664" s="123" t="s">
        <v>128</v>
      </c>
      <c r="AR664" s="123" t="s">
        <v>123</v>
      </c>
      <c r="AS664" s="123" t="s">
        <v>70</v>
      </c>
      <c r="AW664" s="16" t="s">
        <v>121</v>
      </c>
      <c r="BC664" s="124" t="e">
        <f>IF(L664="základní",#REF!,0)</f>
        <v>#REF!</v>
      </c>
      <c r="BD664" s="124">
        <f>IF(L664="snížená",#REF!,0)</f>
        <v>0</v>
      </c>
      <c r="BE664" s="124">
        <f>IF(L664="zákl. přenesená",#REF!,0)</f>
        <v>0</v>
      </c>
      <c r="BF664" s="124">
        <f>IF(L664="sníž. přenesená",#REF!,0)</f>
        <v>0</v>
      </c>
      <c r="BG664" s="124">
        <f>IF(L664="nulová",#REF!,0)</f>
        <v>0</v>
      </c>
      <c r="BH664" s="16" t="s">
        <v>68</v>
      </c>
      <c r="BI664" s="124" t="e">
        <f>ROUND(#REF!*H664,2)</f>
        <v>#REF!</v>
      </c>
      <c r="BJ664" s="16" t="s">
        <v>128</v>
      </c>
      <c r="BK664" s="123" t="s">
        <v>1015</v>
      </c>
    </row>
    <row r="665" spans="1:63" s="2" customFormat="1" ht="19.5">
      <c r="A665" s="27"/>
      <c r="B665" s="28"/>
      <c r="C665" s="27"/>
      <c r="D665" s="125" t="s">
        <v>129</v>
      </c>
      <c r="E665" s="27"/>
      <c r="F665" s="126" t="s">
        <v>1014</v>
      </c>
      <c r="G665" s="27"/>
      <c r="H665" s="27"/>
      <c r="I665" s="27"/>
      <c r="J665" s="28"/>
      <c r="K665" s="127"/>
      <c r="L665" s="128"/>
      <c r="M665" s="47"/>
      <c r="N665" s="47"/>
      <c r="O665" s="47"/>
      <c r="P665" s="47"/>
      <c r="Q665" s="47"/>
      <c r="R665" s="48"/>
      <c r="S665" s="27"/>
      <c r="T665" s="27"/>
      <c r="U665" s="27"/>
      <c r="V665" s="27"/>
      <c r="W665" s="27"/>
      <c r="X665" s="27"/>
      <c r="Y665" s="27"/>
      <c r="Z665" s="27"/>
      <c r="AA665" s="27"/>
      <c r="AB665" s="27"/>
      <c r="AC665" s="27"/>
      <c r="AR665" s="16" t="s">
        <v>129</v>
      </c>
      <c r="AS665" s="16" t="s">
        <v>70</v>
      </c>
    </row>
    <row r="666" spans="1:63" s="2" customFormat="1" ht="24.2" customHeight="1">
      <c r="A666" s="27"/>
      <c r="B666" s="113"/>
      <c r="C666" s="114" t="s">
        <v>568</v>
      </c>
      <c r="D666" s="114" t="s">
        <v>123</v>
      </c>
      <c r="E666" s="115" t="s">
        <v>1016</v>
      </c>
      <c r="F666" s="116" t="s">
        <v>1017</v>
      </c>
      <c r="G666" s="117" t="s">
        <v>203</v>
      </c>
      <c r="H666" s="118">
        <v>12</v>
      </c>
      <c r="I666" s="116" t="s">
        <v>127</v>
      </c>
      <c r="J666" s="28"/>
      <c r="K666" s="119" t="s">
        <v>1</v>
      </c>
      <c r="L666" s="120" t="s">
        <v>30</v>
      </c>
      <c r="M666" s="121">
        <v>0</v>
      </c>
      <c r="N666" s="121">
        <f>M666*H666</f>
        <v>0</v>
      </c>
      <c r="O666" s="121">
        <v>0</v>
      </c>
      <c r="P666" s="121">
        <f>O666*H666</f>
        <v>0</v>
      </c>
      <c r="Q666" s="121">
        <v>0</v>
      </c>
      <c r="R666" s="122">
        <f>Q666*H666</f>
        <v>0</v>
      </c>
      <c r="S666" s="27"/>
      <c r="T666" s="27"/>
      <c r="U666" s="27"/>
      <c r="V666" s="27"/>
      <c r="W666" s="27"/>
      <c r="X666" s="27"/>
      <c r="Y666" s="27"/>
      <c r="Z666" s="27"/>
      <c r="AA666" s="27"/>
      <c r="AB666" s="27"/>
      <c r="AC666" s="27"/>
      <c r="AP666" s="123" t="s">
        <v>128</v>
      </c>
      <c r="AR666" s="123" t="s">
        <v>123</v>
      </c>
      <c r="AS666" s="123" t="s">
        <v>70</v>
      </c>
      <c r="AW666" s="16" t="s">
        <v>121</v>
      </c>
      <c r="BC666" s="124" t="e">
        <f>IF(L666="základní",#REF!,0)</f>
        <v>#REF!</v>
      </c>
      <c r="BD666" s="124">
        <f>IF(L666="snížená",#REF!,0)</f>
        <v>0</v>
      </c>
      <c r="BE666" s="124">
        <f>IF(L666="zákl. přenesená",#REF!,0)</f>
        <v>0</v>
      </c>
      <c r="BF666" s="124">
        <f>IF(L666="sníž. přenesená",#REF!,0)</f>
        <v>0</v>
      </c>
      <c r="BG666" s="124">
        <f>IF(L666="nulová",#REF!,0)</f>
        <v>0</v>
      </c>
      <c r="BH666" s="16" t="s">
        <v>68</v>
      </c>
      <c r="BI666" s="124" t="e">
        <f>ROUND(#REF!*H666,2)</f>
        <v>#REF!</v>
      </c>
      <c r="BJ666" s="16" t="s">
        <v>128</v>
      </c>
      <c r="BK666" s="123" t="s">
        <v>1018</v>
      </c>
    </row>
    <row r="667" spans="1:63" s="2" customFormat="1" ht="19.5">
      <c r="A667" s="27"/>
      <c r="B667" s="28"/>
      <c r="C667" s="27"/>
      <c r="D667" s="125" t="s">
        <v>129</v>
      </c>
      <c r="E667" s="27"/>
      <c r="F667" s="126" t="s">
        <v>1017</v>
      </c>
      <c r="G667" s="27"/>
      <c r="H667" s="27"/>
      <c r="I667" s="27"/>
      <c r="J667" s="28"/>
      <c r="K667" s="127"/>
      <c r="L667" s="128"/>
      <c r="M667" s="47"/>
      <c r="N667" s="47"/>
      <c r="O667" s="47"/>
      <c r="P667" s="47"/>
      <c r="Q667" s="47"/>
      <c r="R667" s="48"/>
      <c r="S667" s="27"/>
      <c r="T667" s="27"/>
      <c r="U667" s="27"/>
      <c r="V667" s="27"/>
      <c r="W667" s="27"/>
      <c r="X667" s="27"/>
      <c r="Y667" s="27"/>
      <c r="Z667" s="27"/>
      <c r="AA667" s="27"/>
      <c r="AB667" s="27"/>
      <c r="AC667" s="27"/>
      <c r="AR667" s="16" t="s">
        <v>129</v>
      </c>
      <c r="AS667" s="16" t="s">
        <v>70</v>
      </c>
    </row>
    <row r="668" spans="1:63" s="2" customFormat="1" ht="24.2" customHeight="1">
      <c r="A668" s="27"/>
      <c r="B668" s="113"/>
      <c r="C668" s="114" t="s">
        <v>1019</v>
      </c>
      <c r="D668" s="114" t="s">
        <v>123</v>
      </c>
      <c r="E668" s="115" t="s">
        <v>1020</v>
      </c>
      <c r="F668" s="116" t="s">
        <v>1021</v>
      </c>
      <c r="G668" s="117" t="s">
        <v>203</v>
      </c>
      <c r="H668" s="118">
        <v>15</v>
      </c>
      <c r="I668" s="116" t="s">
        <v>127</v>
      </c>
      <c r="J668" s="28"/>
      <c r="K668" s="119" t="s">
        <v>1</v>
      </c>
      <c r="L668" s="120" t="s">
        <v>30</v>
      </c>
      <c r="M668" s="121">
        <v>0</v>
      </c>
      <c r="N668" s="121">
        <f>M668*H668</f>
        <v>0</v>
      </c>
      <c r="O668" s="121">
        <v>0</v>
      </c>
      <c r="P668" s="121">
        <f>O668*H668</f>
        <v>0</v>
      </c>
      <c r="Q668" s="121">
        <v>0</v>
      </c>
      <c r="R668" s="122">
        <f>Q668*H668</f>
        <v>0</v>
      </c>
      <c r="S668" s="27"/>
      <c r="T668" s="27"/>
      <c r="U668" s="27"/>
      <c r="V668" s="27"/>
      <c r="W668" s="27"/>
      <c r="X668" s="27"/>
      <c r="Y668" s="27"/>
      <c r="Z668" s="27"/>
      <c r="AA668" s="27"/>
      <c r="AB668" s="27"/>
      <c r="AC668" s="27"/>
      <c r="AP668" s="123" t="s">
        <v>128</v>
      </c>
      <c r="AR668" s="123" t="s">
        <v>123</v>
      </c>
      <c r="AS668" s="123" t="s">
        <v>70</v>
      </c>
      <c r="AW668" s="16" t="s">
        <v>121</v>
      </c>
      <c r="BC668" s="124" t="e">
        <f>IF(L668="základní",#REF!,0)</f>
        <v>#REF!</v>
      </c>
      <c r="BD668" s="124">
        <f>IF(L668="snížená",#REF!,0)</f>
        <v>0</v>
      </c>
      <c r="BE668" s="124">
        <f>IF(L668="zákl. přenesená",#REF!,0)</f>
        <v>0</v>
      </c>
      <c r="BF668" s="124">
        <f>IF(L668="sníž. přenesená",#REF!,0)</f>
        <v>0</v>
      </c>
      <c r="BG668" s="124">
        <f>IF(L668="nulová",#REF!,0)</f>
        <v>0</v>
      </c>
      <c r="BH668" s="16" t="s">
        <v>68</v>
      </c>
      <c r="BI668" s="124" t="e">
        <f>ROUND(#REF!*H668,2)</f>
        <v>#REF!</v>
      </c>
      <c r="BJ668" s="16" t="s">
        <v>128</v>
      </c>
      <c r="BK668" s="123" t="s">
        <v>1022</v>
      </c>
    </row>
    <row r="669" spans="1:63" s="2" customFormat="1">
      <c r="A669" s="27"/>
      <c r="B669" s="28"/>
      <c r="C669" s="27"/>
      <c r="D669" s="125" t="s">
        <v>129</v>
      </c>
      <c r="E669" s="27"/>
      <c r="F669" s="126" t="s">
        <v>1021</v>
      </c>
      <c r="G669" s="27"/>
      <c r="H669" s="27"/>
      <c r="I669" s="27"/>
      <c r="J669" s="28"/>
      <c r="K669" s="127"/>
      <c r="L669" s="128"/>
      <c r="M669" s="47"/>
      <c r="N669" s="47"/>
      <c r="O669" s="47"/>
      <c r="P669" s="47"/>
      <c r="Q669" s="47"/>
      <c r="R669" s="48"/>
      <c r="S669" s="27"/>
      <c r="T669" s="27"/>
      <c r="U669" s="27"/>
      <c r="V669" s="27"/>
      <c r="W669" s="27"/>
      <c r="X669" s="27"/>
      <c r="Y669" s="27"/>
      <c r="Z669" s="27"/>
      <c r="AA669" s="27"/>
      <c r="AB669" s="27"/>
      <c r="AC669" s="27"/>
      <c r="AR669" s="16" t="s">
        <v>129</v>
      </c>
      <c r="AS669" s="16" t="s">
        <v>70</v>
      </c>
    </row>
    <row r="670" spans="1:63" s="2" customFormat="1" ht="24.2" customHeight="1">
      <c r="A670" s="27"/>
      <c r="B670" s="113"/>
      <c r="C670" s="114" t="s">
        <v>571</v>
      </c>
      <c r="D670" s="114" t="s">
        <v>123</v>
      </c>
      <c r="E670" s="115" t="s">
        <v>1023</v>
      </c>
      <c r="F670" s="116" t="s">
        <v>1024</v>
      </c>
      <c r="G670" s="117" t="s">
        <v>203</v>
      </c>
      <c r="H670" s="118">
        <v>40</v>
      </c>
      <c r="I670" s="116" t="s">
        <v>127</v>
      </c>
      <c r="J670" s="28"/>
      <c r="K670" s="119" t="s">
        <v>1</v>
      </c>
      <c r="L670" s="120" t="s">
        <v>30</v>
      </c>
      <c r="M670" s="121">
        <v>0</v>
      </c>
      <c r="N670" s="121">
        <f>M670*H670</f>
        <v>0</v>
      </c>
      <c r="O670" s="121">
        <v>0</v>
      </c>
      <c r="P670" s="121">
        <f>O670*H670</f>
        <v>0</v>
      </c>
      <c r="Q670" s="121">
        <v>0</v>
      </c>
      <c r="R670" s="122">
        <f>Q670*H670</f>
        <v>0</v>
      </c>
      <c r="S670" s="27"/>
      <c r="T670" s="27"/>
      <c r="U670" s="27"/>
      <c r="V670" s="27"/>
      <c r="W670" s="27"/>
      <c r="X670" s="27"/>
      <c r="Y670" s="27"/>
      <c r="Z670" s="27"/>
      <c r="AA670" s="27"/>
      <c r="AB670" s="27"/>
      <c r="AC670" s="27"/>
      <c r="AP670" s="123" t="s">
        <v>128</v>
      </c>
      <c r="AR670" s="123" t="s">
        <v>123</v>
      </c>
      <c r="AS670" s="123" t="s">
        <v>70</v>
      </c>
      <c r="AW670" s="16" t="s">
        <v>121</v>
      </c>
      <c r="BC670" s="124" t="e">
        <f>IF(L670="základní",#REF!,0)</f>
        <v>#REF!</v>
      </c>
      <c r="BD670" s="124">
        <f>IF(L670="snížená",#REF!,0)</f>
        <v>0</v>
      </c>
      <c r="BE670" s="124">
        <f>IF(L670="zákl. přenesená",#REF!,0)</f>
        <v>0</v>
      </c>
      <c r="BF670" s="124">
        <f>IF(L670="sníž. přenesená",#REF!,0)</f>
        <v>0</v>
      </c>
      <c r="BG670" s="124">
        <f>IF(L670="nulová",#REF!,0)</f>
        <v>0</v>
      </c>
      <c r="BH670" s="16" t="s">
        <v>68</v>
      </c>
      <c r="BI670" s="124" t="e">
        <f>ROUND(#REF!*H670,2)</f>
        <v>#REF!</v>
      </c>
      <c r="BJ670" s="16" t="s">
        <v>128</v>
      </c>
      <c r="BK670" s="123" t="s">
        <v>1025</v>
      </c>
    </row>
    <row r="671" spans="1:63" s="2" customFormat="1" ht="19.5">
      <c r="A671" s="27"/>
      <c r="B671" s="28"/>
      <c r="C671" s="27"/>
      <c r="D671" s="125" t="s">
        <v>129</v>
      </c>
      <c r="E671" s="27"/>
      <c r="F671" s="126" t="s">
        <v>1024</v>
      </c>
      <c r="G671" s="27"/>
      <c r="H671" s="27"/>
      <c r="I671" s="27"/>
      <c r="J671" s="28"/>
      <c r="K671" s="127"/>
      <c r="L671" s="128"/>
      <c r="M671" s="47"/>
      <c r="N671" s="47"/>
      <c r="O671" s="47"/>
      <c r="P671" s="47"/>
      <c r="Q671" s="47"/>
      <c r="R671" s="48"/>
      <c r="S671" s="27"/>
      <c r="T671" s="27"/>
      <c r="U671" s="27"/>
      <c r="V671" s="27"/>
      <c r="W671" s="27"/>
      <c r="X671" s="27"/>
      <c r="Y671" s="27"/>
      <c r="Z671" s="27"/>
      <c r="AA671" s="27"/>
      <c r="AB671" s="27"/>
      <c r="AC671" s="27"/>
      <c r="AR671" s="16" t="s">
        <v>129</v>
      </c>
      <c r="AS671" s="16" t="s">
        <v>70</v>
      </c>
    </row>
    <row r="672" spans="1:63" s="2" customFormat="1" ht="24.2" customHeight="1">
      <c r="A672" s="27"/>
      <c r="B672" s="113"/>
      <c r="C672" s="114" t="s">
        <v>1026</v>
      </c>
      <c r="D672" s="114" t="s">
        <v>123</v>
      </c>
      <c r="E672" s="115" t="s">
        <v>1027</v>
      </c>
      <c r="F672" s="116" t="s">
        <v>1028</v>
      </c>
      <c r="G672" s="117" t="s">
        <v>203</v>
      </c>
      <c r="H672" s="118">
        <v>20</v>
      </c>
      <c r="I672" s="116" t="s">
        <v>127</v>
      </c>
      <c r="J672" s="28"/>
      <c r="K672" s="119" t="s">
        <v>1</v>
      </c>
      <c r="L672" s="120" t="s">
        <v>30</v>
      </c>
      <c r="M672" s="121">
        <v>0</v>
      </c>
      <c r="N672" s="121">
        <f>M672*H672</f>
        <v>0</v>
      </c>
      <c r="O672" s="121">
        <v>0</v>
      </c>
      <c r="P672" s="121">
        <f>O672*H672</f>
        <v>0</v>
      </c>
      <c r="Q672" s="121">
        <v>0</v>
      </c>
      <c r="R672" s="122">
        <f>Q672*H672</f>
        <v>0</v>
      </c>
      <c r="S672" s="27"/>
      <c r="T672" s="27"/>
      <c r="U672" s="27"/>
      <c r="V672" s="27"/>
      <c r="W672" s="27"/>
      <c r="X672" s="27"/>
      <c r="Y672" s="27"/>
      <c r="Z672" s="27"/>
      <c r="AA672" s="27"/>
      <c r="AB672" s="27"/>
      <c r="AC672" s="27"/>
      <c r="AP672" s="123" t="s">
        <v>128</v>
      </c>
      <c r="AR672" s="123" t="s">
        <v>123</v>
      </c>
      <c r="AS672" s="123" t="s">
        <v>70</v>
      </c>
      <c r="AW672" s="16" t="s">
        <v>121</v>
      </c>
      <c r="BC672" s="124" t="e">
        <f>IF(L672="základní",#REF!,0)</f>
        <v>#REF!</v>
      </c>
      <c r="BD672" s="124">
        <f>IF(L672="snížená",#REF!,0)</f>
        <v>0</v>
      </c>
      <c r="BE672" s="124">
        <f>IF(L672="zákl. přenesená",#REF!,0)</f>
        <v>0</v>
      </c>
      <c r="BF672" s="124">
        <f>IF(L672="sníž. přenesená",#REF!,0)</f>
        <v>0</v>
      </c>
      <c r="BG672" s="124">
        <f>IF(L672="nulová",#REF!,0)</f>
        <v>0</v>
      </c>
      <c r="BH672" s="16" t="s">
        <v>68</v>
      </c>
      <c r="BI672" s="124" t="e">
        <f>ROUND(#REF!*H672,2)</f>
        <v>#REF!</v>
      </c>
      <c r="BJ672" s="16" t="s">
        <v>128</v>
      </c>
      <c r="BK672" s="123" t="s">
        <v>1029</v>
      </c>
    </row>
    <row r="673" spans="1:63" s="2" customFormat="1" ht="19.5">
      <c r="A673" s="27"/>
      <c r="B673" s="28"/>
      <c r="C673" s="27"/>
      <c r="D673" s="125" t="s">
        <v>129</v>
      </c>
      <c r="E673" s="27"/>
      <c r="F673" s="126" t="s">
        <v>1028</v>
      </c>
      <c r="G673" s="27"/>
      <c r="H673" s="27"/>
      <c r="I673" s="27"/>
      <c r="J673" s="28"/>
      <c r="K673" s="127"/>
      <c r="L673" s="128"/>
      <c r="M673" s="47"/>
      <c r="N673" s="47"/>
      <c r="O673" s="47"/>
      <c r="P673" s="47"/>
      <c r="Q673" s="47"/>
      <c r="R673" s="48"/>
      <c r="S673" s="27"/>
      <c r="T673" s="27"/>
      <c r="U673" s="27"/>
      <c r="V673" s="27"/>
      <c r="W673" s="27"/>
      <c r="X673" s="27"/>
      <c r="Y673" s="27"/>
      <c r="Z673" s="27"/>
      <c r="AA673" s="27"/>
      <c r="AB673" s="27"/>
      <c r="AC673" s="27"/>
      <c r="AR673" s="16" t="s">
        <v>129</v>
      </c>
      <c r="AS673" s="16" t="s">
        <v>70</v>
      </c>
    </row>
    <row r="674" spans="1:63" s="2" customFormat="1" ht="16.5" customHeight="1">
      <c r="A674" s="27"/>
      <c r="B674" s="113"/>
      <c r="C674" s="129" t="s">
        <v>578</v>
      </c>
      <c r="D674" s="129" t="s">
        <v>355</v>
      </c>
      <c r="E674" s="130" t="s">
        <v>1030</v>
      </c>
      <c r="F674" s="131" t="s">
        <v>1031</v>
      </c>
      <c r="G674" s="132" t="s">
        <v>254</v>
      </c>
      <c r="H674" s="133">
        <v>6</v>
      </c>
      <c r="I674" s="131" t="s">
        <v>127</v>
      </c>
      <c r="J674" s="134"/>
      <c r="K674" s="135" t="s">
        <v>1</v>
      </c>
      <c r="L674" s="136" t="s">
        <v>30</v>
      </c>
      <c r="M674" s="121">
        <v>0</v>
      </c>
      <c r="N674" s="121">
        <f>M674*H674</f>
        <v>0</v>
      </c>
      <c r="O674" s="121">
        <v>0</v>
      </c>
      <c r="P674" s="121">
        <f>O674*H674</f>
        <v>0</v>
      </c>
      <c r="Q674" s="121">
        <v>0</v>
      </c>
      <c r="R674" s="122">
        <f>Q674*H674</f>
        <v>0</v>
      </c>
      <c r="S674" s="27"/>
      <c r="T674" s="27"/>
      <c r="U674" s="27"/>
      <c r="V674" s="27"/>
      <c r="W674" s="27"/>
      <c r="X674" s="27"/>
      <c r="Y674" s="27"/>
      <c r="Z674" s="27"/>
      <c r="AA674" s="27"/>
      <c r="AB674" s="27"/>
      <c r="AC674" s="27"/>
      <c r="AP674" s="123" t="s">
        <v>138</v>
      </c>
      <c r="AR674" s="123" t="s">
        <v>355</v>
      </c>
      <c r="AS674" s="123" t="s">
        <v>70</v>
      </c>
      <c r="AW674" s="16" t="s">
        <v>121</v>
      </c>
      <c r="BC674" s="124" t="e">
        <f>IF(L674="základní",#REF!,0)</f>
        <v>#REF!</v>
      </c>
      <c r="BD674" s="124">
        <f>IF(L674="snížená",#REF!,0)</f>
        <v>0</v>
      </c>
      <c r="BE674" s="124">
        <f>IF(L674="zákl. přenesená",#REF!,0)</f>
        <v>0</v>
      </c>
      <c r="BF674" s="124">
        <f>IF(L674="sníž. přenesená",#REF!,0)</f>
        <v>0</v>
      </c>
      <c r="BG674" s="124">
        <f>IF(L674="nulová",#REF!,0)</f>
        <v>0</v>
      </c>
      <c r="BH674" s="16" t="s">
        <v>68</v>
      </c>
      <c r="BI674" s="124" t="e">
        <f>ROUND(#REF!*H674,2)</f>
        <v>#REF!</v>
      </c>
      <c r="BJ674" s="16" t="s">
        <v>128</v>
      </c>
      <c r="BK674" s="123" t="s">
        <v>1032</v>
      </c>
    </row>
    <row r="675" spans="1:63" s="2" customFormat="1">
      <c r="A675" s="27"/>
      <c r="B675" s="28"/>
      <c r="C675" s="27"/>
      <c r="D675" s="125" t="s">
        <v>129</v>
      </c>
      <c r="E675" s="27"/>
      <c r="F675" s="126" t="s">
        <v>1031</v>
      </c>
      <c r="G675" s="27"/>
      <c r="H675" s="27"/>
      <c r="I675" s="27"/>
      <c r="J675" s="28"/>
      <c r="K675" s="127"/>
      <c r="L675" s="128"/>
      <c r="M675" s="47"/>
      <c r="N675" s="47"/>
      <c r="O675" s="47"/>
      <c r="P675" s="47"/>
      <c r="Q675" s="47"/>
      <c r="R675" s="48"/>
      <c r="S675" s="27"/>
      <c r="T675" s="27"/>
      <c r="U675" s="27"/>
      <c r="V675" s="27"/>
      <c r="W675" s="27"/>
      <c r="X675" s="27"/>
      <c r="Y675" s="27"/>
      <c r="Z675" s="27"/>
      <c r="AA675" s="27"/>
      <c r="AB675" s="27"/>
      <c r="AC675" s="27"/>
      <c r="AR675" s="16" t="s">
        <v>129</v>
      </c>
      <c r="AS675" s="16" t="s">
        <v>70</v>
      </c>
    </row>
    <row r="676" spans="1:63" s="2" customFormat="1" ht="16.5" customHeight="1">
      <c r="A676" s="27"/>
      <c r="B676" s="113"/>
      <c r="C676" s="129" t="s">
        <v>1033</v>
      </c>
      <c r="D676" s="129" t="s">
        <v>355</v>
      </c>
      <c r="E676" s="130" t="s">
        <v>1034</v>
      </c>
      <c r="F676" s="131" t="s">
        <v>1035</v>
      </c>
      <c r="G676" s="132" t="s">
        <v>254</v>
      </c>
      <c r="H676" s="133">
        <v>16</v>
      </c>
      <c r="I676" s="131" t="s">
        <v>127</v>
      </c>
      <c r="J676" s="134"/>
      <c r="K676" s="135" t="s">
        <v>1</v>
      </c>
      <c r="L676" s="136" t="s">
        <v>30</v>
      </c>
      <c r="M676" s="121">
        <v>0</v>
      </c>
      <c r="N676" s="121">
        <f>M676*H676</f>
        <v>0</v>
      </c>
      <c r="O676" s="121">
        <v>0</v>
      </c>
      <c r="P676" s="121">
        <f>O676*H676</f>
        <v>0</v>
      </c>
      <c r="Q676" s="121">
        <v>0</v>
      </c>
      <c r="R676" s="122">
        <f>Q676*H676</f>
        <v>0</v>
      </c>
      <c r="S676" s="27"/>
      <c r="T676" s="27"/>
      <c r="U676" s="27"/>
      <c r="V676" s="27"/>
      <c r="W676" s="27"/>
      <c r="X676" s="27"/>
      <c r="Y676" s="27"/>
      <c r="Z676" s="27"/>
      <c r="AA676" s="27"/>
      <c r="AB676" s="27"/>
      <c r="AC676" s="27"/>
      <c r="AP676" s="123" t="s">
        <v>138</v>
      </c>
      <c r="AR676" s="123" t="s">
        <v>355</v>
      </c>
      <c r="AS676" s="123" t="s">
        <v>70</v>
      </c>
      <c r="AW676" s="16" t="s">
        <v>121</v>
      </c>
      <c r="BC676" s="124" t="e">
        <f>IF(L676="základní",#REF!,0)</f>
        <v>#REF!</v>
      </c>
      <c r="BD676" s="124">
        <f>IF(L676="snížená",#REF!,0)</f>
        <v>0</v>
      </c>
      <c r="BE676" s="124">
        <f>IF(L676="zákl. přenesená",#REF!,0)</f>
        <v>0</v>
      </c>
      <c r="BF676" s="124">
        <f>IF(L676="sníž. přenesená",#REF!,0)</f>
        <v>0</v>
      </c>
      <c r="BG676" s="124">
        <f>IF(L676="nulová",#REF!,0)</f>
        <v>0</v>
      </c>
      <c r="BH676" s="16" t="s">
        <v>68</v>
      </c>
      <c r="BI676" s="124" t="e">
        <f>ROUND(#REF!*H676,2)</f>
        <v>#REF!</v>
      </c>
      <c r="BJ676" s="16" t="s">
        <v>128</v>
      </c>
      <c r="BK676" s="123" t="s">
        <v>1036</v>
      </c>
    </row>
    <row r="677" spans="1:63" s="2" customFormat="1">
      <c r="A677" s="27"/>
      <c r="B677" s="28"/>
      <c r="C677" s="27"/>
      <c r="D677" s="125" t="s">
        <v>129</v>
      </c>
      <c r="E677" s="27"/>
      <c r="F677" s="126" t="s">
        <v>1035</v>
      </c>
      <c r="G677" s="27"/>
      <c r="H677" s="27"/>
      <c r="I677" s="27"/>
      <c r="J677" s="28"/>
      <c r="K677" s="127"/>
      <c r="L677" s="128"/>
      <c r="M677" s="47"/>
      <c r="N677" s="47"/>
      <c r="O677" s="47"/>
      <c r="P677" s="47"/>
      <c r="Q677" s="47"/>
      <c r="R677" s="48"/>
      <c r="S677" s="27"/>
      <c r="T677" s="27"/>
      <c r="U677" s="27"/>
      <c r="V677" s="27"/>
      <c r="W677" s="27"/>
      <c r="X677" s="27"/>
      <c r="Y677" s="27"/>
      <c r="Z677" s="27"/>
      <c r="AA677" s="27"/>
      <c r="AB677" s="27"/>
      <c r="AC677" s="27"/>
      <c r="AR677" s="16" t="s">
        <v>129</v>
      </c>
      <c r="AS677" s="16" t="s">
        <v>70</v>
      </c>
    </row>
    <row r="678" spans="1:63" s="2" customFormat="1" ht="24.2" customHeight="1">
      <c r="A678" s="27"/>
      <c r="B678" s="113"/>
      <c r="C678" s="129" t="s">
        <v>581</v>
      </c>
      <c r="D678" s="129" t="s">
        <v>355</v>
      </c>
      <c r="E678" s="130" t="s">
        <v>409</v>
      </c>
      <c r="F678" s="131" t="s">
        <v>410</v>
      </c>
      <c r="G678" s="132" t="s">
        <v>254</v>
      </c>
      <c r="H678" s="133">
        <v>8</v>
      </c>
      <c r="I678" s="131" t="s">
        <v>127</v>
      </c>
      <c r="J678" s="134"/>
      <c r="K678" s="135" t="s">
        <v>1</v>
      </c>
      <c r="L678" s="136" t="s">
        <v>30</v>
      </c>
      <c r="M678" s="121">
        <v>0</v>
      </c>
      <c r="N678" s="121">
        <f>M678*H678</f>
        <v>0</v>
      </c>
      <c r="O678" s="121">
        <v>0</v>
      </c>
      <c r="P678" s="121">
        <f>O678*H678</f>
        <v>0</v>
      </c>
      <c r="Q678" s="121">
        <v>0</v>
      </c>
      <c r="R678" s="122">
        <f>Q678*H678</f>
        <v>0</v>
      </c>
      <c r="S678" s="27"/>
      <c r="T678" s="27"/>
      <c r="U678" s="27"/>
      <c r="V678" s="27"/>
      <c r="W678" s="27"/>
      <c r="X678" s="27"/>
      <c r="Y678" s="27"/>
      <c r="Z678" s="27"/>
      <c r="AA678" s="27"/>
      <c r="AB678" s="27"/>
      <c r="AC678" s="27"/>
      <c r="AP678" s="123" t="s">
        <v>138</v>
      </c>
      <c r="AR678" s="123" t="s">
        <v>355</v>
      </c>
      <c r="AS678" s="123" t="s">
        <v>70</v>
      </c>
      <c r="AW678" s="16" t="s">
        <v>121</v>
      </c>
      <c r="BC678" s="124" t="e">
        <f>IF(L678="základní",#REF!,0)</f>
        <v>#REF!</v>
      </c>
      <c r="BD678" s="124">
        <f>IF(L678="snížená",#REF!,0)</f>
        <v>0</v>
      </c>
      <c r="BE678" s="124">
        <f>IF(L678="zákl. přenesená",#REF!,0)</f>
        <v>0</v>
      </c>
      <c r="BF678" s="124">
        <f>IF(L678="sníž. přenesená",#REF!,0)</f>
        <v>0</v>
      </c>
      <c r="BG678" s="124">
        <f>IF(L678="nulová",#REF!,0)</f>
        <v>0</v>
      </c>
      <c r="BH678" s="16" t="s">
        <v>68</v>
      </c>
      <c r="BI678" s="124" t="e">
        <f>ROUND(#REF!*H678,2)</f>
        <v>#REF!</v>
      </c>
      <c r="BJ678" s="16" t="s">
        <v>128</v>
      </c>
      <c r="BK678" s="123" t="s">
        <v>1037</v>
      </c>
    </row>
    <row r="679" spans="1:63" s="2" customFormat="1">
      <c r="A679" s="27"/>
      <c r="B679" s="28"/>
      <c r="C679" s="27"/>
      <c r="D679" s="125" t="s">
        <v>129</v>
      </c>
      <c r="E679" s="27"/>
      <c r="F679" s="126" t="s">
        <v>410</v>
      </c>
      <c r="G679" s="27"/>
      <c r="H679" s="27"/>
      <c r="I679" s="27"/>
      <c r="J679" s="28"/>
      <c r="K679" s="127"/>
      <c r="L679" s="128"/>
      <c r="M679" s="47"/>
      <c r="N679" s="47"/>
      <c r="O679" s="47"/>
      <c r="P679" s="47"/>
      <c r="Q679" s="47"/>
      <c r="R679" s="48"/>
      <c r="S679" s="27"/>
      <c r="T679" s="27"/>
      <c r="U679" s="27"/>
      <c r="V679" s="27"/>
      <c r="W679" s="27"/>
      <c r="X679" s="27"/>
      <c r="Y679" s="27"/>
      <c r="Z679" s="27"/>
      <c r="AA679" s="27"/>
      <c r="AB679" s="27"/>
      <c r="AC679" s="27"/>
      <c r="AR679" s="16" t="s">
        <v>129</v>
      </c>
      <c r="AS679" s="16" t="s">
        <v>70</v>
      </c>
    </row>
    <row r="680" spans="1:63" s="2" customFormat="1" ht="33" customHeight="1">
      <c r="A680" s="27"/>
      <c r="B680" s="113"/>
      <c r="C680" s="114" t="s">
        <v>1038</v>
      </c>
      <c r="D680" s="114" t="s">
        <v>123</v>
      </c>
      <c r="E680" s="115" t="s">
        <v>1039</v>
      </c>
      <c r="F680" s="116" t="s">
        <v>1040</v>
      </c>
      <c r="G680" s="117" t="s">
        <v>126</v>
      </c>
      <c r="H680" s="118">
        <v>200</v>
      </c>
      <c r="I680" s="116" t="s">
        <v>127</v>
      </c>
      <c r="J680" s="28"/>
      <c r="K680" s="119" t="s">
        <v>1</v>
      </c>
      <c r="L680" s="120" t="s">
        <v>30</v>
      </c>
      <c r="M680" s="121">
        <v>0</v>
      </c>
      <c r="N680" s="121">
        <f>M680*H680</f>
        <v>0</v>
      </c>
      <c r="O680" s="121">
        <v>0</v>
      </c>
      <c r="P680" s="121">
        <f>O680*H680</f>
        <v>0</v>
      </c>
      <c r="Q680" s="121">
        <v>0</v>
      </c>
      <c r="R680" s="122">
        <f>Q680*H680</f>
        <v>0</v>
      </c>
      <c r="S680" s="27"/>
      <c r="T680" s="27"/>
      <c r="U680" s="27"/>
      <c r="V680" s="27"/>
      <c r="W680" s="27"/>
      <c r="X680" s="27"/>
      <c r="Y680" s="27"/>
      <c r="Z680" s="27"/>
      <c r="AA680" s="27"/>
      <c r="AB680" s="27"/>
      <c r="AC680" s="27"/>
      <c r="AP680" s="123" t="s">
        <v>128</v>
      </c>
      <c r="AR680" s="123" t="s">
        <v>123</v>
      </c>
      <c r="AS680" s="123" t="s">
        <v>70</v>
      </c>
      <c r="AW680" s="16" t="s">
        <v>121</v>
      </c>
      <c r="BC680" s="124" t="e">
        <f>IF(L680="základní",#REF!,0)</f>
        <v>#REF!</v>
      </c>
      <c r="BD680" s="124">
        <f>IF(L680="snížená",#REF!,0)</f>
        <v>0</v>
      </c>
      <c r="BE680" s="124">
        <f>IF(L680="zákl. přenesená",#REF!,0)</f>
        <v>0</v>
      </c>
      <c r="BF680" s="124">
        <f>IF(L680="sníž. přenesená",#REF!,0)</f>
        <v>0</v>
      </c>
      <c r="BG680" s="124">
        <f>IF(L680="nulová",#REF!,0)</f>
        <v>0</v>
      </c>
      <c r="BH680" s="16" t="s">
        <v>68</v>
      </c>
      <c r="BI680" s="124" t="e">
        <f>ROUND(#REF!*H680,2)</f>
        <v>#REF!</v>
      </c>
      <c r="BJ680" s="16" t="s">
        <v>128</v>
      </c>
      <c r="BK680" s="123" t="s">
        <v>1041</v>
      </c>
    </row>
    <row r="681" spans="1:63" s="2" customFormat="1" ht="19.5">
      <c r="A681" s="27"/>
      <c r="B681" s="28"/>
      <c r="C681" s="27"/>
      <c r="D681" s="125" t="s">
        <v>129</v>
      </c>
      <c r="E681" s="27"/>
      <c r="F681" s="126" t="s">
        <v>1040</v>
      </c>
      <c r="G681" s="27"/>
      <c r="H681" s="27"/>
      <c r="I681" s="27"/>
      <c r="J681" s="28"/>
      <c r="K681" s="127"/>
      <c r="L681" s="128"/>
      <c r="M681" s="47"/>
      <c r="N681" s="47"/>
      <c r="O681" s="47"/>
      <c r="P681" s="47"/>
      <c r="Q681" s="47"/>
      <c r="R681" s="48"/>
      <c r="S681" s="27"/>
      <c r="T681" s="27"/>
      <c r="U681" s="27"/>
      <c r="V681" s="27"/>
      <c r="W681" s="27"/>
      <c r="X681" s="27"/>
      <c r="Y681" s="27"/>
      <c r="Z681" s="27"/>
      <c r="AA681" s="27"/>
      <c r="AB681" s="27"/>
      <c r="AC681" s="27"/>
      <c r="AR681" s="16" t="s">
        <v>129</v>
      </c>
      <c r="AS681" s="16" t="s">
        <v>70</v>
      </c>
    </row>
    <row r="682" spans="1:63" s="2" customFormat="1" ht="37.9" customHeight="1">
      <c r="A682" s="27"/>
      <c r="B682" s="113"/>
      <c r="C682" s="114" t="s">
        <v>585</v>
      </c>
      <c r="D682" s="114" t="s">
        <v>123</v>
      </c>
      <c r="E682" s="115" t="s">
        <v>1042</v>
      </c>
      <c r="F682" s="116" t="s">
        <v>1043</v>
      </c>
      <c r="G682" s="117" t="s">
        <v>126</v>
      </c>
      <c r="H682" s="118">
        <v>360</v>
      </c>
      <c r="I682" s="116" t="s">
        <v>127</v>
      </c>
      <c r="J682" s="28"/>
      <c r="K682" s="119" t="s">
        <v>1</v>
      </c>
      <c r="L682" s="120" t="s">
        <v>30</v>
      </c>
      <c r="M682" s="121">
        <v>0</v>
      </c>
      <c r="N682" s="121">
        <f>M682*H682</f>
        <v>0</v>
      </c>
      <c r="O682" s="121">
        <v>0</v>
      </c>
      <c r="P682" s="121">
        <f>O682*H682</f>
        <v>0</v>
      </c>
      <c r="Q682" s="121">
        <v>0</v>
      </c>
      <c r="R682" s="122">
        <f>Q682*H682</f>
        <v>0</v>
      </c>
      <c r="S682" s="27"/>
      <c r="T682" s="27"/>
      <c r="U682" s="27"/>
      <c r="V682" s="27"/>
      <c r="W682" s="27"/>
      <c r="X682" s="27"/>
      <c r="Y682" s="27"/>
      <c r="Z682" s="27"/>
      <c r="AA682" s="27"/>
      <c r="AB682" s="27"/>
      <c r="AC682" s="27"/>
      <c r="AP682" s="123" t="s">
        <v>128</v>
      </c>
      <c r="AR682" s="123" t="s">
        <v>123</v>
      </c>
      <c r="AS682" s="123" t="s">
        <v>70</v>
      </c>
      <c r="AW682" s="16" t="s">
        <v>121</v>
      </c>
      <c r="BC682" s="124" t="e">
        <f>IF(L682="základní",#REF!,0)</f>
        <v>#REF!</v>
      </c>
      <c r="BD682" s="124">
        <f>IF(L682="snížená",#REF!,0)</f>
        <v>0</v>
      </c>
      <c r="BE682" s="124">
        <f>IF(L682="zákl. přenesená",#REF!,0)</f>
        <v>0</v>
      </c>
      <c r="BF682" s="124">
        <f>IF(L682="sníž. přenesená",#REF!,0)</f>
        <v>0</v>
      </c>
      <c r="BG682" s="124">
        <f>IF(L682="nulová",#REF!,0)</f>
        <v>0</v>
      </c>
      <c r="BH682" s="16" t="s">
        <v>68</v>
      </c>
      <c r="BI682" s="124" t="e">
        <f>ROUND(#REF!*H682,2)</f>
        <v>#REF!</v>
      </c>
      <c r="BJ682" s="16" t="s">
        <v>128</v>
      </c>
      <c r="BK682" s="123" t="s">
        <v>1044</v>
      </c>
    </row>
    <row r="683" spans="1:63" s="2" customFormat="1" ht="19.5">
      <c r="A683" s="27"/>
      <c r="B683" s="28"/>
      <c r="C683" s="27"/>
      <c r="D683" s="125" t="s">
        <v>129</v>
      </c>
      <c r="E683" s="27"/>
      <c r="F683" s="126" t="s">
        <v>1043</v>
      </c>
      <c r="G683" s="27"/>
      <c r="H683" s="27"/>
      <c r="I683" s="27"/>
      <c r="J683" s="28"/>
      <c r="K683" s="127"/>
      <c r="L683" s="128"/>
      <c r="M683" s="47"/>
      <c r="N683" s="47"/>
      <c r="O683" s="47"/>
      <c r="P683" s="47"/>
      <c r="Q683" s="47"/>
      <c r="R683" s="48"/>
      <c r="S683" s="27"/>
      <c r="T683" s="27"/>
      <c r="U683" s="27"/>
      <c r="V683" s="27"/>
      <c r="W683" s="27"/>
      <c r="X683" s="27"/>
      <c r="Y683" s="27"/>
      <c r="Z683" s="27"/>
      <c r="AA683" s="27"/>
      <c r="AB683" s="27"/>
      <c r="AC683" s="27"/>
      <c r="AR683" s="16" t="s">
        <v>129</v>
      </c>
      <c r="AS683" s="16" t="s">
        <v>70</v>
      </c>
    </row>
    <row r="684" spans="1:63" s="2" customFormat="1" ht="33" customHeight="1">
      <c r="A684" s="27"/>
      <c r="B684" s="113"/>
      <c r="C684" s="114" t="s">
        <v>1045</v>
      </c>
      <c r="D684" s="114" t="s">
        <v>123</v>
      </c>
      <c r="E684" s="115" t="s">
        <v>1046</v>
      </c>
      <c r="F684" s="116" t="s">
        <v>1047</v>
      </c>
      <c r="G684" s="117" t="s">
        <v>126</v>
      </c>
      <c r="H684" s="118">
        <v>180</v>
      </c>
      <c r="I684" s="116" t="s">
        <v>127</v>
      </c>
      <c r="J684" s="28"/>
      <c r="K684" s="119" t="s">
        <v>1</v>
      </c>
      <c r="L684" s="120" t="s">
        <v>30</v>
      </c>
      <c r="M684" s="121">
        <v>0</v>
      </c>
      <c r="N684" s="121">
        <f>M684*H684</f>
        <v>0</v>
      </c>
      <c r="O684" s="121">
        <v>0</v>
      </c>
      <c r="P684" s="121">
        <f>O684*H684</f>
        <v>0</v>
      </c>
      <c r="Q684" s="121">
        <v>0</v>
      </c>
      <c r="R684" s="122">
        <f>Q684*H684</f>
        <v>0</v>
      </c>
      <c r="S684" s="27"/>
      <c r="T684" s="27"/>
      <c r="U684" s="27"/>
      <c r="V684" s="27"/>
      <c r="W684" s="27"/>
      <c r="X684" s="27"/>
      <c r="Y684" s="27"/>
      <c r="Z684" s="27"/>
      <c r="AA684" s="27"/>
      <c r="AB684" s="27"/>
      <c r="AC684" s="27"/>
      <c r="AP684" s="123" t="s">
        <v>128</v>
      </c>
      <c r="AR684" s="123" t="s">
        <v>123</v>
      </c>
      <c r="AS684" s="123" t="s">
        <v>70</v>
      </c>
      <c r="AW684" s="16" t="s">
        <v>121</v>
      </c>
      <c r="BC684" s="124" t="e">
        <f>IF(L684="základní",#REF!,0)</f>
        <v>#REF!</v>
      </c>
      <c r="BD684" s="124">
        <f>IF(L684="snížená",#REF!,0)</f>
        <v>0</v>
      </c>
      <c r="BE684" s="124">
        <f>IF(L684="zákl. přenesená",#REF!,0)</f>
        <v>0</v>
      </c>
      <c r="BF684" s="124">
        <f>IF(L684="sníž. přenesená",#REF!,0)</f>
        <v>0</v>
      </c>
      <c r="BG684" s="124">
        <f>IF(L684="nulová",#REF!,0)</f>
        <v>0</v>
      </c>
      <c r="BH684" s="16" t="s">
        <v>68</v>
      </c>
      <c r="BI684" s="124" t="e">
        <f>ROUND(#REF!*H684,2)</f>
        <v>#REF!</v>
      </c>
      <c r="BJ684" s="16" t="s">
        <v>128</v>
      </c>
      <c r="BK684" s="123" t="s">
        <v>1048</v>
      </c>
    </row>
    <row r="685" spans="1:63" s="2" customFormat="1" ht="19.5">
      <c r="A685" s="27"/>
      <c r="B685" s="28"/>
      <c r="C685" s="27"/>
      <c r="D685" s="125" t="s">
        <v>129</v>
      </c>
      <c r="E685" s="27"/>
      <c r="F685" s="126" t="s">
        <v>1047</v>
      </c>
      <c r="G685" s="27"/>
      <c r="H685" s="27"/>
      <c r="I685" s="27"/>
      <c r="J685" s="28"/>
      <c r="K685" s="127"/>
      <c r="L685" s="128"/>
      <c r="M685" s="47"/>
      <c r="N685" s="47"/>
      <c r="O685" s="47"/>
      <c r="P685" s="47"/>
      <c r="Q685" s="47"/>
      <c r="R685" s="48"/>
      <c r="S685" s="27"/>
      <c r="T685" s="27"/>
      <c r="U685" s="27"/>
      <c r="V685" s="27"/>
      <c r="W685" s="27"/>
      <c r="X685" s="27"/>
      <c r="Y685" s="27"/>
      <c r="Z685" s="27"/>
      <c r="AA685" s="27"/>
      <c r="AB685" s="27"/>
      <c r="AC685" s="27"/>
      <c r="AR685" s="16" t="s">
        <v>129</v>
      </c>
      <c r="AS685" s="16" t="s">
        <v>70</v>
      </c>
    </row>
    <row r="686" spans="1:63" s="2" customFormat="1" ht="33" customHeight="1">
      <c r="A686" s="27"/>
      <c r="B686" s="113"/>
      <c r="C686" s="114" t="s">
        <v>588</v>
      </c>
      <c r="D686" s="114" t="s">
        <v>123</v>
      </c>
      <c r="E686" s="115" t="s">
        <v>1049</v>
      </c>
      <c r="F686" s="116" t="s">
        <v>1050</v>
      </c>
      <c r="G686" s="117" t="s">
        <v>126</v>
      </c>
      <c r="H686" s="118">
        <v>30</v>
      </c>
      <c r="I686" s="116" t="s">
        <v>127</v>
      </c>
      <c r="J686" s="28"/>
      <c r="K686" s="119" t="s">
        <v>1</v>
      </c>
      <c r="L686" s="120" t="s">
        <v>30</v>
      </c>
      <c r="M686" s="121">
        <v>0</v>
      </c>
      <c r="N686" s="121">
        <f>M686*H686</f>
        <v>0</v>
      </c>
      <c r="O686" s="121">
        <v>0</v>
      </c>
      <c r="P686" s="121">
        <f>O686*H686</f>
        <v>0</v>
      </c>
      <c r="Q686" s="121">
        <v>0</v>
      </c>
      <c r="R686" s="122">
        <f>Q686*H686</f>
        <v>0</v>
      </c>
      <c r="S686" s="27"/>
      <c r="T686" s="27"/>
      <c r="U686" s="27"/>
      <c r="V686" s="27"/>
      <c r="W686" s="27"/>
      <c r="X686" s="27"/>
      <c r="Y686" s="27"/>
      <c r="Z686" s="27"/>
      <c r="AA686" s="27"/>
      <c r="AB686" s="27"/>
      <c r="AC686" s="27"/>
      <c r="AP686" s="123" t="s">
        <v>128</v>
      </c>
      <c r="AR686" s="123" t="s">
        <v>123</v>
      </c>
      <c r="AS686" s="123" t="s">
        <v>70</v>
      </c>
      <c r="AW686" s="16" t="s">
        <v>121</v>
      </c>
      <c r="BC686" s="124" t="e">
        <f>IF(L686="základní",#REF!,0)</f>
        <v>#REF!</v>
      </c>
      <c r="BD686" s="124">
        <f>IF(L686="snížená",#REF!,0)</f>
        <v>0</v>
      </c>
      <c r="BE686" s="124">
        <f>IF(L686="zákl. přenesená",#REF!,0)</f>
        <v>0</v>
      </c>
      <c r="BF686" s="124">
        <f>IF(L686="sníž. přenesená",#REF!,0)</f>
        <v>0</v>
      </c>
      <c r="BG686" s="124">
        <f>IF(L686="nulová",#REF!,0)</f>
        <v>0</v>
      </c>
      <c r="BH686" s="16" t="s">
        <v>68</v>
      </c>
      <c r="BI686" s="124" t="e">
        <f>ROUND(#REF!*H686,2)</f>
        <v>#REF!</v>
      </c>
      <c r="BJ686" s="16" t="s">
        <v>128</v>
      </c>
      <c r="BK686" s="123" t="s">
        <v>1051</v>
      </c>
    </row>
    <row r="687" spans="1:63" s="2" customFormat="1" ht="19.5">
      <c r="A687" s="27"/>
      <c r="B687" s="28"/>
      <c r="C687" s="27"/>
      <c r="D687" s="125" t="s">
        <v>129</v>
      </c>
      <c r="E687" s="27"/>
      <c r="F687" s="126" t="s">
        <v>1050</v>
      </c>
      <c r="G687" s="27"/>
      <c r="H687" s="27"/>
      <c r="I687" s="27"/>
      <c r="J687" s="28"/>
      <c r="K687" s="127"/>
      <c r="L687" s="128"/>
      <c r="M687" s="47"/>
      <c r="N687" s="47"/>
      <c r="O687" s="47"/>
      <c r="P687" s="47"/>
      <c r="Q687" s="47"/>
      <c r="R687" s="48"/>
      <c r="S687" s="27"/>
      <c r="T687" s="27"/>
      <c r="U687" s="27"/>
      <c r="V687" s="27"/>
      <c r="W687" s="27"/>
      <c r="X687" s="27"/>
      <c r="Y687" s="27"/>
      <c r="Z687" s="27"/>
      <c r="AA687" s="27"/>
      <c r="AB687" s="27"/>
      <c r="AC687" s="27"/>
      <c r="AR687" s="16" t="s">
        <v>129</v>
      </c>
      <c r="AS687" s="16" t="s">
        <v>70</v>
      </c>
    </row>
    <row r="688" spans="1:63" s="2" customFormat="1" ht="33" customHeight="1">
      <c r="A688" s="27"/>
      <c r="B688" s="113"/>
      <c r="C688" s="114" t="s">
        <v>1052</v>
      </c>
      <c r="D688" s="114" t="s">
        <v>123</v>
      </c>
      <c r="E688" s="115" t="s">
        <v>1053</v>
      </c>
      <c r="F688" s="116" t="s">
        <v>1054</v>
      </c>
      <c r="G688" s="117" t="s">
        <v>126</v>
      </c>
      <c r="H688" s="118">
        <v>35</v>
      </c>
      <c r="I688" s="116" t="s">
        <v>127</v>
      </c>
      <c r="J688" s="28"/>
      <c r="K688" s="119" t="s">
        <v>1</v>
      </c>
      <c r="L688" s="120" t="s">
        <v>30</v>
      </c>
      <c r="M688" s="121">
        <v>0</v>
      </c>
      <c r="N688" s="121">
        <f>M688*H688</f>
        <v>0</v>
      </c>
      <c r="O688" s="121">
        <v>0</v>
      </c>
      <c r="P688" s="121">
        <f>O688*H688</f>
        <v>0</v>
      </c>
      <c r="Q688" s="121">
        <v>0</v>
      </c>
      <c r="R688" s="122">
        <f>Q688*H688</f>
        <v>0</v>
      </c>
      <c r="S688" s="27"/>
      <c r="T688" s="27"/>
      <c r="U688" s="27"/>
      <c r="V688" s="27"/>
      <c r="W688" s="27"/>
      <c r="X688" s="27"/>
      <c r="Y688" s="27"/>
      <c r="Z688" s="27"/>
      <c r="AA688" s="27"/>
      <c r="AB688" s="27"/>
      <c r="AC688" s="27"/>
      <c r="AP688" s="123" t="s">
        <v>128</v>
      </c>
      <c r="AR688" s="123" t="s">
        <v>123</v>
      </c>
      <c r="AS688" s="123" t="s">
        <v>70</v>
      </c>
      <c r="AW688" s="16" t="s">
        <v>121</v>
      </c>
      <c r="BC688" s="124" t="e">
        <f>IF(L688="základní",#REF!,0)</f>
        <v>#REF!</v>
      </c>
      <c r="BD688" s="124">
        <f>IF(L688="snížená",#REF!,0)</f>
        <v>0</v>
      </c>
      <c r="BE688" s="124">
        <f>IF(L688="zákl. přenesená",#REF!,0)</f>
        <v>0</v>
      </c>
      <c r="BF688" s="124">
        <f>IF(L688="sníž. přenesená",#REF!,0)</f>
        <v>0</v>
      </c>
      <c r="BG688" s="124">
        <f>IF(L688="nulová",#REF!,0)</f>
        <v>0</v>
      </c>
      <c r="BH688" s="16" t="s">
        <v>68</v>
      </c>
      <c r="BI688" s="124" t="e">
        <f>ROUND(#REF!*H688,2)</f>
        <v>#REF!</v>
      </c>
      <c r="BJ688" s="16" t="s">
        <v>128</v>
      </c>
      <c r="BK688" s="123" t="s">
        <v>1055</v>
      </c>
    </row>
    <row r="689" spans="1:63" s="2" customFormat="1" ht="19.5">
      <c r="A689" s="27"/>
      <c r="B689" s="28"/>
      <c r="C689" s="27"/>
      <c r="D689" s="125" t="s">
        <v>129</v>
      </c>
      <c r="E689" s="27"/>
      <c r="F689" s="126" t="s">
        <v>1054</v>
      </c>
      <c r="G689" s="27"/>
      <c r="H689" s="27"/>
      <c r="I689" s="27"/>
      <c r="J689" s="28"/>
      <c r="K689" s="127"/>
      <c r="L689" s="128"/>
      <c r="M689" s="47"/>
      <c r="N689" s="47"/>
      <c r="O689" s="47"/>
      <c r="P689" s="47"/>
      <c r="Q689" s="47"/>
      <c r="R689" s="48"/>
      <c r="S689" s="27"/>
      <c r="T689" s="27"/>
      <c r="U689" s="27"/>
      <c r="V689" s="27"/>
      <c r="W689" s="27"/>
      <c r="X689" s="27"/>
      <c r="Y689" s="27"/>
      <c r="Z689" s="27"/>
      <c r="AA689" s="27"/>
      <c r="AB689" s="27"/>
      <c r="AC689" s="27"/>
      <c r="AR689" s="16" t="s">
        <v>129</v>
      </c>
      <c r="AS689" s="16" t="s">
        <v>70</v>
      </c>
    </row>
    <row r="690" spans="1:63" s="2" customFormat="1" ht="37.9" customHeight="1">
      <c r="A690" s="27"/>
      <c r="B690" s="113"/>
      <c r="C690" s="114" t="s">
        <v>593</v>
      </c>
      <c r="D690" s="114" t="s">
        <v>123</v>
      </c>
      <c r="E690" s="115" t="s">
        <v>1056</v>
      </c>
      <c r="F690" s="116" t="s">
        <v>1057</v>
      </c>
      <c r="G690" s="117" t="s">
        <v>126</v>
      </c>
      <c r="H690" s="118">
        <v>80</v>
      </c>
      <c r="I690" s="116" t="s">
        <v>127</v>
      </c>
      <c r="J690" s="28"/>
      <c r="K690" s="119" t="s">
        <v>1</v>
      </c>
      <c r="L690" s="120" t="s">
        <v>30</v>
      </c>
      <c r="M690" s="121">
        <v>0</v>
      </c>
      <c r="N690" s="121">
        <f>M690*H690</f>
        <v>0</v>
      </c>
      <c r="O690" s="121">
        <v>0</v>
      </c>
      <c r="P690" s="121">
        <f>O690*H690</f>
        <v>0</v>
      </c>
      <c r="Q690" s="121">
        <v>0</v>
      </c>
      <c r="R690" s="122">
        <f>Q690*H690</f>
        <v>0</v>
      </c>
      <c r="S690" s="27"/>
      <c r="T690" s="27"/>
      <c r="U690" s="27"/>
      <c r="V690" s="27"/>
      <c r="W690" s="27"/>
      <c r="X690" s="27"/>
      <c r="Y690" s="27"/>
      <c r="Z690" s="27"/>
      <c r="AA690" s="27"/>
      <c r="AB690" s="27"/>
      <c r="AC690" s="27"/>
      <c r="AP690" s="123" t="s">
        <v>128</v>
      </c>
      <c r="AR690" s="123" t="s">
        <v>123</v>
      </c>
      <c r="AS690" s="123" t="s">
        <v>70</v>
      </c>
      <c r="AW690" s="16" t="s">
        <v>121</v>
      </c>
      <c r="BC690" s="124" t="e">
        <f>IF(L690="základní",#REF!,0)</f>
        <v>#REF!</v>
      </c>
      <c r="BD690" s="124">
        <f>IF(L690="snížená",#REF!,0)</f>
        <v>0</v>
      </c>
      <c r="BE690" s="124">
        <f>IF(L690="zákl. přenesená",#REF!,0)</f>
        <v>0</v>
      </c>
      <c r="BF690" s="124">
        <f>IF(L690="sníž. přenesená",#REF!,0)</f>
        <v>0</v>
      </c>
      <c r="BG690" s="124">
        <f>IF(L690="nulová",#REF!,0)</f>
        <v>0</v>
      </c>
      <c r="BH690" s="16" t="s">
        <v>68</v>
      </c>
      <c r="BI690" s="124" t="e">
        <f>ROUND(#REF!*H690,2)</f>
        <v>#REF!</v>
      </c>
      <c r="BJ690" s="16" t="s">
        <v>128</v>
      </c>
      <c r="BK690" s="123" t="s">
        <v>1058</v>
      </c>
    </row>
    <row r="691" spans="1:63" s="2" customFormat="1" ht="19.5">
      <c r="A691" s="27"/>
      <c r="B691" s="28"/>
      <c r="C691" s="27"/>
      <c r="D691" s="125" t="s">
        <v>129</v>
      </c>
      <c r="E691" s="27"/>
      <c r="F691" s="126" t="s">
        <v>1057</v>
      </c>
      <c r="G691" s="27"/>
      <c r="H691" s="27"/>
      <c r="I691" s="27"/>
      <c r="J691" s="28"/>
      <c r="K691" s="127"/>
      <c r="L691" s="128"/>
      <c r="M691" s="47"/>
      <c r="N691" s="47"/>
      <c r="O691" s="47"/>
      <c r="P691" s="47"/>
      <c r="Q691" s="47"/>
      <c r="R691" s="48"/>
      <c r="S691" s="27"/>
      <c r="T691" s="27"/>
      <c r="U691" s="27"/>
      <c r="V691" s="27"/>
      <c r="W691" s="27"/>
      <c r="X691" s="27"/>
      <c r="Y691" s="27"/>
      <c r="Z691" s="27"/>
      <c r="AA691" s="27"/>
      <c r="AB691" s="27"/>
      <c r="AC691" s="27"/>
      <c r="AR691" s="16" t="s">
        <v>129</v>
      </c>
      <c r="AS691" s="16" t="s">
        <v>70</v>
      </c>
    </row>
    <row r="692" spans="1:63" s="2" customFormat="1" ht="37.9" customHeight="1">
      <c r="A692" s="27"/>
      <c r="B692" s="113"/>
      <c r="C692" s="114" t="s">
        <v>1059</v>
      </c>
      <c r="D692" s="114" t="s">
        <v>123</v>
      </c>
      <c r="E692" s="115" t="s">
        <v>1060</v>
      </c>
      <c r="F692" s="116" t="s">
        <v>1061</v>
      </c>
      <c r="G692" s="117" t="s">
        <v>126</v>
      </c>
      <c r="H692" s="118">
        <v>350</v>
      </c>
      <c r="I692" s="116" t="s">
        <v>127</v>
      </c>
      <c r="J692" s="28"/>
      <c r="K692" s="119" t="s">
        <v>1</v>
      </c>
      <c r="L692" s="120" t="s">
        <v>30</v>
      </c>
      <c r="M692" s="121">
        <v>0</v>
      </c>
      <c r="N692" s="121">
        <f>M692*H692</f>
        <v>0</v>
      </c>
      <c r="O692" s="121">
        <v>0</v>
      </c>
      <c r="P692" s="121">
        <f>O692*H692</f>
        <v>0</v>
      </c>
      <c r="Q692" s="121">
        <v>0</v>
      </c>
      <c r="R692" s="122">
        <f>Q692*H692</f>
        <v>0</v>
      </c>
      <c r="S692" s="27"/>
      <c r="T692" s="27"/>
      <c r="U692" s="27"/>
      <c r="V692" s="27"/>
      <c r="W692" s="27"/>
      <c r="X692" s="27"/>
      <c r="Y692" s="27"/>
      <c r="Z692" s="27"/>
      <c r="AA692" s="27"/>
      <c r="AB692" s="27"/>
      <c r="AC692" s="27"/>
      <c r="AP692" s="123" t="s">
        <v>128</v>
      </c>
      <c r="AR692" s="123" t="s">
        <v>123</v>
      </c>
      <c r="AS692" s="123" t="s">
        <v>70</v>
      </c>
      <c r="AW692" s="16" t="s">
        <v>121</v>
      </c>
      <c r="BC692" s="124" t="e">
        <f>IF(L692="základní",#REF!,0)</f>
        <v>#REF!</v>
      </c>
      <c r="BD692" s="124">
        <f>IF(L692="snížená",#REF!,0)</f>
        <v>0</v>
      </c>
      <c r="BE692" s="124">
        <f>IF(L692="zákl. přenesená",#REF!,0)</f>
        <v>0</v>
      </c>
      <c r="BF692" s="124">
        <f>IF(L692="sníž. přenesená",#REF!,0)</f>
        <v>0</v>
      </c>
      <c r="BG692" s="124">
        <f>IF(L692="nulová",#REF!,0)</f>
        <v>0</v>
      </c>
      <c r="BH692" s="16" t="s">
        <v>68</v>
      </c>
      <c r="BI692" s="124" t="e">
        <f>ROUND(#REF!*H692,2)</f>
        <v>#REF!</v>
      </c>
      <c r="BJ692" s="16" t="s">
        <v>128</v>
      </c>
      <c r="BK692" s="123" t="s">
        <v>1062</v>
      </c>
    </row>
    <row r="693" spans="1:63" s="2" customFormat="1" ht="19.5">
      <c r="A693" s="27"/>
      <c r="B693" s="28"/>
      <c r="C693" s="27"/>
      <c r="D693" s="125" t="s">
        <v>129</v>
      </c>
      <c r="E693" s="27"/>
      <c r="F693" s="126" t="s">
        <v>1061</v>
      </c>
      <c r="G693" s="27"/>
      <c r="H693" s="27"/>
      <c r="I693" s="27"/>
      <c r="J693" s="28"/>
      <c r="K693" s="127"/>
      <c r="L693" s="128"/>
      <c r="M693" s="47"/>
      <c r="N693" s="47"/>
      <c r="O693" s="47"/>
      <c r="P693" s="47"/>
      <c r="Q693" s="47"/>
      <c r="R693" s="48"/>
      <c r="S693" s="27"/>
      <c r="T693" s="27"/>
      <c r="U693" s="27"/>
      <c r="V693" s="27"/>
      <c r="W693" s="27"/>
      <c r="X693" s="27"/>
      <c r="Y693" s="27"/>
      <c r="Z693" s="27"/>
      <c r="AA693" s="27"/>
      <c r="AB693" s="27"/>
      <c r="AC693" s="27"/>
      <c r="AR693" s="16" t="s">
        <v>129</v>
      </c>
      <c r="AS693" s="16" t="s">
        <v>70</v>
      </c>
    </row>
    <row r="694" spans="1:63" s="2" customFormat="1" ht="37.9" customHeight="1">
      <c r="A694" s="27"/>
      <c r="B694" s="113"/>
      <c r="C694" s="114" t="s">
        <v>596</v>
      </c>
      <c r="D694" s="114" t="s">
        <v>123</v>
      </c>
      <c r="E694" s="115" t="s">
        <v>1063</v>
      </c>
      <c r="F694" s="116" t="s">
        <v>1064</v>
      </c>
      <c r="G694" s="117" t="s">
        <v>126</v>
      </c>
      <c r="H694" s="118">
        <v>25</v>
      </c>
      <c r="I694" s="116" t="s">
        <v>127</v>
      </c>
      <c r="J694" s="28"/>
      <c r="K694" s="119" t="s">
        <v>1</v>
      </c>
      <c r="L694" s="120" t="s">
        <v>30</v>
      </c>
      <c r="M694" s="121">
        <v>0</v>
      </c>
      <c r="N694" s="121">
        <f>M694*H694</f>
        <v>0</v>
      </c>
      <c r="O694" s="121">
        <v>0</v>
      </c>
      <c r="P694" s="121">
        <f>O694*H694</f>
        <v>0</v>
      </c>
      <c r="Q694" s="121">
        <v>0</v>
      </c>
      <c r="R694" s="122">
        <f>Q694*H694</f>
        <v>0</v>
      </c>
      <c r="S694" s="27"/>
      <c r="T694" s="27"/>
      <c r="U694" s="27"/>
      <c r="V694" s="27"/>
      <c r="W694" s="27"/>
      <c r="X694" s="27"/>
      <c r="Y694" s="27"/>
      <c r="Z694" s="27"/>
      <c r="AA694" s="27"/>
      <c r="AB694" s="27"/>
      <c r="AC694" s="27"/>
      <c r="AP694" s="123" t="s">
        <v>128</v>
      </c>
      <c r="AR694" s="123" t="s">
        <v>123</v>
      </c>
      <c r="AS694" s="123" t="s">
        <v>70</v>
      </c>
      <c r="AW694" s="16" t="s">
        <v>121</v>
      </c>
      <c r="BC694" s="124" t="e">
        <f>IF(L694="základní",#REF!,0)</f>
        <v>#REF!</v>
      </c>
      <c r="BD694" s="124">
        <f>IF(L694="snížená",#REF!,0)</f>
        <v>0</v>
      </c>
      <c r="BE694" s="124">
        <f>IF(L694="zákl. přenesená",#REF!,0)</f>
        <v>0</v>
      </c>
      <c r="BF694" s="124">
        <f>IF(L694="sníž. přenesená",#REF!,0)</f>
        <v>0</v>
      </c>
      <c r="BG694" s="124">
        <f>IF(L694="nulová",#REF!,0)</f>
        <v>0</v>
      </c>
      <c r="BH694" s="16" t="s">
        <v>68</v>
      </c>
      <c r="BI694" s="124" t="e">
        <f>ROUND(#REF!*H694,2)</f>
        <v>#REF!</v>
      </c>
      <c r="BJ694" s="16" t="s">
        <v>128</v>
      </c>
      <c r="BK694" s="123" t="s">
        <v>1065</v>
      </c>
    </row>
    <row r="695" spans="1:63" s="2" customFormat="1" ht="19.5">
      <c r="A695" s="27"/>
      <c r="B695" s="28"/>
      <c r="C695" s="27"/>
      <c r="D695" s="125" t="s">
        <v>129</v>
      </c>
      <c r="E695" s="27"/>
      <c r="F695" s="126" t="s">
        <v>1064</v>
      </c>
      <c r="G695" s="27"/>
      <c r="H695" s="27"/>
      <c r="I695" s="27"/>
      <c r="J695" s="28"/>
      <c r="K695" s="127"/>
      <c r="L695" s="128"/>
      <c r="M695" s="47"/>
      <c r="N695" s="47"/>
      <c r="O695" s="47"/>
      <c r="P695" s="47"/>
      <c r="Q695" s="47"/>
      <c r="R695" s="48"/>
      <c r="S695" s="27"/>
      <c r="T695" s="27"/>
      <c r="U695" s="27"/>
      <c r="V695" s="27"/>
      <c r="W695" s="27"/>
      <c r="X695" s="27"/>
      <c r="Y695" s="27"/>
      <c r="Z695" s="27"/>
      <c r="AA695" s="27"/>
      <c r="AB695" s="27"/>
      <c r="AC695" s="27"/>
      <c r="AR695" s="16" t="s">
        <v>129</v>
      </c>
      <c r="AS695" s="16" t="s">
        <v>70</v>
      </c>
    </row>
    <row r="696" spans="1:63" s="2" customFormat="1" ht="37.9" customHeight="1">
      <c r="A696" s="27"/>
      <c r="B696" s="113"/>
      <c r="C696" s="114" t="s">
        <v>1066</v>
      </c>
      <c r="D696" s="114" t="s">
        <v>123</v>
      </c>
      <c r="E696" s="115" t="s">
        <v>1067</v>
      </c>
      <c r="F696" s="116" t="s">
        <v>1068</v>
      </c>
      <c r="G696" s="117" t="s">
        <v>126</v>
      </c>
      <c r="H696" s="118">
        <v>30</v>
      </c>
      <c r="I696" s="116" t="s">
        <v>127</v>
      </c>
      <c r="J696" s="28"/>
      <c r="K696" s="119" t="s">
        <v>1</v>
      </c>
      <c r="L696" s="120" t="s">
        <v>30</v>
      </c>
      <c r="M696" s="121">
        <v>0</v>
      </c>
      <c r="N696" s="121">
        <f>M696*H696</f>
        <v>0</v>
      </c>
      <c r="O696" s="121">
        <v>0</v>
      </c>
      <c r="P696" s="121">
        <f>O696*H696</f>
        <v>0</v>
      </c>
      <c r="Q696" s="121">
        <v>0</v>
      </c>
      <c r="R696" s="122">
        <f>Q696*H696</f>
        <v>0</v>
      </c>
      <c r="S696" s="27"/>
      <c r="T696" s="27"/>
      <c r="U696" s="27"/>
      <c r="V696" s="27"/>
      <c r="W696" s="27"/>
      <c r="X696" s="27"/>
      <c r="Y696" s="27"/>
      <c r="Z696" s="27"/>
      <c r="AA696" s="27"/>
      <c r="AB696" s="27"/>
      <c r="AC696" s="27"/>
      <c r="AP696" s="123" t="s">
        <v>128</v>
      </c>
      <c r="AR696" s="123" t="s">
        <v>123</v>
      </c>
      <c r="AS696" s="123" t="s">
        <v>70</v>
      </c>
      <c r="AW696" s="16" t="s">
        <v>121</v>
      </c>
      <c r="BC696" s="124" t="e">
        <f>IF(L696="základní",#REF!,0)</f>
        <v>#REF!</v>
      </c>
      <c r="BD696" s="124">
        <f>IF(L696="snížená",#REF!,0)</f>
        <v>0</v>
      </c>
      <c r="BE696" s="124">
        <f>IF(L696="zákl. přenesená",#REF!,0)</f>
        <v>0</v>
      </c>
      <c r="BF696" s="124">
        <f>IF(L696="sníž. přenesená",#REF!,0)</f>
        <v>0</v>
      </c>
      <c r="BG696" s="124">
        <f>IF(L696="nulová",#REF!,0)</f>
        <v>0</v>
      </c>
      <c r="BH696" s="16" t="s">
        <v>68</v>
      </c>
      <c r="BI696" s="124" t="e">
        <f>ROUND(#REF!*H696,2)</f>
        <v>#REF!</v>
      </c>
      <c r="BJ696" s="16" t="s">
        <v>128</v>
      </c>
      <c r="BK696" s="123" t="s">
        <v>1069</v>
      </c>
    </row>
    <row r="697" spans="1:63" s="2" customFormat="1" ht="19.5">
      <c r="A697" s="27"/>
      <c r="B697" s="28"/>
      <c r="C697" s="27"/>
      <c r="D697" s="125" t="s">
        <v>129</v>
      </c>
      <c r="E697" s="27"/>
      <c r="F697" s="126" t="s">
        <v>1068</v>
      </c>
      <c r="G697" s="27"/>
      <c r="H697" s="27"/>
      <c r="I697" s="27"/>
      <c r="J697" s="28"/>
      <c r="K697" s="127"/>
      <c r="L697" s="128"/>
      <c r="M697" s="47"/>
      <c r="N697" s="47"/>
      <c r="O697" s="47"/>
      <c r="P697" s="47"/>
      <c r="Q697" s="47"/>
      <c r="R697" s="48"/>
      <c r="S697" s="27"/>
      <c r="T697" s="27"/>
      <c r="U697" s="27"/>
      <c r="V697" s="27"/>
      <c r="W697" s="27"/>
      <c r="X697" s="27"/>
      <c r="Y697" s="27"/>
      <c r="Z697" s="27"/>
      <c r="AA697" s="27"/>
      <c r="AB697" s="27"/>
      <c r="AC697" s="27"/>
      <c r="AR697" s="16" t="s">
        <v>129</v>
      </c>
      <c r="AS697" s="16" t="s">
        <v>70</v>
      </c>
    </row>
    <row r="698" spans="1:63" s="2" customFormat="1" ht="37.9" customHeight="1">
      <c r="A698" s="27"/>
      <c r="B698" s="113"/>
      <c r="C698" s="114" t="s">
        <v>600</v>
      </c>
      <c r="D698" s="114" t="s">
        <v>123</v>
      </c>
      <c r="E698" s="115" t="s">
        <v>1070</v>
      </c>
      <c r="F698" s="116" t="s">
        <v>1071</v>
      </c>
      <c r="G698" s="117" t="s">
        <v>126</v>
      </c>
      <c r="H698" s="118">
        <v>35</v>
      </c>
      <c r="I698" s="116" t="s">
        <v>127</v>
      </c>
      <c r="J698" s="28"/>
      <c r="K698" s="119" t="s">
        <v>1</v>
      </c>
      <c r="L698" s="120" t="s">
        <v>30</v>
      </c>
      <c r="M698" s="121">
        <v>0</v>
      </c>
      <c r="N698" s="121">
        <f>M698*H698</f>
        <v>0</v>
      </c>
      <c r="O698" s="121">
        <v>0</v>
      </c>
      <c r="P698" s="121">
        <f>O698*H698</f>
        <v>0</v>
      </c>
      <c r="Q698" s="121">
        <v>0</v>
      </c>
      <c r="R698" s="122">
        <f>Q698*H698</f>
        <v>0</v>
      </c>
      <c r="S698" s="27"/>
      <c r="T698" s="27"/>
      <c r="U698" s="27"/>
      <c r="V698" s="27"/>
      <c r="W698" s="27"/>
      <c r="X698" s="27"/>
      <c r="Y698" s="27"/>
      <c r="Z698" s="27"/>
      <c r="AA698" s="27"/>
      <c r="AB698" s="27"/>
      <c r="AC698" s="27"/>
      <c r="AP698" s="123" t="s">
        <v>128</v>
      </c>
      <c r="AR698" s="123" t="s">
        <v>123</v>
      </c>
      <c r="AS698" s="123" t="s">
        <v>70</v>
      </c>
      <c r="AW698" s="16" t="s">
        <v>121</v>
      </c>
      <c r="BC698" s="124" t="e">
        <f>IF(L698="základní",#REF!,0)</f>
        <v>#REF!</v>
      </c>
      <c r="BD698" s="124">
        <f>IF(L698="snížená",#REF!,0)</f>
        <v>0</v>
      </c>
      <c r="BE698" s="124">
        <f>IF(L698="zákl. přenesená",#REF!,0)</f>
        <v>0</v>
      </c>
      <c r="BF698" s="124">
        <f>IF(L698="sníž. přenesená",#REF!,0)</f>
        <v>0</v>
      </c>
      <c r="BG698" s="124">
        <f>IF(L698="nulová",#REF!,0)</f>
        <v>0</v>
      </c>
      <c r="BH698" s="16" t="s">
        <v>68</v>
      </c>
      <c r="BI698" s="124" t="e">
        <f>ROUND(#REF!*H698,2)</f>
        <v>#REF!</v>
      </c>
      <c r="BJ698" s="16" t="s">
        <v>128</v>
      </c>
      <c r="BK698" s="123" t="s">
        <v>1072</v>
      </c>
    </row>
    <row r="699" spans="1:63" s="2" customFormat="1" ht="19.5">
      <c r="A699" s="27"/>
      <c r="B699" s="28"/>
      <c r="C699" s="27"/>
      <c r="D699" s="125" t="s">
        <v>129</v>
      </c>
      <c r="E699" s="27"/>
      <c r="F699" s="126" t="s">
        <v>1071</v>
      </c>
      <c r="G699" s="27"/>
      <c r="H699" s="27"/>
      <c r="I699" s="27"/>
      <c r="J699" s="28"/>
      <c r="K699" s="127"/>
      <c r="L699" s="128"/>
      <c r="M699" s="47"/>
      <c r="N699" s="47"/>
      <c r="O699" s="47"/>
      <c r="P699" s="47"/>
      <c r="Q699" s="47"/>
      <c r="R699" s="48"/>
      <c r="S699" s="27"/>
      <c r="T699" s="27"/>
      <c r="U699" s="27"/>
      <c r="V699" s="27"/>
      <c r="W699" s="27"/>
      <c r="X699" s="27"/>
      <c r="Y699" s="27"/>
      <c r="Z699" s="27"/>
      <c r="AA699" s="27"/>
      <c r="AB699" s="27"/>
      <c r="AC699" s="27"/>
      <c r="AR699" s="16" t="s">
        <v>129</v>
      </c>
      <c r="AS699" s="16" t="s">
        <v>70</v>
      </c>
    </row>
    <row r="700" spans="1:63" s="2" customFormat="1" ht="37.9" customHeight="1">
      <c r="A700" s="27"/>
      <c r="B700" s="113"/>
      <c r="C700" s="114" t="s">
        <v>1073</v>
      </c>
      <c r="D700" s="114" t="s">
        <v>123</v>
      </c>
      <c r="E700" s="115" t="s">
        <v>1074</v>
      </c>
      <c r="F700" s="116" t="s">
        <v>1075</v>
      </c>
      <c r="G700" s="117" t="s">
        <v>126</v>
      </c>
      <c r="H700" s="118">
        <v>200</v>
      </c>
      <c r="I700" s="116" t="s">
        <v>127</v>
      </c>
      <c r="J700" s="28"/>
      <c r="K700" s="119" t="s">
        <v>1</v>
      </c>
      <c r="L700" s="120" t="s">
        <v>30</v>
      </c>
      <c r="M700" s="121">
        <v>0</v>
      </c>
      <c r="N700" s="121">
        <f>M700*H700</f>
        <v>0</v>
      </c>
      <c r="O700" s="121">
        <v>0</v>
      </c>
      <c r="P700" s="121">
        <f>O700*H700</f>
        <v>0</v>
      </c>
      <c r="Q700" s="121">
        <v>0</v>
      </c>
      <c r="R700" s="122">
        <f>Q700*H700</f>
        <v>0</v>
      </c>
      <c r="S700" s="27"/>
      <c r="T700" s="27"/>
      <c r="U700" s="27"/>
      <c r="V700" s="27"/>
      <c r="W700" s="27"/>
      <c r="X700" s="27"/>
      <c r="Y700" s="27"/>
      <c r="Z700" s="27"/>
      <c r="AA700" s="27"/>
      <c r="AB700" s="27"/>
      <c r="AC700" s="27"/>
      <c r="AP700" s="123" t="s">
        <v>128</v>
      </c>
      <c r="AR700" s="123" t="s">
        <v>123</v>
      </c>
      <c r="AS700" s="123" t="s">
        <v>70</v>
      </c>
      <c r="AW700" s="16" t="s">
        <v>121</v>
      </c>
      <c r="BC700" s="124" t="e">
        <f>IF(L700="základní",#REF!,0)</f>
        <v>#REF!</v>
      </c>
      <c r="BD700" s="124">
        <f>IF(L700="snížená",#REF!,0)</f>
        <v>0</v>
      </c>
      <c r="BE700" s="124">
        <f>IF(L700="zákl. přenesená",#REF!,0)</f>
        <v>0</v>
      </c>
      <c r="BF700" s="124">
        <f>IF(L700="sníž. přenesená",#REF!,0)</f>
        <v>0</v>
      </c>
      <c r="BG700" s="124">
        <f>IF(L700="nulová",#REF!,0)</f>
        <v>0</v>
      </c>
      <c r="BH700" s="16" t="s">
        <v>68</v>
      </c>
      <c r="BI700" s="124" t="e">
        <f>ROUND(#REF!*H700,2)</f>
        <v>#REF!</v>
      </c>
      <c r="BJ700" s="16" t="s">
        <v>128</v>
      </c>
      <c r="BK700" s="123" t="s">
        <v>1076</v>
      </c>
    </row>
    <row r="701" spans="1:63" s="2" customFormat="1" ht="19.5">
      <c r="A701" s="27"/>
      <c r="B701" s="28"/>
      <c r="C701" s="27"/>
      <c r="D701" s="125" t="s">
        <v>129</v>
      </c>
      <c r="E701" s="27"/>
      <c r="F701" s="126" t="s">
        <v>1075</v>
      </c>
      <c r="G701" s="27"/>
      <c r="H701" s="27"/>
      <c r="I701" s="27"/>
      <c r="J701" s="28"/>
      <c r="K701" s="127"/>
      <c r="L701" s="128"/>
      <c r="M701" s="47"/>
      <c r="N701" s="47"/>
      <c r="O701" s="47"/>
      <c r="P701" s="47"/>
      <c r="Q701" s="47"/>
      <c r="R701" s="48"/>
      <c r="S701" s="27"/>
      <c r="T701" s="27"/>
      <c r="U701" s="27"/>
      <c r="V701" s="27"/>
      <c r="W701" s="27"/>
      <c r="X701" s="27"/>
      <c r="Y701" s="27"/>
      <c r="Z701" s="27"/>
      <c r="AA701" s="27"/>
      <c r="AB701" s="27"/>
      <c r="AC701" s="27"/>
      <c r="AR701" s="16" t="s">
        <v>129</v>
      </c>
      <c r="AS701" s="16" t="s">
        <v>70</v>
      </c>
    </row>
    <row r="702" spans="1:63" s="2" customFormat="1" ht="37.9" customHeight="1">
      <c r="A702" s="27"/>
      <c r="B702" s="113"/>
      <c r="C702" s="114" t="s">
        <v>603</v>
      </c>
      <c r="D702" s="114" t="s">
        <v>123</v>
      </c>
      <c r="E702" s="115" t="s">
        <v>1077</v>
      </c>
      <c r="F702" s="116" t="s">
        <v>1078</v>
      </c>
      <c r="G702" s="117" t="s">
        <v>126</v>
      </c>
      <c r="H702" s="118">
        <v>360</v>
      </c>
      <c r="I702" s="116" t="s">
        <v>127</v>
      </c>
      <c r="J702" s="28"/>
      <c r="K702" s="119" t="s">
        <v>1</v>
      </c>
      <c r="L702" s="120" t="s">
        <v>30</v>
      </c>
      <c r="M702" s="121">
        <v>0</v>
      </c>
      <c r="N702" s="121">
        <f>M702*H702</f>
        <v>0</v>
      </c>
      <c r="O702" s="121">
        <v>0</v>
      </c>
      <c r="P702" s="121">
        <f>O702*H702</f>
        <v>0</v>
      </c>
      <c r="Q702" s="121">
        <v>0</v>
      </c>
      <c r="R702" s="122">
        <f>Q702*H702</f>
        <v>0</v>
      </c>
      <c r="S702" s="27"/>
      <c r="T702" s="27"/>
      <c r="U702" s="27"/>
      <c r="V702" s="27"/>
      <c r="W702" s="27"/>
      <c r="X702" s="27"/>
      <c r="Y702" s="27"/>
      <c r="Z702" s="27"/>
      <c r="AA702" s="27"/>
      <c r="AB702" s="27"/>
      <c r="AC702" s="27"/>
      <c r="AP702" s="123" t="s">
        <v>128</v>
      </c>
      <c r="AR702" s="123" t="s">
        <v>123</v>
      </c>
      <c r="AS702" s="123" t="s">
        <v>70</v>
      </c>
      <c r="AW702" s="16" t="s">
        <v>121</v>
      </c>
      <c r="BC702" s="124" t="e">
        <f>IF(L702="základní",#REF!,0)</f>
        <v>#REF!</v>
      </c>
      <c r="BD702" s="124">
        <f>IF(L702="snížená",#REF!,0)</f>
        <v>0</v>
      </c>
      <c r="BE702" s="124">
        <f>IF(L702="zákl. přenesená",#REF!,0)</f>
        <v>0</v>
      </c>
      <c r="BF702" s="124">
        <f>IF(L702="sníž. přenesená",#REF!,0)</f>
        <v>0</v>
      </c>
      <c r="BG702" s="124">
        <f>IF(L702="nulová",#REF!,0)</f>
        <v>0</v>
      </c>
      <c r="BH702" s="16" t="s">
        <v>68</v>
      </c>
      <c r="BI702" s="124" t="e">
        <f>ROUND(#REF!*H702,2)</f>
        <v>#REF!</v>
      </c>
      <c r="BJ702" s="16" t="s">
        <v>128</v>
      </c>
      <c r="BK702" s="123" t="s">
        <v>1079</v>
      </c>
    </row>
    <row r="703" spans="1:63" s="2" customFormat="1" ht="19.5">
      <c r="A703" s="27"/>
      <c r="B703" s="28"/>
      <c r="C703" s="27"/>
      <c r="D703" s="125" t="s">
        <v>129</v>
      </c>
      <c r="E703" s="27"/>
      <c r="F703" s="126" t="s">
        <v>1078</v>
      </c>
      <c r="G703" s="27"/>
      <c r="H703" s="27"/>
      <c r="I703" s="27"/>
      <c r="J703" s="28"/>
      <c r="K703" s="127"/>
      <c r="L703" s="128"/>
      <c r="M703" s="47"/>
      <c r="N703" s="47"/>
      <c r="O703" s="47"/>
      <c r="P703" s="47"/>
      <c r="Q703" s="47"/>
      <c r="R703" s="48"/>
      <c r="S703" s="27"/>
      <c r="T703" s="27"/>
      <c r="U703" s="27"/>
      <c r="V703" s="27"/>
      <c r="W703" s="27"/>
      <c r="X703" s="27"/>
      <c r="Y703" s="27"/>
      <c r="Z703" s="27"/>
      <c r="AA703" s="27"/>
      <c r="AB703" s="27"/>
      <c r="AC703" s="27"/>
      <c r="AR703" s="16" t="s">
        <v>129</v>
      </c>
      <c r="AS703" s="16" t="s">
        <v>70</v>
      </c>
    </row>
    <row r="704" spans="1:63" s="2" customFormat="1" ht="37.9" customHeight="1">
      <c r="A704" s="27"/>
      <c r="B704" s="113"/>
      <c r="C704" s="114" t="s">
        <v>1080</v>
      </c>
      <c r="D704" s="114" t="s">
        <v>123</v>
      </c>
      <c r="E704" s="115" t="s">
        <v>1081</v>
      </c>
      <c r="F704" s="116" t="s">
        <v>1082</v>
      </c>
      <c r="G704" s="117" t="s">
        <v>126</v>
      </c>
      <c r="H704" s="118">
        <v>180</v>
      </c>
      <c r="I704" s="116" t="s">
        <v>127</v>
      </c>
      <c r="J704" s="28"/>
      <c r="K704" s="119" t="s">
        <v>1</v>
      </c>
      <c r="L704" s="120" t="s">
        <v>30</v>
      </c>
      <c r="M704" s="121">
        <v>0</v>
      </c>
      <c r="N704" s="121">
        <f>M704*H704</f>
        <v>0</v>
      </c>
      <c r="O704" s="121">
        <v>0</v>
      </c>
      <c r="P704" s="121">
        <f>O704*H704</f>
        <v>0</v>
      </c>
      <c r="Q704" s="121">
        <v>0</v>
      </c>
      <c r="R704" s="122">
        <f>Q704*H704</f>
        <v>0</v>
      </c>
      <c r="S704" s="27"/>
      <c r="T704" s="27"/>
      <c r="U704" s="27"/>
      <c r="V704" s="27"/>
      <c r="W704" s="27"/>
      <c r="X704" s="27"/>
      <c r="Y704" s="27"/>
      <c r="Z704" s="27"/>
      <c r="AA704" s="27"/>
      <c r="AB704" s="27"/>
      <c r="AC704" s="27"/>
      <c r="AP704" s="123" t="s">
        <v>128</v>
      </c>
      <c r="AR704" s="123" t="s">
        <v>123</v>
      </c>
      <c r="AS704" s="123" t="s">
        <v>70</v>
      </c>
      <c r="AW704" s="16" t="s">
        <v>121</v>
      </c>
      <c r="BC704" s="124" t="e">
        <f>IF(L704="základní",#REF!,0)</f>
        <v>#REF!</v>
      </c>
      <c r="BD704" s="124">
        <f>IF(L704="snížená",#REF!,0)</f>
        <v>0</v>
      </c>
      <c r="BE704" s="124">
        <f>IF(L704="zákl. přenesená",#REF!,0)</f>
        <v>0</v>
      </c>
      <c r="BF704" s="124">
        <f>IF(L704="sníž. přenesená",#REF!,0)</f>
        <v>0</v>
      </c>
      <c r="BG704" s="124">
        <f>IF(L704="nulová",#REF!,0)</f>
        <v>0</v>
      </c>
      <c r="BH704" s="16" t="s">
        <v>68</v>
      </c>
      <c r="BI704" s="124" t="e">
        <f>ROUND(#REF!*H704,2)</f>
        <v>#REF!</v>
      </c>
      <c r="BJ704" s="16" t="s">
        <v>128</v>
      </c>
      <c r="BK704" s="123" t="s">
        <v>1083</v>
      </c>
    </row>
    <row r="705" spans="1:63" s="2" customFormat="1" ht="19.5">
      <c r="A705" s="27"/>
      <c r="B705" s="28"/>
      <c r="C705" s="27"/>
      <c r="D705" s="125" t="s">
        <v>129</v>
      </c>
      <c r="E705" s="27"/>
      <c r="F705" s="126" t="s">
        <v>1082</v>
      </c>
      <c r="G705" s="27"/>
      <c r="H705" s="27"/>
      <c r="I705" s="27"/>
      <c r="J705" s="28"/>
      <c r="K705" s="127"/>
      <c r="L705" s="128"/>
      <c r="M705" s="47"/>
      <c r="N705" s="47"/>
      <c r="O705" s="47"/>
      <c r="P705" s="47"/>
      <c r="Q705" s="47"/>
      <c r="R705" s="48"/>
      <c r="S705" s="27"/>
      <c r="T705" s="27"/>
      <c r="U705" s="27"/>
      <c r="V705" s="27"/>
      <c r="W705" s="27"/>
      <c r="X705" s="27"/>
      <c r="Y705" s="27"/>
      <c r="Z705" s="27"/>
      <c r="AA705" s="27"/>
      <c r="AB705" s="27"/>
      <c r="AC705" s="27"/>
      <c r="AR705" s="16" t="s">
        <v>129</v>
      </c>
      <c r="AS705" s="16" t="s">
        <v>70</v>
      </c>
    </row>
    <row r="706" spans="1:63" s="2" customFormat="1" ht="37.9" customHeight="1">
      <c r="A706" s="27"/>
      <c r="B706" s="113"/>
      <c r="C706" s="114" t="s">
        <v>607</v>
      </c>
      <c r="D706" s="114" t="s">
        <v>123</v>
      </c>
      <c r="E706" s="115" t="s">
        <v>1084</v>
      </c>
      <c r="F706" s="116" t="s">
        <v>1085</v>
      </c>
      <c r="G706" s="117" t="s">
        <v>126</v>
      </c>
      <c r="H706" s="118">
        <v>60</v>
      </c>
      <c r="I706" s="116" t="s">
        <v>127</v>
      </c>
      <c r="J706" s="28"/>
      <c r="K706" s="119" t="s">
        <v>1</v>
      </c>
      <c r="L706" s="120" t="s">
        <v>30</v>
      </c>
      <c r="M706" s="121">
        <v>0</v>
      </c>
      <c r="N706" s="121">
        <f>M706*H706</f>
        <v>0</v>
      </c>
      <c r="O706" s="121">
        <v>0</v>
      </c>
      <c r="P706" s="121">
        <f>O706*H706</f>
        <v>0</v>
      </c>
      <c r="Q706" s="121">
        <v>0</v>
      </c>
      <c r="R706" s="122">
        <f>Q706*H706</f>
        <v>0</v>
      </c>
      <c r="S706" s="27"/>
      <c r="T706" s="27"/>
      <c r="U706" s="27"/>
      <c r="V706" s="27"/>
      <c r="W706" s="27"/>
      <c r="X706" s="27"/>
      <c r="Y706" s="27"/>
      <c r="Z706" s="27"/>
      <c r="AA706" s="27"/>
      <c r="AB706" s="27"/>
      <c r="AC706" s="27"/>
      <c r="AP706" s="123" t="s">
        <v>128</v>
      </c>
      <c r="AR706" s="123" t="s">
        <v>123</v>
      </c>
      <c r="AS706" s="123" t="s">
        <v>70</v>
      </c>
      <c r="AW706" s="16" t="s">
        <v>121</v>
      </c>
      <c r="BC706" s="124" t="e">
        <f>IF(L706="základní",#REF!,0)</f>
        <v>#REF!</v>
      </c>
      <c r="BD706" s="124">
        <f>IF(L706="snížená",#REF!,0)</f>
        <v>0</v>
      </c>
      <c r="BE706" s="124">
        <f>IF(L706="zákl. přenesená",#REF!,0)</f>
        <v>0</v>
      </c>
      <c r="BF706" s="124">
        <f>IF(L706="sníž. přenesená",#REF!,0)</f>
        <v>0</v>
      </c>
      <c r="BG706" s="124">
        <f>IF(L706="nulová",#REF!,0)</f>
        <v>0</v>
      </c>
      <c r="BH706" s="16" t="s">
        <v>68</v>
      </c>
      <c r="BI706" s="124" t="e">
        <f>ROUND(#REF!*H706,2)</f>
        <v>#REF!</v>
      </c>
      <c r="BJ706" s="16" t="s">
        <v>128</v>
      </c>
      <c r="BK706" s="123" t="s">
        <v>1086</v>
      </c>
    </row>
    <row r="707" spans="1:63" s="2" customFormat="1" ht="19.5">
      <c r="A707" s="27"/>
      <c r="B707" s="28"/>
      <c r="C707" s="27"/>
      <c r="D707" s="125" t="s">
        <v>129</v>
      </c>
      <c r="E707" s="27"/>
      <c r="F707" s="126" t="s">
        <v>1085</v>
      </c>
      <c r="G707" s="27"/>
      <c r="H707" s="27"/>
      <c r="I707" s="27"/>
      <c r="J707" s="28"/>
      <c r="K707" s="127"/>
      <c r="L707" s="128"/>
      <c r="M707" s="47"/>
      <c r="N707" s="47"/>
      <c r="O707" s="47"/>
      <c r="P707" s="47"/>
      <c r="Q707" s="47"/>
      <c r="R707" s="48"/>
      <c r="S707" s="27"/>
      <c r="T707" s="27"/>
      <c r="U707" s="27"/>
      <c r="V707" s="27"/>
      <c r="W707" s="27"/>
      <c r="X707" s="27"/>
      <c r="Y707" s="27"/>
      <c r="Z707" s="27"/>
      <c r="AA707" s="27"/>
      <c r="AB707" s="27"/>
      <c r="AC707" s="27"/>
      <c r="AR707" s="16" t="s">
        <v>129</v>
      </c>
      <c r="AS707" s="16" t="s">
        <v>70</v>
      </c>
    </row>
    <row r="708" spans="1:63" s="2" customFormat="1" ht="37.9" customHeight="1">
      <c r="A708" s="27"/>
      <c r="B708" s="113"/>
      <c r="C708" s="114" t="s">
        <v>1087</v>
      </c>
      <c r="D708" s="114" t="s">
        <v>123</v>
      </c>
      <c r="E708" s="115" t="s">
        <v>1088</v>
      </c>
      <c r="F708" s="116" t="s">
        <v>1089</v>
      </c>
      <c r="G708" s="117" t="s">
        <v>126</v>
      </c>
      <c r="H708" s="118">
        <v>70</v>
      </c>
      <c r="I708" s="116" t="s">
        <v>127</v>
      </c>
      <c r="J708" s="28"/>
      <c r="K708" s="119" t="s">
        <v>1</v>
      </c>
      <c r="L708" s="120" t="s">
        <v>30</v>
      </c>
      <c r="M708" s="121">
        <v>0</v>
      </c>
      <c r="N708" s="121">
        <f>M708*H708</f>
        <v>0</v>
      </c>
      <c r="O708" s="121">
        <v>0</v>
      </c>
      <c r="P708" s="121">
        <f>O708*H708</f>
        <v>0</v>
      </c>
      <c r="Q708" s="121">
        <v>0</v>
      </c>
      <c r="R708" s="122">
        <f>Q708*H708</f>
        <v>0</v>
      </c>
      <c r="S708" s="27"/>
      <c r="T708" s="27"/>
      <c r="U708" s="27"/>
      <c r="V708" s="27"/>
      <c r="W708" s="27"/>
      <c r="X708" s="27"/>
      <c r="Y708" s="27"/>
      <c r="Z708" s="27"/>
      <c r="AA708" s="27"/>
      <c r="AB708" s="27"/>
      <c r="AC708" s="27"/>
      <c r="AP708" s="123" t="s">
        <v>128</v>
      </c>
      <c r="AR708" s="123" t="s">
        <v>123</v>
      </c>
      <c r="AS708" s="123" t="s">
        <v>70</v>
      </c>
      <c r="AW708" s="16" t="s">
        <v>121</v>
      </c>
      <c r="BC708" s="124" t="e">
        <f>IF(L708="základní",#REF!,0)</f>
        <v>#REF!</v>
      </c>
      <c r="BD708" s="124">
        <f>IF(L708="snížená",#REF!,0)</f>
        <v>0</v>
      </c>
      <c r="BE708" s="124">
        <f>IF(L708="zákl. přenesená",#REF!,0)</f>
        <v>0</v>
      </c>
      <c r="BF708" s="124">
        <f>IF(L708="sníž. přenesená",#REF!,0)</f>
        <v>0</v>
      </c>
      <c r="BG708" s="124">
        <f>IF(L708="nulová",#REF!,0)</f>
        <v>0</v>
      </c>
      <c r="BH708" s="16" t="s">
        <v>68</v>
      </c>
      <c r="BI708" s="124" t="e">
        <f>ROUND(#REF!*H708,2)</f>
        <v>#REF!</v>
      </c>
      <c r="BJ708" s="16" t="s">
        <v>128</v>
      </c>
      <c r="BK708" s="123" t="s">
        <v>1090</v>
      </c>
    </row>
    <row r="709" spans="1:63" s="2" customFormat="1" ht="19.5">
      <c r="A709" s="27"/>
      <c r="B709" s="28"/>
      <c r="C709" s="27"/>
      <c r="D709" s="125" t="s">
        <v>129</v>
      </c>
      <c r="E709" s="27"/>
      <c r="F709" s="126" t="s">
        <v>1089</v>
      </c>
      <c r="G709" s="27"/>
      <c r="H709" s="27"/>
      <c r="I709" s="27"/>
      <c r="J709" s="28"/>
      <c r="K709" s="127"/>
      <c r="L709" s="128"/>
      <c r="M709" s="47"/>
      <c r="N709" s="47"/>
      <c r="O709" s="47"/>
      <c r="P709" s="47"/>
      <c r="Q709" s="47"/>
      <c r="R709" s="48"/>
      <c r="S709" s="27"/>
      <c r="T709" s="27"/>
      <c r="U709" s="27"/>
      <c r="V709" s="27"/>
      <c r="W709" s="27"/>
      <c r="X709" s="27"/>
      <c r="Y709" s="27"/>
      <c r="Z709" s="27"/>
      <c r="AA709" s="27"/>
      <c r="AB709" s="27"/>
      <c r="AC709" s="27"/>
      <c r="AR709" s="16" t="s">
        <v>129</v>
      </c>
      <c r="AS709" s="16" t="s">
        <v>70</v>
      </c>
    </row>
    <row r="710" spans="1:63" s="2" customFormat="1" ht="24.2" customHeight="1">
      <c r="A710" s="27"/>
      <c r="B710" s="113"/>
      <c r="C710" s="114" t="s">
        <v>610</v>
      </c>
      <c r="D710" s="114" t="s">
        <v>123</v>
      </c>
      <c r="E710" s="115" t="s">
        <v>1091</v>
      </c>
      <c r="F710" s="116" t="s">
        <v>1092</v>
      </c>
      <c r="G710" s="117" t="s">
        <v>126</v>
      </c>
      <c r="H710" s="118">
        <v>450</v>
      </c>
      <c r="I710" s="116" t="s">
        <v>127</v>
      </c>
      <c r="J710" s="28"/>
      <c r="K710" s="119" t="s">
        <v>1</v>
      </c>
      <c r="L710" s="120" t="s">
        <v>30</v>
      </c>
      <c r="M710" s="121">
        <v>0</v>
      </c>
      <c r="N710" s="121">
        <f>M710*H710</f>
        <v>0</v>
      </c>
      <c r="O710" s="121">
        <v>0</v>
      </c>
      <c r="P710" s="121">
        <f>O710*H710</f>
        <v>0</v>
      </c>
      <c r="Q710" s="121">
        <v>0</v>
      </c>
      <c r="R710" s="122">
        <f>Q710*H710</f>
        <v>0</v>
      </c>
      <c r="S710" s="27"/>
      <c r="T710" s="27"/>
      <c r="U710" s="27"/>
      <c r="V710" s="27"/>
      <c r="W710" s="27"/>
      <c r="X710" s="27"/>
      <c r="Y710" s="27"/>
      <c r="Z710" s="27"/>
      <c r="AA710" s="27"/>
      <c r="AB710" s="27"/>
      <c r="AC710" s="27"/>
      <c r="AP710" s="123" t="s">
        <v>128</v>
      </c>
      <c r="AR710" s="123" t="s">
        <v>123</v>
      </c>
      <c r="AS710" s="123" t="s">
        <v>70</v>
      </c>
      <c r="AW710" s="16" t="s">
        <v>121</v>
      </c>
      <c r="BC710" s="124" t="e">
        <f>IF(L710="základní",#REF!,0)</f>
        <v>#REF!</v>
      </c>
      <c r="BD710" s="124">
        <f>IF(L710="snížená",#REF!,0)</f>
        <v>0</v>
      </c>
      <c r="BE710" s="124">
        <f>IF(L710="zákl. přenesená",#REF!,0)</f>
        <v>0</v>
      </c>
      <c r="BF710" s="124">
        <f>IF(L710="sníž. přenesená",#REF!,0)</f>
        <v>0</v>
      </c>
      <c r="BG710" s="124">
        <f>IF(L710="nulová",#REF!,0)</f>
        <v>0</v>
      </c>
      <c r="BH710" s="16" t="s">
        <v>68</v>
      </c>
      <c r="BI710" s="124" t="e">
        <f>ROUND(#REF!*H710,2)</f>
        <v>#REF!</v>
      </c>
      <c r="BJ710" s="16" t="s">
        <v>128</v>
      </c>
      <c r="BK710" s="123" t="s">
        <v>1093</v>
      </c>
    </row>
    <row r="711" spans="1:63" s="2" customFormat="1" ht="19.5">
      <c r="A711" s="27"/>
      <c r="B711" s="28"/>
      <c r="C711" s="27"/>
      <c r="D711" s="125" t="s">
        <v>129</v>
      </c>
      <c r="E711" s="27"/>
      <c r="F711" s="126" t="s">
        <v>1092</v>
      </c>
      <c r="G711" s="27"/>
      <c r="H711" s="27"/>
      <c r="I711" s="27"/>
      <c r="J711" s="28"/>
      <c r="K711" s="127"/>
      <c r="L711" s="128"/>
      <c r="M711" s="47"/>
      <c r="N711" s="47"/>
      <c r="O711" s="47"/>
      <c r="P711" s="47"/>
      <c r="Q711" s="47"/>
      <c r="R711" s="48"/>
      <c r="S711" s="27"/>
      <c r="T711" s="27"/>
      <c r="U711" s="27"/>
      <c r="V711" s="27"/>
      <c r="W711" s="27"/>
      <c r="X711" s="27"/>
      <c r="Y711" s="27"/>
      <c r="Z711" s="27"/>
      <c r="AA711" s="27"/>
      <c r="AB711" s="27"/>
      <c r="AC711" s="27"/>
      <c r="AR711" s="16" t="s">
        <v>129</v>
      </c>
      <c r="AS711" s="16" t="s">
        <v>70</v>
      </c>
    </row>
    <row r="712" spans="1:63" s="2" customFormat="1" ht="33" customHeight="1">
      <c r="A712" s="27"/>
      <c r="B712" s="113"/>
      <c r="C712" s="114" t="s">
        <v>1094</v>
      </c>
      <c r="D712" s="114" t="s">
        <v>123</v>
      </c>
      <c r="E712" s="115" t="s">
        <v>1095</v>
      </c>
      <c r="F712" s="116" t="s">
        <v>1096</v>
      </c>
      <c r="G712" s="117" t="s">
        <v>126</v>
      </c>
      <c r="H712" s="118">
        <v>60</v>
      </c>
      <c r="I712" s="116" t="s">
        <v>127</v>
      </c>
      <c r="J712" s="28"/>
      <c r="K712" s="119" t="s">
        <v>1</v>
      </c>
      <c r="L712" s="120" t="s">
        <v>30</v>
      </c>
      <c r="M712" s="121">
        <v>0</v>
      </c>
      <c r="N712" s="121">
        <f>M712*H712</f>
        <v>0</v>
      </c>
      <c r="O712" s="121">
        <v>0</v>
      </c>
      <c r="P712" s="121">
        <f>O712*H712</f>
        <v>0</v>
      </c>
      <c r="Q712" s="121">
        <v>0</v>
      </c>
      <c r="R712" s="122">
        <f>Q712*H712</f>
        <v>0</v>
      </c>
      <c r="S712" s="27"/>
      <c r="T712" s="27"/>
      <c r="U712" s="27"/>
      <c r="V712" s="27"/>
      <c r="W712" s="27"/>
      <c r="X712" s="27"/>
      <c r="Y712" s="27"/>
      <c r="Z712" s="27"/>
      <c r="AA712" s="27"/>
      <c r="AB712" s="27"/>
      <c r="AC712" s="27"/>
      <c r="AP712" s="123" t="s">
        <v>128</v>
      </c>
      <c r="AR712" s="123" t="s">
        <v>123</v>
      </c>
      <c r="AS712" s="123" t="s">
        <v>70</v>
      </c>
      <c r="AW712" s="16" t="s">
        <v>121</v>
      </c>
      <c r="BC712" s="124" t="e">
        <f>IF(L712="základní",#REF!,0)</f>
        <v>#REF!</v>
      </c>
      <c r="BD712" s="124">
        <f>IF(L712="snížená",#REF!,0)</f>
        <v>0</v>
      </c>
      <c r="BE712" s="124">
        <f>IF(L712="zákl. přenesená",#REF!,0)</f>
        <v>0</v>
      </c>
      <c r="BF712" s="124">
        <f>IF(L712="sníž. přenesená",#REF!,0)</f>
        <v>0</v>
      </c>
      <c r="BG712" s="124">
        <f>IF(L712="nulová",#REF!,0)</f>
        <v>0</v>
      </c>
      <c r="BH712" s="16" t="s">
        <v>68</v>
      </c>
      <c r="BI712" s="124" t="e">
        <f>ROUND(#REF!*H712,2)</f>
        <v>#REF!</v>
      </c>
      <c r="BJ712" s="16" t="s">
        <v>128</v>
      </c>
      <c r="BK712" s="123" t="s">
        <v>1097</v>
      </c>
    </row>
    <row r="713" spans="1:63" s="2" customFormat="1" ht="19.5">
      <c r="A713" s="27"/>
      <c r="B713" s="28"/>
      <c r="C713" s="27"/>
      <c r="D713" s="125" t="s">
        <v>129</v>
      </c>
      <c r="E713" s="27"/>
      <c r="F713" s="126" t="s">
        <v>1096</v>
      </c>
      <c r="G713" s="27"/>
      <c r="H713" s="27"/>
      <c r="I713" s="27"/>
      <c r="J713" s="28"/>
      <c r="K713" s="127"/>
      <c r="L713" s="128"/>
      <c r="M713" s="47"/>
      <c r="N713" s="47"/>
      <c r="O713" s="47"/>
      <c r="P713" s="47"/>
      <c r="Q713" s="47"/>
      <c r="R713" s="48"/>
      <c r="S713" s="27"/>
      <c r="T713" s="27"/>
      <c r="U713" s="27"/>
      <c r="V713" s="27"/>
      <c r="W713" s="27"/>
      <c r="X713" s="27"/>
      <c r="Y713" s="27"/>
      <c r="Z713" s="27"/>
      <c r="AA713" s="27"/>
      <c r="AB713" s="27"/>
      <c r="AC713" s="27"/>
      <c r="AR713" s="16" t="s">
        <v>129</v>
      </c>
      <c r="AS713" s="16" t="s">
        <v>70</v>
      </c>
    </row>
    <row r="714" spans="1:63" s="2" customFormat="1" ht="33" customHeight="1">
      <c r="A714" s="27"/>
      <c r="B714" s="113"/>
      <c r="C714" s="114" t="s">
        <v>614</v>
      </c>
      <c r="D714" s="114" t="s">
        <v>123</v>
      </c>
      <c r="E714" s="115" t="s">
        <v>1098</v>
      </c>
      <c r="F714" s="116" t="s">
        <v>1099</v>
      </c>
      <c r="G714" s="117" t="s">
        <v>126</v>
      </c>
      <c r="H714" s="118">
        <v>130</v>
      </c>
      <c r="I714" s="116" t="s">
        <v>127</v>
      </c>
      <c r="J714" s="28"/>
      <c r="K714" s="119" t="s">
        <v>1</v>
      </c>
      <c r="L714" s="120" t="s">
        <v>30</v>
      </c>
      <c r="M714" s="121">
        <v>0</v>
      </c>
      <c r="N714" s="121">
        <f>M714*H714</f>
        <v>0</v>
      </c>
      <c r="O714" s="121">
        <v>0</v>
      </c>
      <c r="P714" s="121">
        <f>O714*H714</f>
        <v>0</v>
      </c>
      <c r="Q714" s="121">
        <v>0</v>
      </c>
      <c r="R714" s="122">
        <f>Q714*H714</f>
        <v>0</v>
      </c>
      <c r="S714" s="27"/>
      <c r="T714" s="27"/>
      <c r="U714" s="27"/>
      <c r="V714" s="27"/>
      <c r="W714" s="27"/>
      <c r="X714" s="27"/>
      <c r="Y714" s="27"/>
      <c r="Z714" s="27"/>
      <c r="AA714" s="27"/>
      <c r="AB714" s="27"/>
      <c r="AC714" s="27"/>
      <c r="AP714" s="123" t="s">
        <v>128</v>
      </c>
      <c r="AR714" s="123" t="s">
        <v>123</v>
      </c>
      <c r="AS714" s="123" t="s">
        <v>70</v>
      </c>
      <c r="AW714" s="16" t="s">
        <v>121</v>
      </c>
      <c r="BC714" s="124" t="e">
        <f>IF(L714="základní",#REF!,0)</f>
        <v>#REF!</v>
      </c>
      <c r="BD714" s="124">
        <f>IF(L714="snížená",#REF!,0)</f>
        <v>0</v>
      </c>
      <c r="BE714" s="124">
        <f>IF(L714="zákl. přenesená",#REF!,0)</f>
        <v>0</v>
      </c>
      <c r="BF714" s="124">
        <f>IF(L714="sníž. přenesená",#REF!,0)</f>
        <v>0</v>
      </c>
      <c r="BG714" s="124">
        <f>IF(L714="nulová",#REF!,0)</f>
        <v>0</v>
      </c>
      <c r="BH714" s="16" t="s">
        <v>68</v>
      </c>
      <c r="BI714" s="124" t="e">
        <f>ROUND(#REF!*H714,2)</f>
        <v>#REF!</v>
      </c>
      <c r="BJ714" s="16" t="s">
        <v>128</v>
      </c>
      <c r="BK714" s="123" t="s">
        <v>1100</v>
      </c>
    </row>
    <row r="715" spans="1:63" s="2" customFormat="1" ht="19.5">
      <c r="A715" s="27"/>
      <c r="B715" s="28"/>
      <c r="C715" s="27"/>
      <c r="D715" s="125" t="s">
        <v>129</v>
      </c>
      <c r="E715" s="27"/>
      <c r="F715" s="126" t="s">
        <v>1099</v>
      </c>
      <c r="G715" s="27"/>
      <c r="H715" s="27"/>
      <c r="I715" s="27"/>
      <c r="J715" s="28"/>
      <c r="K715" s="127"/>
      <c r="L715" s="128"/>
      <c r="M715" s="47"/>
      <c r="N715" s="47"/>
      <c r="O715" s="47"/>
      <c r="P715" s="47"/>
      <c r="Q715" s="47"/>
      <c r="R715" s="48"/>
      <c r="S715" s="27"/>
      <c r="T715" s="27"/>
      <c r="U715" s="27"/>
      <c r="V715" s="27"/>
      <c r="W715" s="27"/>
      <c r="X715" s="27"/>
      <c r="Y715" s="27"/>
      <c r="Z715" s="27"/>
      <c r="AA715" s="27"/>
      <c r="AB715" s="27"/>
      <c r="AC715" s="27"/>
      <c r="AR715" s="16" t="s">
        <v>129</v>
      </c>
      <c r="AS715" s="16" t="s">
        <v>70</v>
      </c>
    </row>
    <row r="716" spans="1:63" s="2" customFormat="1" ht="37.9" customHeight="1">
      <c r="A716" s="27"/>
      <c r="B716" s="113"/>
      <c r="C716" s="114" t="s">
        <v>1101</v>
      </c>
      <c r="D716" s="114" t="s">
        <v>123</v>
      </c>
      <c r="E716" s="115" t="s">
        <v>1102</v>
      </c>
      <c r="F716" s="116" t="s">
        <v>1103</v>
      </c>
      <c r="G716" s="117" t="s">
        <v>126</v>
      </c>
      <c r="H716" s="118">
        <v>60</v>
      </c>
      <c r="I716" s="116" t="s">
        <v>127</v>
      </c>
      <c r="J716" s="28"/>
      <c r="K716" s="119" t="s">
        <v>1</v>
      </c>
      <c r="L716" s="120" t="s">
        <v>30</v>
      </c>
      <c r="M716" s="121">
        <v>0</v>
      </c>
      <c r="N716" s="121">
        <f>M716*H716</f>
        <v>0</v>
      </c>
      <c r="O716" s="121">
        <v>0</v>
      </c>
      <c r="P716" s="121">
        <f>O716*H716</f>
        <v>0</v>
      </c>
      <c r="Q716" s="121">
        <v>0</v>
      </c>
      <c r="R716" s="122">
        <f>Q716*H716</f>
        <v>0</v>
      </c>
      <c r="S716" s="27"/>
      <c r="T716" s="27"/>
      <c r="U716" s="27"/>
      <c r="V716" s="27"/>
      <c r="W716" s="27"/>
      <c r="X716" s="27"/>
      <c r="Y716" s="27"/>
      <c r="Z716" s="27"/>
      <c r="AA716" s="27"/>
      <c r="AB716" s="27"/>
      <c r="AC716" s="27"/>
      <c r="AP716" s="123" t="s">
        <v>128</v>
      </c>
      <c r="AR716" s="123" t="s">
        <v>123</v>
      </c>
      <c r="AS716" s="123" t="s">
        <v>70</v>
      </c>
      <c r="AW716" s="16" t="s">
        <v>121</v>
      </c>
      <c r="BC716" s="124" t="e">
        <f>IF(L716="základní",#REF!,0)</f>
        <v>#REF!</v>
      </c>
      <c r="BD716" s="124">
        <f>IF(L716="snížená",#REF!,0)</f>
        <v>0</v>
      </c>
      <c r="BE716" s="124">
        <f>IF(L716="zákl. přenesená",#REF!,0)</f>
        <v>0</v>
      </c>
      <c r="BF716" s="124">
        <f>IF(L716="sníž. přenesená",#REF!,0)</f>
        <v>0</v>
      </c>
      <c r="BG716" s="124">
        <f>IF(L716="nulová",#REF!,0)</f>
        <v>0</v>
      </c>
      <c r="BH716" s="16" t="s">
        <v>68</v>
      </c>
      <c r="BI716" s="124" t="e">
        <f>ROUND(#REF!*H716,2)</f>
        <v>#REF!</v>
      </c>
      <c r="BJ716" s="16" t="s">
        <v>128</v>
      </c>
      <c r="BK716" s="123" t="s">
        <v>1104</v>
      </c>
    </row>
    <row r="717" spans="1:63" s="2" customFormat="1" ht="19.5">
      <c r="A717" s="27"/>
      <c r="B717" s="28"/>
      <c r="C717" s="27"/>
      <c r="D717" s="125" t="s">
        <v>129</v>
      </c>
      <c r="E717" s="27"/>
      <c r="F717" s="126" t="s">
        <v>1103</v>
      </c>
      <c r="G717" s="27"/>
      <c r="H717" s="27"/>
      <c r="I717" s="27"/>
      <c r="J717" s="28"/>
      <c r="K717" s="127"/>
      <c r="L717" s="128"/>
      <c r="M717" s="47"/>
      <c r="N717" s="47"/>
      <c r="O717" s="47"/>
      <c r="P717" s="47"/>
      <c r="Q717" s="47"/>
      <c r="R717" s="48"/>
      <c r="S717" s="27"/>
      <c r="T717" s="27"/>
      <c r="U717" s="27"/>
      <c r="V717" s="27"/>
      <c r="W717" s="27"/>
      <c r="X717" s="27"/>
      <c r="Y717" s="27"/>
      <c r="Z717" s="27"/>
      <c r="AA717" s="27"/>
      <c r="AB717" s="27"/>
      <c r="AC717" s="27"/>
      <c r="AR717" s="16" t="s">
        <v>129</v>
      </c>
      <c r="AS717" s="16" t="s">
        <v>70</v>
      </c>
    </row>
    <row r="718" spans="1:63" s="2" customFormat="1" ht="24.2" customHeight="1">
      <c r="A718" s="27"/>
      <c r="B718" s="113"/>
      <c r="C718" s="114" t="s">
        <v>617</v>
      </c>
      <c r="D718" s="114" t="s">
        <v>123</v>
      </c>
      <c r="E718" s="115" t="s">
        <v>1105</v>
      </c>
      <c r="F718" s="116" t="s">
        <v>1106</v>
      </c>
      <c r="G718" s="117" t="s">
        <v>126</v>
      </c>
      <c r="H718" s="118">
        <v>800</v>
      </c>
      <c r="I718" s="116" t="s">
        <v>127</v>
      </c>
      <c r="J718" s="28"/>
      <c r="K718" s="119" t="s">
        <v>1</v>
      </c>
      <c r="L718" s="120" t="s">
        <v>30</v>
      </c>
      <c r="M718" s="121">
        <v>0</v>
      </c>
      <c r="N718" s="121">
        <f>M718*H718</f>
        <v>0</v>
      </c>
      <c r="O718" s="121">
        <v>0</v>
      </c>
      <c r="P718" s="121">
        <f>O718*H718</f>
        <v>0</v>
      </c>
      <c r="Q718" s="121">
        <v>0</v>
      </c>
      <c r="R718" s="122">
        <f>Q718*H718</f>
        <v>0</v>
      </c>
      <c r="S718" s="27"/>
      <c r="T718" s="27"/>
      <c r="U718" s="27"/>
      <c r="V718" s="27"/>
      <c r="W718" s="27"/>
      <c r="X718" s="27"/>
      <c r="Y718" s="27"/>
      <c r="Z718" s="27"/>
      <c r="AA718" s="27"/>
      <c r="AB718" s="27"/>
      <c r="AC718" s="27"/>
      <c r="AP718" s="123" t="s">
        <v>128</v>
      </c>
      <c r="AR718" s="123" t="s">
        <v>123</v>
      </c>
      <c r="AS718" s="123" t="s">
        <v>70</v>
      </c>
      <c r="AW718" s="16" t="s">
        <v>121</v>
      </c>
      <c r="BC718" s="124" t="e">
        <f>IF(L718="základní",#REF!,0)</f>
        <v>#REF!</v>
      </c>
      <c r="BD718" s="124">
        <f>IF(L718="snížená",#REF!,0)</f>
        <v>0</v>
      </c>
      <c r="BE718" s="124">
        <f>IF(L718="zákl. přenesená",#REF!,0)</f>
        <v>0</v>
      </c>
      <c r="BF718" s="124">
        <f>IF(L718="sníž. přenesená",#REF!,0)</f>
        <v>0</v>
      </c>
      <c r="BG718" s="124">
        <f>IF(L718="nulová",#REF!,0)</f>
        <v>0</v>
      </c>
      <c r="BH718" s="16" t="s">
        <v>68</v>
      </c>
      <c r="BI718" s="124" t="e">
        <f>ROUND(#REF!*H718,2)</f>
        <v>#REF!</v>
      </c>
      <c r="BJ718" s="16" t="s">
        <v>128</v>
      </c>
      <c r="BK718" s="123" t="s">
        <v>1107</v>
      </c>
    </row>
    <row r="719" spans="1:63" s="2" customFormat="1" ht="19.5">
      <c r="A719" s="27"/>
      <c r="B719" s="28"/>
      <c r="C719" s="27"/>
      <c r="D719" s="125" t="s">
        <v>129</v>
      </c>
      <c r="E719" s="27"/>
      <c r="F719" s="126" t="s">
        <v>1106</v>
      </c>
      <c r="G719" s="27"/>
      <c r="H719" s="27"/>
      <c r="I719" s="27"/>
      <c r="J719" s="28"/>
      <c r="K719" s="127"/>
      <c r="L719" s="128"/>
      <c r="M719" s="47"/>
      <c r="N719" s="47"/>
      <c r="O719" s="47"/>
      <c r="P719" s="47"/>
      <c r="Q719" s="47"/>
      <c r="R719" s="48"/>
      <c r="S719" s="27"/>
      <c r="T719" s="27"/>
      <c r="U719" s="27"/>
      <c r="V719" s="27"/>
      <c r="W719" s="27"/>
      <c r="X719" s="27"/>
      <c r="Y719" s="27"/>
      <c r="Z719" s="27"/>
      <c r="AA719" s="27"/>
      <c r="AB719" s="27"/>
      <c r="AC719" s="27"/>
      <c r="AR719" s="16" t="s">
        <v>129</v>
      </c>
      <c r="AS719" s="16" t="s">
        <v>70</v>
      </c>
    </row>
    <row r="720" spans="1:63" s="2" customFormat="1" ht="24.2" customHeight="1">
      <c r="A720" s="27"/>
      <c r="B720" s="113"/>
      <c r="C720" s="114" t="s">
        <v>1108</v>
      </c>
      <c r="D720" s="114" t="s">
        <v>123</v>
      </c>
      <c r="E720" s="115" t="s">
        <v>1109</v>
      </c>
      <c r="F720" s="116" t="s">
        <v>1110</v>
      </c>
      <c r="G720" s="117" t="s">
        <v>126</v>
      </c>
      <c r="H720" s="118">
        <v>900</v>
      </c>
      <c r="I720" s="116" t="s">
        <v>127</v>
      </c>
      <c r="J720" s="28"/>
      <c r="K720" s="119" t="s">
        <v>1</v>
      </c>
      <c r="L720" s="120" t="s">
        <v>30</v>
      </c>
      <c r="M720" s="121">
        <v>0</v>
      </c>
      <c r="N720" s="121">
        <f>M720*H720</f>
        <v>0</v>
      </c>
      <c r="O720" s="121">
        <v>0</v>
      </c>
      <c r="P720" s="121">
        <f>O720*H720</f>
        <v>0</v>
      </c>
      <c r="Q720" s="121">
        <v>0</v>
      </c>
      <c r="R720" s="122">
        <f>Q720*H720</f>
        <v>0</v>
      </c>
      <c r="S720" s="27"/>
      <c r="T720" s="27"/>
      <c r="U720" s="27"/>
      <c r="V720" s="27"/>
      <c r="W720" s="27"/>
      <c r="X720" s="27"/>
      <c r="Y720" s="27"/>
      <c r="Z720" s="27"/>
      <c r="AA720" s="27"/>
      <c r="AB720" s="27"/>
      <c r="AC720" s="27"/>
      <c r="AP720" s="123" t="s">
        <v>128</v>
      </c>
      <c r="AR720" s="123" t="s">
        <v>123</v>
      </c>
      <c r="AS720" s="123" t="s">
        <v>70</v>
      </c>
      <c r="AW720" s="16" t="s">
        <v>121</v>
      </c>
      <c r="BC720" s="124" t="e">
        <f>IF(L720="základní",#REF!,0)</f>
        <v>#REF!</v>
      </c>
      <c r="BD720" s="124">
        <f>IF(L720="snížená",#REF!,0)</f>
        <v>0</v>
      </c>
      <c r="BE720" s="124">
        <f>IF(L720="zákl. přenesená",#REF!,0)</f>
        <v>0</v>
      </c>
      <c r="BF720" s="124">
        <f>IF(L720="sníž. přenesená",#REF!,0)</f>
        <v>0</v>
      </c>
      <c r="BG720" s="124">
        <f>IF(L720="nulová",#REF!,0)</f>
        <v>0</v>
      </c>
      <c r="BH720" s="16" t="s">
        <v>68</v>
      </c>
      <c r="BI720" s="124" t="e">
        <f>ROUND(#REF!*H720,2)</f>
        <v>#REF!</v>
      </c>
      <c r="BJ720" s="16" t="s">
        <v>128</v>
      </c>
      <c r="BK720" s="123" t="s">
        <v>1111</v>
      </c>
    </row>
    <row r="721" spans="1:63" s="2" customFormat="1" ht="19.5">
      <c r="A721" s="27"/>
      <c r="B721" s="28"/>
      <c r="C721" s="27"/>
      <c r="D721" s="125" t="s">
        <v>129</v>
      </c>
      <c r="E721" s="27"/>
      <c r="F721" s="126" t="s">
        <v>1110</v>
      </c>
      <c r="G721" s="27"/>
      <c r="H721" s="27"/>
      <c r="I721" s="27"/>
      <c r="J721" s="28"/>
      <c r="K721" s="127"/>
      <c r="L721" s="128"/>
      <c r="M721" s="47"/>
      <c r="N721" s="47"/>
      <c r="O721" s="47"/>
      <c r="P721" s="47"/>
      <c r="Q721" s="47"/>
      <c r="R721" s="48"/>
      <c r="S721" s="27"/>
      <c r="T721" s="27"/>
      <c r="U721" s="27"/>
      <c r="V721" s="27"/>
      <c r="W721" s="27"/>
      <c r="X721" s="27"/>
      <c r="Y721" s="27"/>
      <c r="Z721" s="27"/>
      <c r="AA721" s="27"/>
      <c r="AB721" s="27"/>
      <c r="AC721" s="27"/>
      <c r="AR721" s="16" t="s">
        <v>129</v>
      </c>
      <c r="AS721" s="16" t="s">
        <v>70</v>
      </c>
    </row>
    <row r="722" spans="1:63" s="2" customFormat="1" ht="24.2" customHeight="1">
      <c r="A722" s="27"/>
      <c r="B722" s="113"/>
      <c r="C722" s="114" t="s">
        <v>621</v>
      </c>
      <c r="D722" s="114" t="s">
        <v>123</v>
      </c>
      <c r="E722" s="115" t="s">
        <v>1112</v>
      </c>
      <c r="F722" s="116" t="s">
        <v>1113</v>
      </c>
      <c r="G722" s="117" t="s">
        <v>126</v>
      </c>
      <c r="H722" s="118">
        <v>305</v>
      </c>
      <c r="I722" s="116" t="s">
        <v>127</v>
      </c>
      <c r="J722" s="28"/>
      <c r="K722" s="119" t="s">
        <v>1</v>
      </c>
      <c r="L722" s="120" t="s">
        <v>30</v>
      </c>
      <c r="M722" s="121">
        <v>0</v>
      </c>
      <c r="N722" s="121">
        <f>M722*H722</f>
        <v>0</v>
      </c>
      <c r="O722" s="121">
        <v>0</v>
      </c>
      <c r="P722" s="121">
        <f>O722*H722</f>
        <v>0</v>
      </c>
      <c r="Q722" s="121">
        <v>0</v>
      </c>
      <c r="R722" s="122">
        <f>Q722*H722</f>
        <v>0</v>
      </c>
      <c r="S722" s="27"/>
      <c r="T722" s="27"/>
      <c r="U722" s="27"/>
      <c r="V722" s="27"/>
      <c r="W722" s="27"/>
      <c r="X722" s="27"/>
      <c r="Y722" s="27"/>
      <c r="Z722" s="27"/>
      <c r="AA722" s="27"/>
      <c r="AB722" s="27"/>
      <c r="AC722" s="27"/>
      <c r="AP722" s="123" t="s">
        <v>128</v>
      </c>
      <c r="AR722" s="123" t="s">
        <v>123</v>
      </c>
      <c r="AS722" s="123" t="s">
        <v>70</v>
      </c>
      <c r="AW722" s="16" t="s">
        <v>121</v>
      </c>
      <c r="BC722" s="124" t="e">
        <f>IF(L722="základní",#REF!,0)</f>
        <v>#REF!</v>
      </c>
      <c r="BD722" s="124">
        <f>IF(L722="snížená",#REF!,0)</f>
        <v>0</v>
      </c>
      <c r="BE722" s="124">
        <f>IF(L722="zákl. přenesená",#REF!,0)</f>
        <v>0</v>
      </c>
      <c r="BF722" s="124">
        <f>IF(L722="sníž. přenesená",#REF!,0)</f>
        <v>0</v>
      </c>
      <c r="BG722" s="124">
        <f>IF(L722="nulová",#REF!,0)</f>
        <v>0</v>
      </c>
      <c r="BH722" s="16" t="s">
        <v>68</v>
      </c>
      <c r="BI722" s="124" t="e">
        <f>ROUND(#REF!*H722,2)</f>
        <v>#REF!</v>
      </c>
      <c r="BJ722" s="16" t="s">
        <v>128</v>
      </c>
      <c r="BK722" s="123" t="s">
        <v>1114</v>
      </c>
    </row>
    <row r="723" spans="1:63" s="2" customFormat="1" ht="19.5">
      <c r="A723" s="27"/>
      <c r="B723" s="28"/>
      <c r="C723" s="27"/>
      <c r="D723" s="125" t="s">
        <v>129</v>
      </c>
      <c r="E723" s="27"/>
      <c r="F723" s="126" t="s">
        <v>1113</v>
      </c>
      <c r="G723" s="27"/>
      <c r="H723" s="27"/>
      <c r="I723" s="27"/>
      <c r="J723" s="28"/>
      <c r="K723" s="127"/>
      <c r="L723" s="128"/>
      <c r="M723" s="47"/>
      <c r="N723" s="47"/>
      <c r="O723" s="47"/>
      <c r="P723" s="47"/>
      <c r="Q723" s="47"/>
      <c r="R723" s="48"/>
      <c r="S723" s="27"/>
      <c r="T723" s="27"/>
      <c r="U723" s="27"/>
      <c r="V723" s="27"/>
      <c r="W723" s="27"/>
      <c r="X723" s="27"/>
      <c r="Y723" s="27"/>
      <c r="Z723" s="27"/>
      <c r="AA723" s="27"/>
      <c r="AB723" s="27"/>
      <c r="AC723" s="27"/>
      <c r="AR723" s="16" t="s">
        <v>129</v>
      </c>
      <c r="AS723" s="16" t="s">
        <v>70</v>
      </c>
    </row>
    <row r="724" spans="1:63" s="2" customFormat="1" ht="33" customHeight="1">
      <c r="A724" s="27"/>
      <c r="B724" s="113"/>
      <c r="C724" s="114" t="s">
        <v>1115</v>
      </c>
      <c r="D724" s="114" t="s">
        <v>123</v>
      </c>
      <c r="E724" s="115" t="s">
        <v>1116</v>
      </c>
      <c r="F724" s="116" t="s">
        <v>1117</v>
      </c>
      <c r="G724" s="117" t="s">
        <v>126</v>
      </c>
      <c r="H724" s="118">
        <v>70</v>
      </c>
      <c r="I724" s="116" t="s">
        <v>127</v>
      </c>
      <c r="J724" s="28"/>
      <c r="K724" s="119" t="s">
        <v>1</v>
      </c>
      <c r="L724" s="120" t="s">
        <v>30</v>
      </c>
      <c r="M724" s="121">
        <v>0</v>
      </c>
      <c r="N724" s="121">
        <f>M724*H724</f>
        <v>0</v>
      </c>
      <c r="O724" s="121">
        <v>0</v>
      </c>
      <c r="P724" s="121">
        <f>O724*H724</f>
        <v>0</v>
      </c>
      <c r="Q724" s="121">
        <v>0</v>
      </c>
      <c r="R724" s="122">
        <f>Q724*H724</f>
        <v>0</v>
      </c>
      <c r="S724" s="27"/>
      <c r="T724" s="27"/>
      <c r="U724" s="27"/>
      <c r="V724" s="27"/>
      <c r="W724" s="27"/>
      <c r="X724" s="27"/>
      <c r="Y724" s="27"/>
      <c r="Z724" s="27"/>
      <c r="AA724" s="27"/>
      <c r="AB724" s="27"/>
      <c r="AC724" s="27"/>
      <c r="AP724" s="123" t="s">
        <v>128</v>
      </c>
      <c r="AR724" s="123" t="s">
        <v>123</v>
      </c>
      <c r="AS724" s="123" t="s">
        <v>70</v>
      </c>
      <c r="AW724" s="16" t="s">
        <v>121</v>
      </c>
      <c r="BC724" s="124" t="e">
        <f>IF(L724="základní",#REF!,0)</f>
        <v>#REF!</v>
      </c>
      <c r="BD724" s="124">
        <f>IF(L724="snížená",#REF!,0)</f>
        <v>0</v>
      </c>
      <c r="BE724" s="124">
        <f>IF(L724="zákl. přenesená",#REF!,0)</f>
        <v>0</v>
      </c>
      <c r="BF724" s="124">
        <f>IF(L724="sníž. přenesená",#REF!,0)</f>
        <v>0</v>
      </c>
      <c r="BG724" s="124">
        <f>IF(L724="nulová",#REF!,0)</f>
        <v>0</v>
      </c>
      <c r="BH724" s="16" t="s">
        <v>68</v>
      </c>
      <c r="BI724" s="124" t="e">
        <f>ROUND(#REF!*H724,2)</f>
        <v>#REF!</v>
      </c>
      <c r="BJ724" s="16" t="s">
        <v>128</v>
      </c>
      <c r="BK724" s="123" t="s">
        <v>1118</v>
      </c>
    </row>
    <row r="725" spans="1:63" s="2" customFormat="1" ht="19.5">
      <c r="A725" s="27"/>
      <c r="B725" s="28"/>
      <c r="C725" s="27"/>
      <c r="D725" s="125" t="s">
        <v>129</v>
      </c>
      <c r="E725" s="27"/>
      <c r="F725" s="126" t="s">
        <v>1117</v>
      </c>
      <c r="G725" s="27"/>
      <c r="H725" s="27"/>
      <c r="I725" s="27"/>
      <c r="J725" s="28"/>
      <c r="K725" s="127"/>
      <c r="L725" s="128"/>
      <c r="M725" s="47"/>
      <c r="N725" s="47"/>
      <c r="O725" s="47"/>
      <c r="P725" s="47"/>
      <c r="Q725" s="47"/>
      <c r="R725" s="48"/>
      <c r="S725" s="27"/>
      <c r="T725" s="27"/>
      <c r="U725" s="27"/>
      <c r="V725" s="27"/>
      <c r="W725" s="27"/>
      <c r="X725" s="27"/>
      <c r="Y725" s="27"/>
      <c r="Z725" s="27"/>
      <c r="AA725" s="27"/>
      <c r="AB725" s="27"/>
      <c r="AC725" s="27"/>
      <c r="AR725" s="16" t="s">
        <v>129</v>
      </c>
      <c r="AS725" s="16" t="s">
        <v>70</v>
      </c>
    </row>
    <row r="726" spans="1:63" s="2" customFormat="1" ht="24.2" customHeight="1">
      <c r="A726" s="27"/>
      <c r="B726" s="113"/>
      <c r="C726" s="114" t="s">
        <v>624</v>
      </c>
      <c r="D726" s="114" t="s">
        <v>123</v>
      </c>
      <c r="E726" s="115" t="s">
        <v>1119</v>
      </c>
      <c r="F726" s="116" t="s">
        <v>1120</v>
      </c>
      <c r="G726" s="117" t="s">
        <v>126</v>
      </c>
      <c r="H726" s="118">
        <v>1500</v>
      </c>
      <c r="I726" s="116" t="s">
        <v>127</v>
      </c>
      <c r="J726" s="28"/>
      <c r="K726" s="119" t="s">
        <v>1</v>
      </c>
      <c r="L726" s="120" t="s">
        <v>30</v>
      </c>
      <c r="M726" s="121">
        <v>0</v>
      </c>
      <c r="N726" s="121">
        <f>M726*H726</f>
        <v>0</v>
      </c>
      <c r="O726" s="121">
        <v>0</v>
      </c>
      <c r="P726" s="121">
        <f>O726*H726</f>
        <v>0</v>
      </c>
      <c r="Q726" s="121">
        <v>0</v>
      </c>
      <c r="R726" s="122">
        <f>Q726*H726</f>
        <v>0</v>
      </c>
      <c r="S726" s="27"/>
      <c r="T726" s="27"/>
      <c r="U726" s="27"/>
      <c r="V726" s="27"/>
      <c r="W726" s="27"/>
      <c r="X726" s="27"/>
      <c r="Y726" s="27"/>
      <c r="Z726" s="27"/>
      <c r="AA726" s="27"/>
      <c r="AB726" s="27"/>
      <c r="AC726" s="27"/>
      <c r="AP726" s="123" t="s">
        <v>128</v>
      </c>
      <c r="AR726" s="123" t="s">
        <v>123</v>
      </c>
      <c r="AS726" s="123" t="s">
        <v>70</v>
      </c>
      <c r="AW726" s="16" t="s">
        <v>121</v>
      </c>
      <c r="BC726" s="124" t="e">
        <f>IF(L726="základní",#REF!,0)</f>
        <v>#REF!</v>
      </c>
      <c r="BD726" s="124">
        <f>IF(L726="snížená",#REF!,0)</f>
        <v>0</v>
      </c>
      <c r="BE726" s="124">
        <f>IF(L726="zákl. přenesená",#REF!,0)</f>
        <v>0</v>
      </c>
      <c r="BF726" s="124">
        <f>IF(L726="sníž. přenesená",#REF!,0)</f>
        <v>0</v>
      </c>
      <c r="BG726" s="124">
        <f>IF(L726="nulová",#REF!,0)</f>
        <v>0</v>
      </c>
      <c r="BH726" s="16" t="s">
        <v>68</v>
      </c>
      <c r="BI726" s="124" t="e">
        <f>ROUND(#REF!*H726,2)</f>
        <v>#REF!</v>
      </c>
      <c r="BJ726" s="16" t="s">
        <v>128</v>
      </c>
      <c r="BK726" s="123" t="s">
        <v>1121</v>
      </c>
    </row>
    <row r="727" spans="1:63" s="2" customFormat="1" ht="19.5">
      <c r="A727" s="27"/>
      <c r="B727" s="28"/>
      <c r="C727" s="27"/>
      <c r="D727" s="125" t="s">
        <v>129</v>
      </c>
      <c r="E727" s="27"/>
      <c r="F727" s="126" t="s">
        <v>1120</v>
      </c>
      <c r="G727" s="27"/>
      <c r="H727" s="27"/>
      <c r="I727" s="27"/>
      <c r="J727" s="28"/>
      <c r="K727" s="127"/>
      <c r="L727" s="128"/>
      <c r="M727" s="47"/>
      <c r="N727" s="47"/>
      <c r="O727" s="47"/>
      <c r="P727" s="47"/>
      <c r="Q727" s="47"/>
      <c r="R727" s="48"/>
      <c r="S727" s="27"/>
      <c r="T727" s="27"/>
      <c r="U727" s="27"/>
      <c r="V727" s="27"/>
      <c r="W727" s="27"/>
      <c r="X727" s="27"/>
      <c r="Y727" s="27"/>
      <c r="Z727" s="27"/>
      <c r="AA727" s="27"/>
      <c r="AB727" s="27"/>
      <c r="AC727" s="27"/>
      <c r="AR727" s="16" t="s">
        <v>129</v>
      </c>
      <c r="AS727" s="16" t="s">
        <v>70</v>
      </c>
    </row>
    <row r="728" spans="1:63" s="2" customFormat="1" ht="24.2" customHeight="1">
      <c r="A728" s="27"/>
      <c r="B728" s="113"/>
      <c r="C728" s="114" t="s">
        <v>1122</v>
      </c>
      <c r="D728" s="114" t="s">
        <v>123</v>
      </c>
      <c r="E728" s="115" t="s">
        <v>1123</v>
      </c>
      <c r="F728" s="116" t="s">
        <v>1124</v>
      </c>
      <c r="G728" s="117" t="s">
        <v>126</v>
      </c>
      <c r="H728" s="118">
        <v>750</v>
      </c>
      <c r="I728" s="116" t="s">
        <v>127</v>
      </c>
      <c r="J728" s="28"/>
      <c r="K728" s="119" t="s">
        <v>1</v>
      </c>
      <c r="L728" s="120" t="s">
        <v>30</v>
      </c>
      <c r="M728" s="121">
        <v>0</v>
      </c>
      <c r="N728" s="121">
        <f>M728*H728</f>
        <v>0</v>
      </c>
      <c r="O728" s="121">
        <v>0</v>
      </c>
      <c r="P728" s="121">
        <f>O728*H728</f>
        <v>0</v>
      </c>
      <c r="Q728" s="121">
        <v>0</v>
      </c>
      <c r="R728" s="122">
        <f>Q728*H728</f>
        <v>0</v>
      </c>
      <c r="S728" s="27"/>
      <c r="T728" s="27"/>
      <c r="U728" s="27"/>
      <c r="V728" s="27"/>
      <c r="W728" s="27"/>
      <c r="X728" s="27"/>
      <c r="Y728" s="27"/>
      <c r="Z728" s="27"/>
      <c r="AA728" s="27"/>
      <c r="AB728" s="27"/>
      <c r="AC728" s="27"/>
      <c r="AP728" s="123" t="s">
        <v>128</v>
      </c>
      <c r="AR728" s="123" t="s">
        <v>123</v>
      </c>
      <c r="AS728" s="123" t="s">
        <v>70</v>
      </c>
      <c r="AW728" s="16" t="s">
        <v>121</v>
      </c>
      <c r="BC728" s="124" t="e">
        <f>IF(L728="základní",#REF!,0)</f>
        <v>#REF!</v>
      </c>
      <c r="BD728" s="124">
        <f>IF(L728="snížená",#REF!,0)</f>
        <v>0</v>
      </c>
      <c r="BE728" s="124">
        <f>IF(L728="zákl. přenesená",#REF!,0)</f>
        <v>0</v>
      </c>
      <c r="BF728" s="124">
        <f>IF(L728="sníž. přenesená",#REF!,0)</f>
        <v>0</v>
      </c>
      <c r="BG728" s="124">
        <f>IF(L728="nulová",#REF!,0)</f>
        <v>0</v>
      </c>
      <c r="BH728" s="16" t="s">
        <v>68</v>
      </c>
      <c r="BI728" s="124" t="e">
        <f>ROUND(#REF!*H728,2)</f>
        <v>#REF!</v>
      </c>
      <c r="BJ728" s="16" t="s">
        <v>128</v>
      </c>
      <c r="BK728" s="123" t="s">
        <v>1125</v>
      </c>
    </row>
    <row r="729" spans="1:63" s="2" customFormat="1" ht="19.5">
      <c r="A729" s="27"/>
      <c r="B729" s="28"/>
      <c r="C729" s="27"/>
      <c r="D729" s="125" t="s">
        <v>129</v>
      </c>
      <c r="E729" s="27"/>
      <c r="F729" s="126" t="s">
        <v>1124</v>
      </c>
      <c r="G729" s="27"/>
      <c r="H729" s="27"/>
      <c r="I729" s="27"/>
      <c r="J729" s="28"/>
      <c r="K729" s="127"/>
      <c r="L729" s="128"/>
      <c r="M729" s="47"/>
      <c r="N729" s="47"/>
      <c r="O729" s="47"/>
      <c r="P729" s="47"/>
      <c r="Q729" s="47"/>
      <c r="R729" s="48"/>
      <c r="S729" s="27"/>
      <c r="T729" s="27"/>
      <c r="U729" s="27"/>
      <c r="V729" s="27"/>
      <c r="W729" s="27"/>
      <c r="X729" s="27"/>
      <c r="Y729" s="27"/>
      <c r="Z729" s="27"/>
      <c r="AA729" s="27"/>
      <c r="AB729" s="27"/>
      <c r="AC729" s="27"/>
      <c r="AR729" s="16" t="s">
        <v>129</v>
      </c>
      <c r="AS729" s="16" t="s">
        <v>70</v>
      </c>
    </row>
    <row r="730" spans="1:63" s="2" customFormat="1" ht="24.2" customHeight="1">
      <c r="A730" s="27"/>
      <c r="B730" s="113"/>
      <c r="C730" s="114" t="s">
        <v>628</v>
      </c>
      <c r="D730" s="114" t="s">
        <v>123</v>
      </c>
      <c r="E730" s="115" t="s">
        <v>1126</v>
      </c>
      <c r="F730" s="116" t="s">
        <v>1127</v>
      </c>
      <c r="G730" s="117" t="s">
        <v>126</v>
      </c>
      <c r="H730" s="118">
        <v>200</v>
      </c>
      <c r="I730" s="116" t="s">
        <v>127</v>
      </c>
      <c r="J730" s="28"/>
      <c r="K730" s="119" t="s">
        <v>1</v>
      </c>
      <c r="L730" s="120" t="s">
        <v>30</v>
      </c>
      <c r="M730" s="121">
        <v>0</v>
      </c>
      <c r="N730" s="121">
        <f>M730*H730</f>
        <v>0</v>
      </c>
      <c r="O730" s="121">
        <v>0</v>
      </c>
      <c r="P730" s="121">
        <f>O730*H730</f>
        <v>0</v>
      </c>
      <c r="Q730" s="121">
        <v>0</v>
      </c>
      <c r="R730" s="122">
        <f>Q730*H730</f>
        <v>0</v>
      </c>
      <c r="S730" s="27"/>
      <c r="T730" s="27"/>
      <c r="U730" s="27"/>
      <c r="V730" s="27"/>
      <c r="W730" s="27"/>
      <c r="X730" s="27"/>
      <c r="Y730" s="27"/>
      <c r="Z730" s="27"/>
      <c r="AA730" s="27"/>
      <c r="AB730" s="27"/>
      <c r="AC730" s="27"/>
      <c r="AP730" s="123" t="s">
        <v>128</v>
      </c>
      <c r="AR730" s="123" t="s">
        <v>123</v>
      </c>
      <c r="AS730" s="123" t="s">
        <v>70</v>
      </c>
      <c r="AW730" s="16" t="s">
        <v>121</v>
      </c>
      <c r="BC730" s="124" t="e">
        <f>IF(L730="základní",#REF!,0)</f>
        <v>#REF!</v>
      </c>
      <c r="BD730" s="124">
        <f>IF(L730="snížená",#REF!,0)</f>
        <v>0</v>
      </c>
      <c r="BE730" s="124">
        <f>IF(L730="zákl. přenesená",#REF!,0)</f>
        <v>0</v>
      </c>
      <c r="BF730" s="124">
        <f>IF(L730="sníž. přenesená",#REF!,0)</f>
        <v>0</v>
      </c>
      <c r="BG730" s="124">
        <f>IF(L730="nulová",#REF!,0)</f>
        <v>0</v>
      </c>
      <c r="BH730" s="16" t="s">
        <v>68</v>
      </c>
      <c r="BI730" s="124" t="e">
        <f>ROUND(#REF!*H730,2)</f>
        <v>#REF!</v>
      </c>
      <c r="BJ730" s="16" t="s">
        <v>128</v>
      </c>
      <c r="BK730" s="123" t="s">
        <v>1128</v>
      </c>
    </row>
    <row r="731" spans="1:63" s="2" customFormat="1" ht="19.5">
      <c r="A731" s="27"/>
      <c r="B731" s="28"/>
      <c r="C731" s="27"/>
      <c r="D731" s="125" t="s">
        <v>129</v>
      </c>
      <c r="E731" s="27"/>
      <c r="F731" s="126" t="s">
        <v>1127</v>
      </c>
      <c r="G731" s="27"/>
      <c r="H731" s="27"/>
      <c r="I731" s="27"/>
      <c r="J731" s="28"/>
      <c r="K731" s="127"/>
      <c r="L731" s="128"/>
      <c r="M731" s="47"/>
      <c r="N731" s="47"/>
      <c r="O731" s="47"/>
      <c r="P731" s="47"/>
      <c r="Q731" s="47"/>
      <c r="R731" s="48"/>
      <c r="S731" s="27"/>
      <c r="T731" s="27"/>
      <c r="U731" s="27"/>
      <c r="V731" s="27"/>
      <c r="W731" s="27"/>
      <c r="X731" s="27"/>
      <c r="Y731" s="27"/>
      <c r="Z731" s="27"/>
      <c r="AA731" s="27"/>
      <c r="AB731" s="27"/>
      <c r="AC731" s="27"/>
      <c r="AR731" s="16" t="s">
        <v>129</v>
      </c>
      <c r="AS731" s="16" t="s">
        <v>70</v>
      </c>
    </row>
    <row r="732" spans="1:63" s="2" customFormat="1" ht="37.9" customHeight="1">
      <c r="A732" s="27"/>
      <c r="B732" s="113"/>
      <c r="C732" s="114" t="s">
        <v>1129</v>
      </c>
      <c r="D732" s="114" t="s">
        <v>123</v>
      </c>
      <c r="E732" s="115" t="s">
        <v>1130</v>
      </c>
      <c r="F732" s="116" t="s">
        <v>1131</v>
      </c>
      <c r="G732" s="117" t="s">
        <v>191</v>
      </c>
      <c r="H732" s="118">
        <v>700</v>
      </c>
      <c r="I732" s="116" t="s">
        <v>127</v>
      </c>
      <c r="J732" s="28"/>
      <c r="K732" s="119" t="s">
        <v>1</v>
      </c>
      <c r="L732" s="120" t="s">
        <v>30</v>
      </c>
      <c r="M732" s="121">
        <v>0</v>
      </c>
      <c r="N732" s="121">
        <f>M732*H732</f>
        <v>0</v>
      </c>
      <c r="O732" s="121">
        <v>0</v>
      </c>
      <c r="P732" s="121">
        <f>O732*H732</f>
        <v>0</v>
      </c>
      <c r="Q732" s="121">
        <v>0</v>
      </c>
      <c r="R732" s="122">
        <f>Q732*H732</f>
        <v>0</v>
      </c>
      <c r="S732" s="27"/>
      <c r="T732" s="27"/>
      <c r="U732" s="27"/>
      <c r="V732" s="27"/>
      <c r="W732" s="27"/>
      <c r="X732" s="27"/>
      <c r="Y732" s="27"/>
      <c r="Z732" s="27"/>
      <c r="AA732" s="27"/>
      <c r="AB732" s="27"/>
      <c r="AC732" s="27"/>
      <c r="AP732" s="123" t="s">
        <v>128</v>
      </c>
      <c r="AR732" s="123" t="s">
        <v>123</v>
      </c>
      <c r="AS732" s="123" t="s">
        <v>70</v>
      </c>
      <c r="AW732" s="16" t="s">
        <v>121</v>
      </c>
      <c r="BC732" s="124" t="e">
        <f>IF(L732="základní",#REF!,0)</f>
        <v>#REF!</v>
      </c>
      <c r="BD732" s="124">
        <f>IF(L732="snížená",#REF!,0)</f>
        <v>0</v>
      </c>
      <c r="BE732" s="124">
        <f>IF(L732="zákl. přenesená",#REF!,0)</f>
        <v>0</v>
      </c>
      <c r="BF732" s="124">
        <f>IF(L732="sníž. přenesená",#REF!,0)</f>
        <v>0</v>
      </c>
      <c r="BG732" s="124">
        <f>IF(L732="nulová",#REF!,0)</f>
        <v>0</v>
      </c>
      <c r="BH732" s="16" t="s">
        <v>68</v>
      </c>
      <c r="BI732" s="124" t="e">
        <f>ROUND(#REF!*H732,2)</f>
        <v>#REF!</v>
      </c>
      <c r="BJ732" s="16" t="s">
        <v>128</v>
      </c>
      <c r="BK732" s="123" t="s">
        <v>1132</v>
      </c>
    </row>
    <row r="733" spans="1:63" s="2" customFormat="1" ht="29.25">
      <c r="A733" s="27"/>
      <c r="B733" s="28"/>
      <c r="C733" s="27"/>
      <c r="D733" s="125" t="s">
        <v>129</v>
      </c>
      <c r="E733" s="27"/>
      <c r="F733" s="126" t="s">
        <v>1131</v>
      </c>
      <c r="G733" s="27"/>
      <c r="H733" s="27"/>
      <c r="I733" s="27"/>
      <c r="J733" s="28"/>
      <c r="K733" s="127"/>
      <c r="L733" s="128"/>
      <c r="M733" s="47"/>
      <c r="N733" s="47"/>
      <c r="O733" s="47"/>
      <c r="P733" s="47"/>
      <c r="Q733" s="47"/>
      <c r="R733" s="48"/>
      <c r="S733" s="27"/>
      <c r="T733" s="27"/>
      <c r="U733" s="27"/>
      <c r="V733" s="27"/>
      <c r="W733" s="27"/>
      <c r="X733" s="27"/>
      <c r="Y733" s="27"/>
      <c r="Z733" s="27"/>
      <c r="AA733" s="27"/>
      <c r="AB733" s="27"/>
      <c r="AC733" s="27"/>
      <c r="AR733" s="16" t="s">
        <v>129</v>
      </c>
      <c r="AS733" s="16" t="s">
        <v>70</v>
      </c>
    </row>
    <row r="734" spans="1:63" s="2" customFormat="1" ht="24.2" customHeight="1">
      <c r="A734" s="27"/>
      <c r="B734" s="113"/>
      <c r="C734" s="129" t="s">
        <v>631</v>
      </c>
      <c r="D734" s="129" t="s">
        <v>355</v>
      </c>
      <c r="E734" s="130" t="s">
        <v>1133</v>
      </c>
      <c r="F734" s="131" t="s">
        <v>1134</v>
      </c>
      <c r="G734" s="132" t="s">
        <v>254</v>
      </c>
      <c r="H734" s="133">
        <v>1.7</v>
      </c>
      <c r="I734" s="131" t="s">
        <v>127</v>
      </c>
      <c r="J734" s="134"/>
      <c r="K734" s="135" t="s">
        <v>1</v>
      </c>
      <c r="L734" s="136" t="s">
        <v>30</v>
      </c>
      <c r="M734" s="121">
        <v>0</v>
      </c>
      <c r="N734" s="121">
        <f>M734*H734</f>
        <v>0</v>
      </c>
      <c r="O734" s="121">
        <v>0</v>
      </c>
      <c r="P734" s="121">
        <f>O734*H734</f>
        <v>0</v>
      </c>
      <c r="Q734" s="121">
        <v>0</v>
      </c>
      <c r="R734" s="122">
        <f>Q734*H734</f>
        <v>0</v>
      </c>
      <c r="S734" s="27"/>
      <c r="T734" s="27"/>
      <c r="U734" s="27"/>
      <c r="V734" s="27"/>
      <c r="W734" s="27"/>
      <c r="X734" s="27"/>
      <c r="Y734" s="27"/>
      <c r="Z734" s="27"/>
      <c r="AA734" s="27"/>
      <c r="AB734" s="27"/>
      <c r="AC734" s="27"/>
      <c r="AP734" s="123" t="s">
        <v>138</v>
      </c>
      <c r="AR734" s="123" t="s">
        <v>355</v>
      </c>
      <c r="AS734" s="123" t="s">
        <v>70</v>
      </c>
      <c r="AW734" s="16" t="s">
        <v>121</v>
      </c>
      <c r="BC734" s="124" t="e">
        <f>IF(L734="základní",#REF!,0)</f>
        <v>#REF!</v>
      </c>
      <c r="BD734" s="124">
        <f>IF(L734="snížená",#REF!,0)</f>
        <v>0</v>
      </c>
      <c r="BE734" s="124">
        <f>IF(L734="zákl. přenesená",#REF!,0)</f>
        <v>0</v>
      </c>
      <c r="BF734" s="124">
        <f>IF(L734="sníž. přenesená",#REF!,0)</f>
        <v>0</v>
      </c>
      <c r="BG734" s="124">
        <f>IF(L734="nulová",#REF!,0)</f>
        <v>0</v>
      </c>
      <c r="BH734" s="16" t="s">
        <v>68</v>
      </c>
      <c r="BI734" s="124" t="e">
        <f>ROUND(#REF!*H734,2)</f>
        <v>#REF!</v>
      </c>
      <c r="BJ734" s="16" t="s">
        <v>128</v>
      </c>
      <c r="BK734" s="123" t="s">
        <v>1135</v>
      </c>
    </row>
    <row r="735" spans="1:63" s="2" customFormat="1" ht="19.5">
      <c r="A735" s="27"/>
      <c r="B735" s="28"/>
      <c r="C735" s="27"/>
      <c r="D735" s="125" t="s">
        <v>129</v>
      </c>
      <c r="E735" s="27"/>
      <c r="F735" s="126" t="s">
        <v>1134</v>
      </c>
      <c r="G735" s="27"/>
      <c r="H735" s="27"/>
      <c r="I735" s="27"/>
      <c r="J735" s="28"/>
      <c r="K735" s="127"/>
      <c r="L735" s="128"/>
      <c r="M735" s="47"/>
      <c r="N735" s="47"/>
      <c r="O735" s="47"/>
      <c r="P735" s="47"/>
      <c r="Q735" s="47"/>
      <c r="R735" s="48"/>
      <c r="S735" s="27"/>
      <c r="T735" s="27"/>
      <c r="U735" s="27"/>
      <c r="V735" s="27"/>
      <c r="W735" s="27"/>
      <c r="X735" s="27"/>
      <c r="Y735" s="27"/>
      <c r="Z735" s="27"/>
      <c r="AA735" s="27"/>
      <c r="AB735" s="27"/>
      <c r="AC735" s="27"/>
      <c r="AR735" s="16" t="s">
        <v>129</v>
      </c>
      <c r="AS735" s="16" t="s">
        <v>70</v>
      </c>
    </row>
    <row r="736" spans="1:63" s="2" customFormat="1" ht="19.5">
      <c r="A736" s="27"/>
      <c r="B736" s="28"/>
      <c r="C736" s="27"/>
      <c r="D736" s="125" t="s">
        <v>359</v>
      </c>
      <c r="E736" s="27"/>
      <c r="F736" s="137" t="s">
        <v>1136</v>
      </c>
      <c r="G736" s="27"/>
      <c r="H736" s="27"/>
      <c r="I736" s="27"/>
      <c r="J736" s="28"/>
      <c r="K736" s="127"/>
      <c r="L736" s="128"/>
      <c r="M736" s="47"/>
      <c r="N736" s="47"/>
      <c r="O736" s="47"/>
      <c r="P736" s="47"/>
      <c r="Q736" s="47"/>
      <c r="R736" s="48"/>
      <c r="S736" s="27"/>
      <c r="T736" s="27"/>
      <c r="U736" s="27"/>
      <c r="V736" s="27"/>
      <c r="W736" s="27"/>
      <c r="X736" s="27"/>
      <c r="Y736" s="27"/>
      <c r="Z736" s="27"/>
      <c r="AA736" s="27"/>
      <c r="AB736" s="27"/>
      <c r="AC736" s="27"/>
      <c r="AR736" s="16" t="s">
        <v>359</v>
      </c>
      <c r="AS736" s="16" t="s">
        <v>70</v>
      </c>
    </row>
    <row r="737" spans="1:63" s="2" customFormat="1" ht="49.15" customHeight="1">
      <c r="A737" s="27"/>
      <c r="B737" s="113"/>
      <c r="C737" s="114" t="s">
        <v>1137</v>
      </c>
      <c r="D737" s="114" t="s">
        <v>123</v>
      </c>
      <c r="E737" s="115" t="s">
        <v>1138</v>
      </c>
      <c r="F737" s="116" t="s">
        <v>1139</v>
      </c>
      <c r="G737" s="117" t="s">
        <v>191</v>
      </c>
      <c r="H737" s="118">
        <v>400</v>
      </c>
      <c r="I737" s="116" t="s">
        <v>127</v>
      </c>
      <c r="J737" s="28"/>
      <c r="K737" s="119" t="s">
        <v>1</v>
      </c>
      <c r="L737" s="120" t="s">
        <v>30</v>
      </c>
      <c r="M737" s="121">
        <v>0</v>
      </c>
      <c r="N737" s="121">
        <f>M737*H737</f>
        <v>0</v>
      </c>
      <c r="O737" s="121">
        <v>0</v>
      </c>
      <c r="P737" s="121">
        <f>O737*H737</f>
        <v>0</v>
      </c>
      <c r="Q737" s="121">
        <v>0</v>
      </c>
      <c r="R737" s="122">
        <f>Q737*H737</f>
        <v>0</v>
      </c>
      <c r="S737" s="27"/>
      <c r="T737" s="27"/>
      <c r="U737" s="27"/>
      <c r="V737" s="27"/>
      <c r="W737" s="27"/>
      <c r="X737" s="27"/>
      <c r="Y737" s="27"/>
      <c r="Z737" s="27"/>
      <c r="AA737" s="27"/>
      <c r="AB737" s="27"/>
      <c r="AC737" s="27"/>
      <c r="AP737" s="123" t="s">
        <v>128</v>
      </c>
      <c r="AR737" s="123" t="s">
        <v>123</v>
      </c>
      <c r="AS737" s="123" t="s">
        <v>70</v>
      </c>
      <c r="AW737" s="16" t="s">
        <v>121</v>
      </c>
      <c r="BC737" s="124" t="e">
        <f>IF(L737="základní",#REF!,0)</f>
        <v>#REF!</v>
      </c>
      <c r="BD737" s="124">
        <f>IF(L737="snížená",#REF!,0)</f>
        <v>0</v>
      </c>
      <c r="BE737" s="124">
        <f>IF(L737="zákl. přenesená",#REF!,0)</f>
        <v>0</v>
      </c>
      <c r="BF737" s="124">
        <f>IF(L737="sníž. přenesená",#REF!,0)</f>
        <v>0</v>
      </c>
      <c r="BG737" s="124">
        <f>IF(L737="nulová",#REF!,0)</f>
        <v>0</v>
      </c>
      <c r="BH737" s="16" t="s">
        <v>68</v>
      </c>
      <c r="BI737" s="124" t="e">
        <f>ROUND(#REF!*H737,2)</f>
        <v>#REF!</v>
      </c>
      <c r="BJ737" s="16" t="s">
        <v>128</v>
      </c>
      <c r="BK737" s="123" t="s">
        <v>1140</v>
      </c>
    </row>
    <row r="738" spans="1:63" s="2" customFormat="1" ht="29.25">
      <c r="A738" s="27"/>
      <c r="B738" s="28"/>
      <c r="C738" s="27"/>
      <c r="D738" s="125" t="s">
        <v>129</v>
      </c>
      <c r="E738" s="27"/>
      <c r="F738" s="126" t="s">
        <v>1139</v>
      </c>
      <c r="G738" s="27"/>
      <c r="H738" s="27"/>
      <c r="I738" s="27"/>
      <c r="J738" s="28"/>
      <c r="K738" s="127"/>
      <c r="L738" s="128"/>
      <c r="M738" s="47"/>
      <c r="N738" s="47"/>
      <c r="O738" s="47"/>
      <c r="P738" s="47"/>
      <c r="Q738" s="47"/>
      <c r="R738" s="48"/>
      <c r="S738" s="27"/>
      <c r="T738" s="27"/>
      <c r="U738" s="27"/>
      <c r="V738" s="27"/>
      <c r="W738" s="27"/>
      <c r="X738" s="27"/>
      <c r="Y738" s="27"/>
      <c r="Z738" s="27"/>
      <c r="AA738" s="27"/>
      <c r="AB738" s="27"/>
      <c r="AC738" s="27"/>
      <c r="AR738" s="16" t="s">
        <v>129</v>
      </c>
      <c r="AS738" s="16" t="s">
        <v>70</v>
      </c>
    </row>
    <row r="739" spans="1:63" s="2" customFormat="1" ht="19.5">
      <c r="A739" s="27"/>
      <c r="B739" s="28"/>
      <c r="C739" s="27"/>
      <c r="D739" s="125" t="s">
        <v>359</v>
      </c>
      <c r="E739" s="27"/>
      <c r="F739" s="137" t="s">
        <v>407</v>
      </c>
      <c r="G739" s="27"/>
      <c r="H739" s="27"/>
      <c r="I739" s="27"/>
      <c r="J739" s="28"/>
      <c r="K739" s="127"/>
      <c r="L739" s="128"/>
      <c r="M739" s="47"/>
      <c r="N739" s="47"/>
      <c r="O739" s="47"/>
      <c r="P739" s="47"/>
      <c r="Q739" s="47"/>
      <c r="R739" s="48"/>
      <c r="S739" s="27"/>
      <c r="T739" s="27"/>
      <c r="U739" s="27"/>
      <c r="V739" s="27"/>
      <c r="W739" s="27"/>
      <c r="X739" s="27"/>
      <c r="Y739" s="27"/>
      <c r="Z739" s="27"/>
      <c r="AA739" s="27"/>
      <c r="AB739" s="27"/>
      <c r="AC739" s="27"/>
      <c r="AR739" s="16" t="s">
        <v>359</v>
      </c>
      <c r="AS739" s="16" t="s">
        <v>70</v>
      </c>
    </row>
    <row r="740" spans="1:63" s="2" customFormat="1" ht="33" customHeight="1">
      <c r="A740" s="27"/>
      <c r="B740" s="113"/>
      <c r="C740" s="114" t="s">
        <v>635</v>
      </c>
      <c r="D740" s="114" t="s">
        <v>123</v>
      </c>
      <c r="E740" s="115" t="s">
        <v>1141</v>
      </c>
      <c r="F740" s="116" t="s">
        <v>1142</v>
      </c>
      <c r="G740" s="117" t="s">
        <v>191</v>
      </c>
      <c r="H740" s="118">
        <v>80</v>
      </c>
      <c r="I740" s="116" t="s">
        <v>127</v>
      </c>
      <c r="J740" s="28"/>
      <c r="K740" s="119" t="s">
        <v>1</v>
      </c>
      <c r="L740" s="120" t="s">
        <v>30</v>
      </c>
      <c r="M740" s="121">
        <v>0</v>
      </c>
      <c r="N740" s="121">
        <f>M740*H740</f>
        <v>0</v>
      </c>
      <c r="O740" s="121">
        <v>0</v>
      </c>
      <c r="P740" s="121">
        <f>O740*H740</f>
        <v>0</v>
      </c>
      <c r="Q740" s="121">
        <v>0</v>
      </c>
      <c r="R740" s="122">
        <f>Q740*H740</f>
        <v>0</v>
      </c>
      <c r="S740" s="27"/>
      <c r="T740" s="27"/>
      <c r="U740" s="27"/>
      <c r="V740" s="27"/>
      <c r="W740" s="27"/>
      <c r="X740" s="27"/>
      <c r="Y740" s="27"/>
      <c r="Z740" s="27"/>
      <c r="AA740" s="27"/>
      <c r="AB740" s="27"/>
      <c r="AC740" s="27"/>
      <c r="AP740" s="123" t="s">
        <v>128</v>
      </c>
      <c r="AR740" s="123" t="s">
        <v>123</v>
      </c>
      <c r="AS740" s="123" t="s">
        <v>70</v>
      </c>
      <c r="AW740" s="16" t="s">
        <v>121</v>
      </c>
      <c r="BC740" s="124" t="e">
        <f>IF(L740="základní",#REF!,0)</f>
        <v>#REF!</v>
      </c>
      <c r="BD740" s="124">
        <f>IF(L740="snížená",#REF!,0)</f>
        <v>0</v>
      </c>
      <c r="BE740" s="124">
        <f>IF(L740="zákl. přenesená",#REF!,0)</f>
        <v>0</v>
      </c>
      <c r="BF740" s="124">
        <f>IF(L740="sníž. přenesená",#REF!,0)</f>
        <v>0</v>
      </c>
      <c r="BG740" s="124">
        <f>IF(L740="nulová",#REF!,0)</f>
        <v>0</v>
      </c>
      <c r="BH740" s="16" t="s">
        <v>68</v>
      </c>
      <c r="BI740" s="124" t="e">
        <f>ROUND(#REF!*H740,2)</f>
        <v>#REF!</v>
      </c>
      <c r="BJ740" s="16" t="s">
        <v>128</v>
      </c>
      <c r="BK740" s="123" t="s">
        <v>1143</v>
      </c>
    </row>
    <row r="741" spans="1:63" s="2" customFormat="1" ht="19.5">
      <c r="A741" s="27"/>
      <c r="B741" s="28"/>
      <c r="C741" s="27"/>
      <c r="D741" s="125" t="s">
        <v>129</v>
      </c>
      <c r="E741" s="27"/>
      <c r="F741" s="126" t="s">
        <v>1142</v>
      </c>
      <c r="G741" s="27"/>
      <c r="H741" s="27"/>
      <c r="I741" s="27"/>
      <c r="J741" s="28"/>
      <c r="K741" s="127"/>
      <c r="L741" s="128"/>
      <c r="M741" s="47"/>
      <c r="N741" s="47"/>
      <c r="O741" s="47"/>
      <c r="P741" s="47"/>
      <c r="Q741" s="47"/>
      <c r="R741" s="48"/>
      <c r="S741" s="27"/>
      <c r="T741" s="27"/>
      <c r="U741" s="27"/>
      <c r="V741" s="27"/>
      <c r="W741" s="27"/>
      <c r="X741" s="27"/>
      <c r="Y741" s="27"/>
      <c r="Z741" s="27"/>
      <c r="AA741" s="27"/>
      <c r="AB741" s="27"/>
      <c r="AC741" s="27"/>
      <c r="AR741" s="16" t="s">
        <v>129</v>
      </c>
      <c r="AS741" s="16" t="s">
        <v>70</v>
      </c>
    </row>
    <row r="742" spans="1:63" s="12" customFormat="1" ht="22.9" customHeight="1">
      <c r="B742" s="103"/>
      <c r="D742" s="104" t="s">
        <v>60</v>
      </c>
      <c r="E742" s="112" t="s">
        <v>1144</v>
      </c>
      <c r="F742" s="112" t="s">
        <v>1145</v>
      </c>
      <c r="J742" s="103"/>
      <c r="K742" s="106"/>
      <c r="L742" s="107"/>
      <c r="M742" s="107"/>
      <c r="N742" s="108">
        <f>SUM(N743:N781)</f>
        <v>0</v>
      </c>
      <c r="O742" s="107"/>
      <c r="P742" s="108">
        <f>SUM(P743:P781)</f>
        <v>0</v>
      </c>
      <c r="Q742" s="107"/>
      <c r="R742" s="109">
        <f>SUM(R743:R781)</f>
        <v>0</v>
      </c>
      <c r="AP742" s="104" t="s">
        <v>68</v>
      </c>
      <c r="AR742" s="110" t="s">
        <v>60</v>
      </c>
      <c r="AS742" s="110" t="s">
        <v>68</v>
      </c>
      <c r="AW742" s="104" t="s">
        <v>121</v>
      </c>
      <c r="BI742" s="111" t="e">
        <f>SUM(BI743:BI781)</f>
        <v>#REF!</v>
      </c>
    </row>
    <row r="743" spans="1:63" s="2" customFormat="1" ht="24.2" customHeight="1">
      <c r="A743" s="27"/>
      <c r="B743" s="113"/>
      <c r="C743" s="114" t="s">
        <v>1146</v>
      </c>
      <c r="D743" s="114" t="s">
        <v>123</v>
      </c>
      <c r="E743" s="115" t="s">
        <v>1147</v>
      </c>
      <c r="F743" s="116" t="s">
        <v>1148</v>
      </c>
      <c r="G743" s="117" t="s">
        <v>254</v>
      </c>
      <c r="H743" s="118">
        <v>1400</v>
      </c>
      <c r="I743" s="116" t="s">
        <v>127</v>
      </c>
      <c r="J743" s="28"/>
      <c r="K743" s="119" t="s">
        <v>1</v>
      </c>
      <c r="L743" s="120" t="s">
        <v>30</v>
      </c>
      <c r="M743" s="121">
        <v>0</v>
      </c>
      <c r="N743" s="121">
        <f>M743*H743</f>
        <v>0</v>
      </c>
      <c r="O743" s="121">
        <v>0</v>
      </c>
      <c r="P743" s="121">
        <f>O743*H743</f>
        <v>0</v>
      </c>
      <c r="Q743" s="121">
        <v>0</v>
      </c>
      <c r="R743" s="122">
        <f>Q743*H743</f>
        <v>0</v>
      </c>
      <c r="S743" s="27"/>
      <c r="T743" s="27"/>
      <c r="U743" s="27"/>
      <c r="V743" s="27"/>
      <c r="W743" s="27"/>
      <c r="X743" s="27"/>
      <c r="Y743" s="27"/>
      <c r="Z743" s="27"/>
      <c r="AA743" s="27"/>
      <c r="AB743" s="27"/>
      <c r="AC743" s="27"/>
      <c r="AP743" s="123" t="s">
        <v>128</v>
      </c>
      <c r="AR743" s="123" t="s">
        <v>123</v>
      </c>
      <c r="AS743" s="123" t="s">
        <v>70</v>
      </c>
      <c r="AW743" s="16" t="s">
        <v>121</v>
      </c>
      <c r="BC743" s="124" t="e">
        <f>IF(L743="základní",#REF!,0)</f>
        <v>#REF!</v>
      </c>
      <c r="BD743" s="124">
        <f>IF(L743="snížená",#REF!,0)</f>
        <v>0</v>
      </c>
      <c r="BE743" s="124">
        <f>IF(L743="zákl. přenesená",#REF!,0)</f>
        <v>0</v>
      </c>
      <c r="BF743" s="124">
        <f>IF(L743="sníž. přenesená",#REF!,0)</f>
        <v>0</v>
      </c>
      <c r="BG743" s="124">
        <f>IF(L743="nulová",#REF!,0)</f>
        <v>0</v>
      </c>
      <c r="BH743" s="16" t="s">
        <v>68</v>
      </c>
      <c r="BI743" s="124" t="e">
        <f>ROUND(#REF!*H743,2)</f>
        <v>#REF!</v>
      </c>
      <c r="BJ743" s="16" t="s">
        <v>128</v>
      </c>
      <c r="BK743" s="123" t="s">
        <v>1149</v>
      </c>
    </row>
    <row r="744" spans="1:63" s="2" customFormat="1" ht="19.5">
      <c r="A744" s="27"/>
      <c r="B744" s="28"/>
      <c r="C744" s="27"/>
      <c r="D744" s="125" t="s">
        <v>129</v>
      </c>
      <c r="E744" s="27"/>
      <c r="F744" s="126" t="s">
        <v>1148</v>
      </c>
      <c r="G744" s="27"/>
      <c r="H744" s="27"/>
      <c r="I744" s="27"/>
      <c r="J744" s="28"/>
      <c r="K744" s="127"/>
      <c r="L744" s="128"/>
      <c r="M744" s="47"/>
      <c r="N744" s="47"/>
      <c r="O744" s="47"/>
      <c r="P744" s="47"/>
      <c r="Q744" s="47"/>
      <c r="R744" s="48"/>
      <c r="S744" s="27"/>
      <c r="T744" s="27"/>
      <c r="U744" s="27"/>
      <c r="V744" s="27"/>
      <c r="W744" s="27"/>
      <c r="X744" s="27"/>
      <c r="Y744" s="27"/>
      <c r="Z744" s="27"/>
      <c r="AA744" s="27"/>
      <c r="AB744" s="27"/>
      <c r="AC744" s="27"/>
      <c r="AR744" s="16" t="s">
        <v>129</v>
      </c>
      <c r="AS744" s="16" t="s">
        <v>70</v>
      </c>
    </row>
    <row r="745" spans="1:63" s="2" customFormat="1" ht="33" customHeight="1">
      <c r="A745" s="27"/>
      <c r="B745" s="113"/>
      <c r="C745" s="114" t="s">
        <v>638</v>
      </c>
      <c r="D745" s="114" t="s">
        <v>123</v>
      </c>
      <c r="E745" s="115" t="s">
        <v>1150</v>
      </c>
      <c r="F745" s="116" t="s">
        <v>1151</v>
      </c>
      <c r="G745" s="117" t="s">
        <v>254</v>
      </c>
      <c r="H745" s="118">
        <v>300</v>
      </c>
      <c r="I745" s="116" t="s">
        <v>127</v>
      </c>
      <c r="J745" s="28"/>
      <c r="K745" s="119" t="s">
        <v>1</v>
      </c>
      <c r="L745" s="120" t="s">
        <v>30</v>
      </c>
      <c r="M745" s="121">
        <v>0</v>
      </c>
      <c r="N745" s="121">
        <f>M745*H745</f>
        <v>0</v>
      </c>
      <c r="O745" s="121">
        <v>0</v>
      </c>
      <c r="P745" s="121">
        <f>O745*H745</f>
        <v>0</v>
      </c>
      <c r="Q745" s="121">
        <v>0</v>
      </c>
      <c r="R745" s="122">
        <f>Q745*H745</f>
        <v>0</v>
      </c>
      <c r="S745" s="27"/>
      <c r="T745" s="27"/>
      <c r="U745" s="27"/>
      <c r="V745" s="27"/>
      <c r="W745" s="27"/>
      <c r="X745" s="27"/>
      <c r="Y745" s="27"/>
      <c r="Z745" s="27"/>
      <c r="AA745" s="27"/>
      <c r="AB745" s="27"/>
      <c r="AC745" s="27"/>
      <c r="AP745" s="123" t="s">
        <v>128</v>
      </c>
      <c r="AR745" s="123" t="s">
        <v>123</v>
      </c>
      <c r="AS745" s="123" t="s">
        <v>70</v>
      </c>
      <c r="AW745" s="16" t="s">
        <v>121</v>
      </c>
      <c r="BC745" s="124" t="e">
        <f>IF(L745="základní",#REF!,0)</f>
        <v>#REF!</v>
      </c>
      <c r="BD745" s="124">
        <f>IF(L745="snížená",#REF!,0)</f>
        <v>0</v>
      </c>
      <c r="BE745" s="124">
        <f>IF(L745="zákl. přenesená",#REF!,0)</f>
        <v>0</v>
      </c>
      <c r="BF745" s="124">
        <f>IF(L745="sníž. přenesená",#REF!,0)</f>
        <v>0</v>
      </c>
      <c r="BG745" s="124">
        <f>IF(L745="nulová",#REF!,0)</f>
        <v>0</v>
      </c>
      <c r="BH745" s="16" t="s">
        <v>68</v>
      </c>
      <c r="BI745" s="124" t="e">
        <f>ROUND(#REF!*H745,2)</f>
        <v>#REF!</v>
      </c>
      <c r="BJ745" s="16" t="s">
        <v>128</v>
      </c>
      <c r="BK745" s="123" t="s">
        <v>1152</v>
      </c>
    </row>
    <row r="746" spans="1:63" s="2" customFormat="1" ht="19.5">
      <c r="A746" s="27"/>
      <c r="B746" s="28"/>
      <c r="C746" s="27"/>
      <c r="D746" s="125" t="s">
        <v>129</v>
      </c>
      <c r="E746" s="27"/>
      <c r="F746" s="126" t="s">
        <v>1151</v>
      </c>
      <c r="G746" s="27"/>
      <c r="H746" s="27"/>
      <c r="I746" s="27"/>
      <c r="J746" s="28"/>
      <c r="K746" s="127"/>
      <c r="L746" s="128"/>
      <c r="M746" s="47"/>
      <c r="N746" s="47"/>
      <c r="O746" s="47"/>
      <c r="P746" s="47"/>
      <c r="Q746" s="47"/>
      <c r="R746" s="48"/>
      <c r="S746" s="27"/>
      <c r="T746" s="27"/>
      <c r="U746" s="27"/>
      <c r="V746" s="27"/>
      <c r="W746" s="27"/>
      <c r="X746" s="27"/>
      <c r="Y746" s="27"/>
      <c r="Z746" s="27"/>
      <c r="AA746" s="27"/>
      <c r="AB746" s="27"/>
      <c r="AC746" s="27"/>
      <c r="AR746" s="16" t="s">
        <v>129</v>
      </c>
      <c r="AS746" s="16" t="s">
        <v>70</v>
      </c>
    </row>
    <row r="747" spans="1:63" s="2" customFormat="1" ht="33" customHeight="1">
      <c r="A747" s="27"/>
      <c r="B747" s="113"/>
      <c r="C747" s="114" t="s">
        <v>1153</v>
      </c>
      <c r="D747" s="114" t="s">
        <v>123</v>
      </c>
      <c r="E747" s="115" t="s">
        <v>1154</v>
      </c>
      <c r="F747" s="116" t="s">
        <v>1155</v>
      </c>
      <c r="G747" s="117" t="s">
        <v>254</v>
      </c>
      <c r="H747" s="118">
        <v>1800</v>
      </c>
      <c r="I747" s="116" t="s">
        <v>127</v>
      </c>
      <c r="J747" s="28"/>
      <c r="K747" s="119" t="s">
        <v>1</v>
      </c>
      <c r="L747" s="120" t="s">
        <v>30</v>
      </c>
      <c r="M747" s="121">
        <v>0</v>
      </c>
      <c r="N747" s="121">
        <f>M747*H747</f>
        <v>0</v>
      </c>
      <c r="O747" s="121">
        <v>0</v>
      </c>
      <c r="P747" s="121">
        <f>O747*H747</f>
        <v>0</v>
      </c>
      <c r="Q747" s="121">
        <v>0</v>
      </c>
      <c r="R747" s="122">
        <f>Q747*H747</f>
        <v>0</v>
      </c>
      <c r="S747" s="27"/>
      <c r="T747" s="27"/>
      <c r="U747" s="27"/>
      <c r="V747" s="27"/>
      <c r="W747" s="27"/>
      <c r="X747" s="27"/>
      <c r="Y747" s="27"/>
      <c r="Z747" s="27"/>
      <c r="AA747" s="27"/>
      <c r="AB747" s="27"/>
      <c r="AC747" s="27"/>
      <c r="AP747" s="123" t="s">
        <v>128</v>
      </c>
      <c r="AR747" s="123" t="s">
        <v>123</v>
      </c>
      <c r="AS747" s="123" t="s">
        <v>70</v>
      </c>
      <c r="AW747" s="16" t="s">
        <v>121</v>
      </c>
      <c r="BC747" s="124" t="e">
        <f>IF(L747="základní",#REF!,0)</f>
        <v>#REF!</v>
      </c>
      <c r="BD747" s="124">
        <f>IF(L747="snížená",#REF!,0)</f>
        <v>0</v>
      </c>
      <c r="BE747" s="124">
        <f>IF(L747="zákl. přenesená",#REF!,0)</f>
        <v>0</v>
      </c>
      <c r="BF747" s="124">
        <f>IF(L747="sníž. přenesená",#REF!,0)</f>
        <v>0</v>
      </c>
      <c r="BG747" s="124">
        <f>IF(L747="nulová",#REF!,0)</f>
        <v>0</v>
      </c>
      <c r="BH747" s="16" t="s">
        <v>68</v>
      </c>
      <c r="BI747" s="124" t="e">
        <f>ROUND(#REF!*H747,2)</f>
        <v>#REF!</v>
      </c>
      <c r="BJ747" s="16" t="s">
        <v>128</v>
      </c>
      <c r="BK747" s="123" t="s">
        <v>1156</v>
      </c>
    </row>
    <row r="748" spans="1:63" s="2" customFormat="1" ht="19.5">
      <c r="A748" s="27"/>
      <c r="B748" s="28"/>
      <c r="C748" s="27"/>
      <c r="D748" s="125" t="s">
        <v>129</v>
      </c>
      <c r="E748" s="27"/>
      <c r="F748" s="126" t="s">
        <v>1155</v>
      </c>
      <c r="G748" s="27"/>
      <c r="H748" s="27"/>
      <c r="I748" s="27"/>
      <c r="J748" s="28"/>
      <c r="K748" s="127"/>
      <c r="L748" s="128"/>
      <c r="M748" s="47"/>
      <c r="N748" s="47"/>
      <c r="O748" s="47"/>
      <c r="P748" s="47"/>
      <c r="Q748" s="47"/>
      <c r="R748" s="48"/>
      <c r="S748" s="27"/>
      <c r="T748" s="27"/>
      <c r="U748" s="27"/>
      <c r="V748" s="27"/>
      <c r="W748" s="27"/>
      <c r="X748" s="27"/>
      <c r="Y748" s="27"/>
      <c r="Z748" s="27"/>
      <c r="AA748" s="27"/>
      <c r="AB748" s="27"/>
      <c r="AC748" s="27"/>
      <c r="AR748" s="16" t="s">
        <v>129</v>
      </c>
      <c r="AS748" s="16" t="s">
        <v>70</v>
      </c>
    </row>
    <row r="749" spans="1:63" s="2" customFormat="1" ht="44.25" customHeight="1">
      <c r="A749" s="27"/>
      <c r="B749" s="113"/>
      <c r="C749" s="114" t="s">
        <v>643</v>
      </c>
      <c r="D749" s="114" t="s">
        <v>123</v>
      </c>
      <c r="E749" s="115" t="s">
        <v>1157</v>
      </c>
      <c r="F749" s="116" t="s">
        <v>1158</v>
      </c>
      <c r="G749" s="117" t="s">
        <v>254</v>
      </c>
      <c r="H749" s="118">
        <v>25500</v>
      </c>
      <c r="I749" s="116" t="s">
        <v>127</v>
      </c>
      <c r="J749" s="28"/>
      <c r="K749" s="119" t="s">
        <v>1</v>
      </c>
      <c r="L749" s="120" t="s">
        <v>30</v>
      </c>
      <c r="M749" s="121">
        <v>0</v>
      </c>
      <c r="N749" s="121">
        <f>M749*H749</f>
        <v>0</v>
      </c>
      <c r="O749" s="121">
        <v>0</v>
      </c>
      <c r="P749" s="121">
        <f>O749*H749</f>
        <v>0</v>
      </c>
      <c r="Q749" s="121">
        <v>0</v>
      </c>
      <c r="R749" s="122">
        <f>Q749*H749</f>
        <v>0</v>
      </c>
      <c r="S749" s="27"/>
      <c r="T749" s="27"/>
      <c r="U749" s="27"/>
      <c r="V749" s="27"/>
      <c r="W749" s="27"/>
      <c r="X749" s="27"/>
      <c r="Y749" s="27"/>
      <c r="Z749" s="27"/>
      <c r="AA749" s="27"/>
      <c r="AB749" s="27"/>
      <c r="AC749" s="27"/>
      <c r="AP749" s="123" t="s">
        <v>128</v>
      </c>
      <c r="AR749" s="123" t="s">
        <v>123</v>
      </c>
      <c r="AS749" s="123" t="s">
        <v>70</v>
      </c>
      <c r="AW749" s="16" t="s">
        <v>121</v>
      </c>
      <c r="BC749" s="124" t="e">
        <f>IF(L749="základní",#REF!,0)</f>
        <v>#REF!</v>
      </c>
      <c r="BD749" s="124">
        <f>IF(L749="snížená",#REF!,0)</f>
        <v>0</v>
      </c>
      <c r="BE749" s="124">
        <f>IF(L749="zákl. přenesená",#REF!,0)</f>
        <v>0</v>
      </c>
      <c r="BF749" s="124">
        <f>IF(L749="sníž. přenesená",#REF!,0)</f>
        <v>0</v>
      </c>
      <c r="BG749" s="124">
        <f>IF(L749="nulová",#REF!,0)</f>
        <v>0</v>
      </c>
      <c r="BH749" s="16" t="s">
        <v>68</v>
      </c>
      <c r="BI749" s="124" t="e">
        <f>ROUND(#REF!*H749,2)</f>
        <v>#REF!</v>
      </c>
      <c r="BJ749" s="16" t="s">
        <v>128</v>
      </c>
      <c r="BK749" s="123" t="s">
        <v>1159</v>
      </c>
    </row>
    <row r="750" spans="1:63" s="2" customFormat="1" ht="29.25">
      <c r="A750" s="27"/>
      <c r="B750" s="28"/>
      <c r="C750" s="27"/>
      <c r="D750" s="125" t="s">
        <v>129</v>
      </c>
      <c r="E750" s="27"/>
      <c r="F750" s="126" t="s">
        <v>1158</v>
      </c>
      <c r="G750" s="27"/>
      <c r="H750" s="27"/>
      <c r="I750" s="27"/>
      <c r="J750" s="28"/>
      <c r="K750" s="127"/>
      <c r="L750" s="128"/>
      <c r="M750" s="47"/>
      <c r="N750" s="47"/>
      <c r="O750" s="47"/>
      <c r="P750" s="47"/>
      <c r="Q750" s="47"/>
      <c r="R750" s="48"/>
      <c r="S750" s="27"/>
      <c r="T750" s="27"/>
      <c r="U750" s="27"/>
      <c r="V750" s="27"/>
      <c r="W750" s="27"/>
      <c r="X750" s="27"/>
      <c r="Y750" s="27"/>
      <c r="Z750" s="27"/>
      <c r="AA750" s="27"/>
      <c r="AB750" s="27"/>
      <c r="AC750" s="27"/>
      <c r="AR750" s="16" t="s">
        <v>129</v>
      </c>
      <c r="AS750" s="16" t="s">
        <v>70</v>
      </c>
    </row>
    <row r="751" spans="1:63" s="2" customFormat="1" ht="49.15" customHeight="1">
      <c r="A751" s="27"/>
      <c r="B751" s="113"/>
      <c r="C751" s="114" t="s">
        <v>1160</v>
      </c>
      <c r="D751" s="114" t="s">
        <v>123</v>
      </c>
      <c r="E751" s="115" t="s">
        <v>1161</v>
      </c>
      <c r="F751" s="116" t="s">
        <v>1162</v>
      </c>
      <c r="G751" s="117" t="s">
        <v>254</v>
      </c>
      <c r="H751" s="118">
        <v>15</v>
      </c>
      <c r="I751" s="116" t="s">
        <v>127</v>
      </c>
      <c r="J751" s="28"/>
      <c r="K751" s="119" t="s">
        <v>1</v>
      </c>
      <c r="L751" s="120" t="s">
        <v>30</v>
      </c>
      <c r="M751" s="121">
        <v>0</v>
      </c>
      <c r="N751" s="121">
        <f>M751*H751</f>
        <v>0</v>
      </c>
      <c r="O751" s="121">
        <v>0</v>
      </c>
      <c r="P751" s="121">
        <f>O751*H751</f>
        <v>0</v>
      </c>
      <c r="Q751" s="121">
        <v>0</v>
      </c>
      <c r="R751" s="122">
        <f>Q751*H751</f>
        <v>0</v>
      </c>
      <c r="S751" s="27"/>
      <c r="T751" s="27"/>
      <c r="U751" s="27"/>
      <c r="V751" s="27"/>
      <c r="W751" s="27"/>
      <c r="X751" s="27"/>
      <c r="Y751" s="27"/>
      <c r="Z751" s="27"/>
      <c r="AA751" s="27"/>
      <c r="AB751" s="27"/>
      <c r="AC751" s="27"/>
      <c r="AP751" s="123" t="s">
        <v>128</v>
      </c>
      <c r="AR751" s="123" t="s">
        <v>123</v>
      </c>
      <c r="AS751" s="123" t="s">
        <v>70</v>
      </c>
      <c r="AW751" s="16" t="s">
        <v>121</v>
      </c>
      <c r="BC751" s="124" t="e">
        <f>IF(L751="základní",#REF!,0)</f>
        <v>#REF!</v>
      </c>
      <c r="BD751" s="124">
        <f>IF(L751="snížená",#REF!,0)</f>
        <v>0</v>
      </c>
      <c r="BE751" s="124">
        <f>IF(L751="zákl. přenesená",#REF!,0)</f>
        <v>0</v>
      </c>
      <c r="BF751" s="124">
        <f>IF(L751="sníž. přenesená",#REF!,0)</f>
        <v>0</v>
      </c>
      <c r="BG751" s="124">
        <f>IF(L751="nulová",#REF!,0)</f>
        <v>0</v>
      </c>
      <c r="BH751" s="16" t="s">
        <v>68</v>
      </c>
      <c r="BI751" s="124" t="e">
        <f>ROUND(#REF!*H751,2)</f>
        <v>#REF!</v>
      </c>
      <c r="BJ751" s="16" t="s">
        <v>128</v>
      </c>
      <c r="BK751" s="123" t="s">
        <v>1163</v>
      </c>
    </row>
    <row r="752" spans="1:63" s="2" customFormat="1" ht="29.25">
      <c r="A752" s="27"/>
      <c r="B752" s="28"/>
      <c r="C752" s="27"/>
      <c r="D752" s="125" t="s">
        <v>129</v>
      </c>
      <c r="E752" s="27"/>
      <c r="F752" s="126" t="s">
        <v>1162</v>
      </c>
      <c r="G752" s="27"/>
      <c r="H752" s="27"/>
      <c r="I752" s="27"/>
      <c r="J752" s="28"/>
      <c r="K752" s="127"/>
      <c r="L752" s="128"/>
      <c r="M752" s="47"/>
      <c r="N752" s="47"/>
      <c r="O752" s="47"/>
      <c r="P752" s="47"/>
      <c r="Q752" s="47"/>
      <c r="R752" s="48"/>
      <c r="S752" s="27"/>
      <c r="T752" s="27"/>
      <c r="U752" s="27"/>
      <c r="V752" s="27"/>
      <c r="W752" s="27"/>
      <c r="X752" s="27"/>
      <c r="Y752" s="27"/>
      <c r="Z752" s="27"/>
      <c r="AA752" s="27"/>
      <c r="AB752" s="27"/>
      <c r="AC752" s="27"/>
      <c r="AR752" s="16" t="s">
        <v>129</v>
      </c>
      <c r="AS752" s="16" t="s">
        <v>70</v>
      </c>
    </row>
    <row r="753" spans="1:63" s="2" customFormat="1" ht="66.75" customHeight="1">
      <c r="A753" s="27"/>
      <c r="B753" s="113"/>
      <c r="C753" s="114" t="s">
        <v>646</v>
      </c>
      <c r="D753" s="114" t="s">
        <v>123</v>
      </c>
      <c r="E753" s="115" t="s">
        <v>1164</v>
      </c>
      <c r="F753" s="116" t="s">
        <v>1165</v>
      </c>
      <c r="G753" s="117" t="s">
        <v>254</v>
      </c>
      <c r="H753" s="118">
        <v>700</v>
      </c>
      <c r="I753" s="116" t="s">
        <v>127</v>
      </c>
      <c r="J753" s="28"/>
      <c r="K753" s="119" t="s">
        <v>1</v>
      </c>
      <c r="L753" s="120" t="s">
        <v>30</v>
      </c>
      <c r="M753" s="121">
        <v>0</v>
      </c>
      <c r="N753" s="121">
        <f>M753*H753</f>
        <v>0</v>
      </c>
      <c r="O753" s="121">
        <v>0</v>
      </c>
      <c r="P753" s="121">
        <f>O753*H753</f>
        <v>0</v>
      </c>
      <c r="Q753" s="121">
        <v>0</v>
      </c>
      <c r="R753" s="122">
        <f>Q753*H753</f>
        <v>0</v>
      </c>
      <c r="S753" s="27"/>
      <c r="T753" s="27"/>
      <c r="U753" s="27"/>
      <c r="V753" s="27"/>
      <c r="W753" s="27"/>
      <c r="X753" s="27"/>
      <c r="Y753" s="27"/>
      <c r="Z753" s="27"/>
      <c r="AA753" s="27"/>
      <c r="AB753" s="27"/>
      <c r="AC753" s="27"/>
      <c r="AP753" s="123" t="s">
        <v>128</v>
      </c>
      <c r="AR753" s="123" t="s">
        <v>123</v>
      </c>
      <c r="AS753" s="123" t="s">
        <v>70</v>
      </c>
      <c r="AW753" s="16" t="s">
        <v>121</v>
      </c>
      <c r="BC753" s="124" t="e">
        <f>IF(L753="základní",#REF!,0)</f>
        <v>#REF!</v>
      </c>
      <c r="BD753" s="124">
        <f>IF(L753="snížená",#REF!,0)</f>
        <v>0</v>
      </c>
      <c r="BE753" s="124">
        <f>IF(L753="zákl. přenesená",#REF!,0)</f>
        <v>0</v>
      </c>
      <c r="BF753" s="124">
        <f>IF(L753="sníž. přenesená",#REF!,0)</f>
        <v>0</v>
      </c>
      <c r="BG753" s="124">
        <f>IF(L753="nulová",#REF!,0)</f>
        <v>0</v>
      </c>
      <c r="BH753" s="16" t="s">
        <v>68</v>
      </c>
      <c r="BI753" s="124" t="e">
        <f>ROUND(#REF!*H753,2)</f>
        <v>#REF!</v>
      </c>
      <c r="BJ753" s="16" t="s">
        <v>128</v>
      </c>
      <c r="BK753" s="123" t="s">
        <v>1166</v>
      </c>
    </row>
    <row r="754" spans="1:63" s="2" customFormat="1" ht="39">
      <c r="A754" s="27"/>
      <c r="B754" s="28"/>
      <c r="C754" s="27"/>
      <c r="D754" s="125" t="s">
        <v>129</v>
      </c>
      <c r="E754" s="27"/>
      <c r="F754" s="126" t="s">
        <v>1165</v>
      </c>
      <c r="G754" s="27"/>
      <c r="H754" s="27"/>
      <c r="I754" s="27"/>
      <c r="J754" s="28"/>
      <c r="K754" s="127"/>
      <c r="L754" s="128"/>
      <c r="M754" s="47"/>
      <c r="N754" s="47"/>
      <c r="O754" s="47"/>
      <c r="P754" s="47"/>
      <c r="Q754" s="47"/>
      <c r="R754" s="48"/>
      <c r="S754" s="27"/>
      <c r="T754" s="27"/>
      <c r="U754" s="27"/>
      <c r="V754" s="27"/>
      <c r="W754" s="27"/>
      <c r="X754" s="27"/>
      <c r="Y754" s="27"/>
      <c r="Z754" s="27"/>
      <c r="AA754" s="27"/>
      <c r="AB754" s="27"/>
      <c r="AC754" s="27"/>
      <c r="AR754" s="16" t="s">
        <v>129</v>
      </c>
      <c r="AS754" s="16" t="s">
        <v>70</v>
      </c>
    </row>
    <row r="755" spans="1:63" s="2" customFormat="1" ht="33" customHeight="1">
      <c r="A755" s="27"/>
      <c r="B755" s="113"/>
      <c r="C755" s="114" t="s">
        <v>1167</v>
      </c>
      <c r="D755" s="114" t="s">
        <v>123</v>
      </c>
      <c r="E755" s="115" t="s">
        <v>1168</v>
      </c>
      <c r="F755" s="116" t="s">
        <v>1169</v>
      </c>
      <c r="G755" s="117" t="s">
        <v>254</v>
      </c>
      <c r="H755" s="118">
        <v>250</v>
      </c>
      <c r="I755" s="116" t="s">
        <v>127</v>
      </c>
      <c r="J755" s="28"/>
      <c r="K755" s="119" t="s">
        <v>1</v>
      </c>
      <c r="L755" s="120" t="s">
        <v>30</v>
      </c>
      <c r="M755" s="121">
        <v>0</v>
      </c>
      <c r="N755" s="121">
        <f>M755*H755</f>
        <v>0</v>
      </c>
      <c r="O755" s="121">
        <v>0</v>
      </c>
      <c r="P755" s="121">
        <f>O755*H755</f>
        <v>0</v>
      </c>
      <c r="Q755" s="121">
        <v>0</v>
      </c>
      <c r="R755" s="122">
        <f>Q755*H755</f>
        <v>0</v>
      </c>
      <c r="S755" s="27"/>
      <c r="T755" s="27"/>
      <c r="U755" s="27"/>
      <c r="V755" s="27"/>
      <c r="W755" s="27"/>
      <c r="X755" s="27"/>
      <c r="Y755" s="27"/>
      <c r="Z755" s="27"/>
      <c r="AA755" s="27"/>
      <c r="AB755" s="27"/>
      <c r="AC755" s="27"/>
      <c r="AP755" s="123" t="s">
        <v>128</v>
      </c>
      <c r="AR755" s="123" t="s">
        <v>123</v>
      </c>
      <c r="AS755" s="123" t="s">
        <v>70</v>
      </c>
      <c r="AW755" s="16" t="s">
        <v>121</v>
      </c>
      <c r="BC755" s="124" t="e">
        <f>IF(L755="základní",#REF!,0)</f>
        <v>#REF!</v>
      </c>
      <c r="BD755" s="124">
        <f>IF(L755="snížená",#REF!,0)</f>
        <v>0</v>
      </c>
      <c r="BE755" s="124">
        <f>IF(L755="zákl. přenesená",#REF!,0)</f>
        <v>0</v>
      </c>
      <c r="BF755" s="124">
        <f>IF(L755="sníž. přenesená",#REF!,0)</f>
        <v>0</v>
      </c>
      <c r="BG755" s="124">
        <f>IF(L755="nulová",#REF!,0)</f>
        <v>0</v>
      </c>
      <c r="BH755" s="16" t="s">
        <v>68</v>
      </c>
      <c r="BI755" s="124" t="e">
        <f>ROUND(#REF!*H755,2)</f>
        <v>#REF!</v>
      </c>
      <c r="BJ755" s="16" t="s">
        <v>128</v>
      </c>
      <c r="BK755" s="123" t="s">
        <v>1170</v>
      </c>
    </row>
    <row r="756" spans="1:63" s="2" customFormat="1" ht="19.5">
      <c r="A756" s="27"/>
      <c r="B756" s="28"/>
      <c r="C756" s="27"/>
      <c r="D756" s="125" t="s">
        <v>129</v>
      </c>
      <c r="E756" s="27"/>
      <c r="F756" s="126" t="s">
        <v>1169</v>
      </c>
      <c r="G756" s="27"/>
      <c r="H756" s="27"/>
      <c r="I756" s="27"/>
      <c r="J756" s="28"/>
      <c r="K756" s="127"/>
      <c r="L756" s="128"/>
      <c r="M756" s="47"/>
      <c r="N756" s="47"/>
      <c r="O756" s="47"/>
      <c r="P756" s="47"/>
      <c r="Q756" s="47"/>
      <c r="R756" s="48"/>
      <c r="S756" s="27"/>
      <c r="T756" s="27"/>
      <c r="U756" s="27"/>
      <c r="V756" s="27"/>
      <c r="W756" s="27"/>
      <c r="X756" s="27"/>
      <c r="Y756" s="27"/>
      <c r="Z756" s="27"/>
      <c r="AA756" s="27"/>
      <c r="AB756" s="27"/>
      <c r="AC756" s="27"/>
      <c r="AR756" s="16" t="s">
        <v>129</v>
      </c>
      <c r="AS756" s="16" t="s">
        <v>70</v>
      </c>
    </row>
    <row r="757" spans="1:63" s="2" customFormat="1" ht="44.25" customHeight="1">
      <c r="A757" s="27"/>
      <c r="B757" s="113"/>
      <c r="C757" s="114" t="s">
        <v>650</v>
      </c>
      <c r="D757" s="114" t="s">
        <v>123</v>
      </c>
      <c r="E757" s="115" t="s">
        <v>1171</v>
      </c>
      <c r="F757" s="116" t="s">
        <v>1172</v>
      </c>
      <c r="G757" s="117" t="s">
        <v>254</v>
      </c>
      <c r="H757" s="118">
        <v>230</v>
      </c>
      <c r="I757" s="116" t="s">
        <v>127</v>
      </c>
      <c r="J757" s="28"/>
      <c r="K757" s="119" t="s">
        <v>1</v>
      </c>
      <c r="L757" s="120" t="s">
        <v>30</v>
      </c>
      <c r="M757" s="121">
        <v>0</v>
      </c>
      <c r="N757" s="121">
        <f>M757*H757</f>
        <v>0</v>
      </c>
      <c r="O757" s="121">
        <v>0</v>
      </c>
      <c r="P757" s="121">
        <f>O757*H757</f>
        <v>0</v>
      </c>
      <c r="Q757" s="121">
        <v>0</v>
      </c>
      <c r="R757" s="122">
        <f>Q757*H757</f>
        <v>0</v>
      </c>
      <c r="S757" s="27"/>
      <c r="T757" s="27"/>
      <c r="U757" s="27"/>
      <c r="V757" s="27"/>
      <c r="W757" s="27"/>
      <c r="X757" s="27"/>
      <c r="Y757" s="27"/>
      <c r="Z757" s="27"/>
      <c r="AA757" s="27"/>
      <c r="AB757" s="27"/>
      <c r="AC757" s="27"/>
      <c r="AP757" s="123" t="s">
        <v>128</v>
      </c>
      <c r="AR757" s="123" t="s">
        <v>123</v>
      </c>
      <c r="AS757" s="123" t="s">
        <v>70</v>
      </c>
      <c r="AW757" s="16" t="s">
        <v>121</v>
      </c>
      <c r="BC757" s="124" t="e">
        <f>IF(L757="základní",#REF!,0)</f>
        <v>#REF!</v>
      </c>
      <c r="BD757" s="124">
        <f>IF(L757="snížená",#REF!,0)</f>
        <v>0</v>
      </c>
      <c r="BE757" s="124">
        <f>IF(L757="zákl. přenesená",#REF!,0)</f>
        <v>0</v>
      </c>
      <c r="BF757" s="124">
        <f>IF(L757="sníž. přenesená",#REF!,0)</f>
        <v>0</v>
      </c>
      <c r="BG757" s="124">
        <f>IF(L757="nulová",#REF!,0)</f>
        <v>0</v>
      </c>
      <c r="BH757" s="16" t="s">
        <v>68</v>
      </c>
      <c r="BI757" s="124" t="e">
        <f>ROUND(#REF!*H757,2)</f>
        <v>#REF!</v>
      </c>
      <c r="BJ757" s="16" t="s">
        <v>128</v>
      </c>
      <c r="BK757" s="123" t="s">
        <v>1173</v>
      </c>
    </row>
    <row r="758" spans="1:63" s="2" customFormat="1" ht="29.25">
      <c r="A758" s="27"/>
      <c r="B758" s="28"/>
      <c r="C758" s="27"/>
      <c r="D758" s="125" t="s">
        <v>129</v>
      </c>
      <c r="E758" s="27"/>
      <c r="F758" s="126" t="s">
        <v>1172</v>
      </c>
      <c r="G758" s="27"/>
      <c r="H758" s="27"/>
      <c r="I758" s="27"/>
      <c r="J758" s="28"/>
      <c r="K758" s="127"/>
      <c r="L758" s="128"/>
      <c r="M758" s="47"/>
      <c r="N758" s="47"/>
      <c r="O758" s="47"/>
      <c r="P758" s="47"/>
      <c r="Q758" s="47"/>
      <c r="R758" s="48"/>
      <c r="S758" s="27"/>
      <c r="T758" s="27"/>
      <c r="U758" s="27"/>
      <c r="V758" s="27"/>
      <c r="W758" s="27"/>
      <c r="X758" s="27"/>
      <c r="Y758" s="27"/>
      <c r="Z758" s="27"/>
      <c r="AA758" s="27"/>
      <c r="AB758" s="27"/>
      <c r="AC758" s="27"/>
      <c r="AR758" s="16" t="s">
        <v>129</v>
      </c>
      <c r="AS758" s="16" t="s">
        <v>70</v>
      </c>
    </row>
    <row r="759" spans="1:63" s="2" customFormat="1" ht="37.9" customHeight="1">
      <c r="A759" s="27"/>
      <c r="B759" s="113"/>
      <c r="C759" s="114" t="s">
        <v>1174</v>
      </c>
      <c r="D759" s="114" t="s">
        <v>123</v>
      </c>
      <c r="E759" s="115" t="s">
        <v>1175</v>
      </c>
      <c r="F759" s="116" t="s">
        <v>1176</v>
      </c>
      <c r="G759" s="117" t="s">
        <v>254</v>
      </c>
      <c r="H759" s="118">
        <v>20</v>
      </c>
      <c r="I759" s="116" t="s">
        <v>127</v>
      </c>
      <c r="J759" s="28"/>
      <c r="K759" s="119" t="s">
        <v>1</v>
      </c>
      <c r="L759" s="120" t="s">
        <v>30</v>
      </c>
      <c r="M759" s="121">
        <v>0</v>
      </c>
      <c r="N759" s="121">
        <f>M759*H759</f>
        <v>0</v>
      </c>
      <c r="O759" s="121">
        <v>0</v>
      </c>
      <c r="P759" s="121">
        <f>O759*H759</f>
        <v>0</v>
      </c>
      <c r="Q759" s="121">
        <v>0</v>
      </c>
      <c r="R759" s="122">
        <f>Q759*H759</f>
        <v>0</v>
      </c>
      <c r="S759" s="27"/>
      <c r="T759" s="27"/>
      <c r="U759" s="27"/>
      <c r="V759" s="27"/>
      <c r="W759" s="27"/>
      <c r="X759" s="27"/>
      <c r="Y759" s="27"/>
      <c r="Z759" s="27"/>
      <c r="AA759" s="27"/>
      <c r="AB759" s="27"/>
      <c r="AC759" s="27"/>
      <c r="AP759" s="123" t="s">
        <v>128</v>
      </c>
      <c r="AR759" s="123" t="s">
        <v>123</v>
      </c>
      <c r="AS759" s="123" t="s">
        <v>70</v>
      </c>
      <c r="AW759" s="16" t="s">
        <v>121</v>
      </c>
      <c r="BC759" s="124" t="e">
        <f>IF(L759="základní",#REF!,0)</f>
        <v>#REF!</v>
      </c>
      <c r="BD759" s="124">
        <f>IF(L759="snížená",#REF!,0)</f>
        <v>0</v>
      </c>
      <c r="BE759" s="124">
        <f>IF(L759="zákl. přenesená",#REF!,0)</f>
        <v>0</v>
      </c>
      <c r="BF759" s="124">
        <f>IF(L759="sníž. přenesená",#REF!,0)</f>
        <v>0</v>
      </c>
      <c r="BG759" s="124">
        <f>IF(L759="nulová",#REF!,0)</f>
        <v>0</v>
      </c>
      <c r="BH759" s="16" t="s">
        <v>68</v>
      </c>
      <c r="BI759" s="124" t="e">
        <f>ROUND(#REF!*H759,2)</f>
        <v>#REF!</v>
      </c>
      <c r="BJ759" s="16" t="s">
        <v>128</v>
      </c>
      <c r="BK759" s="123" t="s">
        <v>1177</v>
      </c>
    </row>
    <row r="760" spans="1:63" s="2" customFormat="1" ht="19.5">
      <c r="A760" s="27"/>
      <c r="B760" s="28"/>
      <c r="C760" s="27"/>
      <c r="D760" s="125" t="s">
        <v>129</v>
      </c>
      <c r="E760" s="27"/>
      <c r="F760" s="126" t="s">
        <v>1176</v>
      </c>
      <c r="G760" s="27"/>
      <c r="H760" s="27"/>
      <c r="I760" s="27"/>
      <c r="J760" s="28"/>
      <c r="K760" s="127"/>
      <c r="L760" s="128"/>
      <c r="M760" s="47"/>
      <c r="N760" s="47"/>
      <c r="O760" s="47"/>
      <c r="P760" s="47"/>
      <c r="Q760" s="47"/>
      <c r="R760" s="48"/>
      <c r="S760" s="27"/>
      <c r="T760" s="27"/>
      <c r="U760" s="27"/>
      <c r="V760" s="27"/>
      <c r="W760" s="27"/>
      <c r="X760" s="27"/>
      <c r="Y760" s="27"/>
      <c r="Z760" s="27"/>
      <c r="AA760" s="27"/>
      <c r="AB760" s="27"/>
      <c r="AC760" s="27"/>
      <c r="AR760" s="16" t="s">
        <v>129</v>
      </c>
      <c r="AS760" s="16" t="s">
        <v>70</v>
      </c>
    </row>
    <row r="761" spans="1:63" s="2" customFormat="1" ht="29.25">
      <c r="A761" s="27"/>
      <c r="B761" s="28"/>
      <c r="C761" s="27"/>
      <c r="D761" s="125" t="s">
        <v>359</v>
      </c>
      <c r="E761" s="27"/>
      <c r="F761" s="137" t="s">
        <v>1178</v>
      </c>
      <c r="G761" s="27"/>
      <c r="H761" s="27"/>
      <c r="I761" s="27"/>
      <c r="J761" s="28"/>
      <c r="K761" s="127"/>
      <c r="L761" s="128"/>
      <c r="M761" s="47"/>
      <c r="N761" s="47"/>
      <c r="O761" s="47"/>
      <c r="P761" s="47"/>
      <c r="Q761" s="47"/>
      <c r="R761" s="48"/>
      <c r="S761" s="27"/>
      <c r="T761" s="27"/>
      <c r="U761" s="27"/>
      <c r="V761" s="27"/>
      <c r="W761" s="27"/>
      <c r="X761" s="27"/>
      <c r="Y761" s="27"/>
      <c r="Z761" s="27"/>
      <c r="AA761" s="27"/>
      <c r="AB761" s="27"/>
      <c r="AC761" s="27"/>
      <c r="AR761" s="16" t="s">
        <v>359</v>
      </c>
      <c r="AS761" s="16" t="s">
        <v>70</v>
      </c>
    </row>
    <row r="762" spans="1:63" s="2" customFormat="1" ht="37.9" customHeight="1">
      <c r="A762" s="27"/>
      <c r="B762" s="113"/>
      <c r="C762" s="114" t="s">
        <v>653</v>
      </c>
      <c r="D762" s="114" t="s">
        <v>123</v>
      </c>
      <c r="E762" s="115" t="s">
        <v>1179</v>
      </c>
      <c r="F762" s="116" t="s">
        <v>1180</v>
      </c>
      <c r="G762" s="117" t="s">
        <v>254</v>
      </c>
      <c r="H762" s="118">
        <v>45</v>
      </c>
      <c r="I762" s="116" t="s">
        <v>127</v>
      </c>
      <c r="J762" s="28"/>
      <c r="K762" s="119" t="s">
        <v>1</v>
      </c>
      <c r="L762" s="120" t="s">
        <v>30</v>
      </c>
      <c r="M762" s="121">
        <v>0</v>
      </c>
      <c r="N762" s="121">
        <f>M762*H762</f>
        <v>0</v>
      </c>
      <c r="O762" s="121">
        <v>0</v>
      </c>
      <c r="P762" s="121">
        <f>O762*H762</f>
        <v>0</v>
      </c>
      <c r="Q762" s="121">
        <v>0</v>
      </c>
      <c r="R762" s="122">
        <f>Q762*H762</f>
        <v>0</v>
      </c>
      <c r="S762" s="27"/>
      <c r="T762" s="27"/>
      <c r="U762" s="27"/>
      <c r="V762" s="27"/>
      <c r="W762" s="27"/>
      <c r="X762" s="27"/>
      <c r="Y762" s="27"/>
      <c r="Z762" s="27"/>
      <c r="AA762" s="27"/>
      <c r="AB762" s="27"/>
      <c r="AC762" s="27"/>
      <c r="AP762" s="123" t="s">
        <v>128</v>
      </c>
      <c r="AR762" s="123" t="s">
        <v>123</v>
      </c>
      <c r="AS762" s="123" t="s">
        <v>70</v>
      </c>
      <c r="AW762" s="16" t="s">
        <v>121</v>
      </c>
      <c r="BC762" s="124" t="e">
        <f>IF(L762="základní",#REF!,0)</f>
        <v>#REF!</v>
      </c>
      <c r="BD762" s="124">
        <f>IF(L762="snížená",#REF!,0)</f>
        <v>0</v>
      </c>
      <c r="BE762" s="124">
        <f>IF(L762="zákl. přenesená",#REF!,0)</f>
        <v>0</v>
      </c>
      <c r="BF762" s="124">
        <f>IF(L762="sníž. přenesená",#REF!,0)</f>
        <v>0</v>
      </c>
      <c r="BG762" s="124">
        <f>IF(L762="nulová",#REF!,0)</f>
        <v>0</v>
      </c>
      <c r="BH762" s="16" t="s">
        <v>68</v>
      </c>
      <c r="BI762" s="124" t="e">
        <f>ROUND(#REF!*H762,2)</f>
        <v>#REF!</v>
      </c>
      <c r="BJ762" s="16" t="s">
        <v>128</v>
      </c>
      <c r="BK762" s="123" t="s">
        <v>1181</v>
      </c>
    </row>
    <row r="763" spans="1:63" s="2" customFormat="1" ht="19.5">
      <c r="A763" s="27"/>
      <c r="B763" s="28"/>
      <c r="C763" s="27"/>
      <c r="D763" s="125" t="s">
        <v>129</v>
      </c>
      <c r="E763" s="27"/>
      <c r="F763" s="126" t="s">
        <v>1180</v>
      </c>
      <c r="G763" s="27"/>
      <c r="H763" s="27"/>
      <c r="I763" s="27"/>
      <c r="J763" s="28"/>
      <c r="K763" s="127"/>
      <c r="L763" s="128"/>
      <c r="M763" s="47"/>
      <c r="N763" s="47"/>
      <c r="O763" s="47"/>
      <c r="P763" s="47"/>
      <c r="Q763" s="47"/>
      <c r="R763" s="48"/>
      <c r="S763" s="27"/>
      <c r="T763" s="27"/>
      <c r="U763" s="27"/>
      <c r="V763" s="27"/>
      <c r="W763" s="27"/>
      <c r="X763" s="27"/>
      <c r="Y763" s="27"/>
      <c r="Z763" s="27"/>
      <c r="AA763" s="27"/>
      <c r="AB763" s="27"/>
      <c r="AC763" s="27"/>
      <c r="AR763" s="16" t="s">
        <v>129</v>
      </c>
      <c r="AS763" s="16" t="s">
        <v>70</v>
      </c>
    </row>
    <row r="764" spans="1:63" s="2" customFormat="1" ht="29.25">
      <c r="A764" s="27"/>
      <c r="B764" s="28"/>
      <c r="C764" s="27"/>
      <c r="D764" s="125" t="s">
        <v>359</v>
      </c>
      <c r="E764" s="27"/>
      <c r="F764" s="137" t="s">
        <v>1178</v>
      </c>
      <c r="G764" s="27"/>
      <c r="H764" s="27"/>
      <c r="I764" s="27"/>
      <c r="J764" s="28"/>
      <c r="K764" s="127"/>
      <c r="L764" s="128"/>
      <c r="M764" s="47"/>
      <c r="N764" s="47"/>
      <c r="O764" s="47"/>
      <c r="P764" s="47"/>
      <c r="Q764" s="47"/>
      <c r="R764" s="48"/>
      <c r="S764" s="27"/>
      <c r="T764" s="27"/>
      <c r="U764" s="27"/>
      <c r="V764" s="27"/>
      <c r="W764" s="27"/>
      <c r="X764" s="27"/>
      <c r="Y764" s="27"/>
      <c r="Z764" s="27"/>
      <c r="AA764" s="27"/>
      <c r="AB764" s="27"/>
      <c r="AC764" s="27"/>
      <c r="AR764" s="16" t="s">
        <v>359</v>
      </c>
      <c r="AS764" s="16" t="s">
        <v>70</v>
      </c>
    </row>
    <row r="765" spans="1:63" s="2" customFormat="1" ht="55.5" customHeight="1">
      <c r="A765" s="27"/>
      <c r="B765" s="113"/>
      <c r="C765" s="114" t="s">
        <v>1182</v>
      </c>
      <c r="D765" s="114" t="s">
        <v>123</v>
      </c>
      <c r="E765" s="115" t="s">
        <v>1183</v>
      </c>
      <c r="F765" s="116" t="s">
        <v>1184</v>
      </c>
      <c r="G765" s="117" t="s">
        <v>254</v>
      </c>
      <c r="H765" s="118">
        <v>5</v>
      </c>
      <c r="I765" s="116" t="s">
        <v>127</v>
      </c>
      <c r="J765" s="28"/>
      <c r="K765" s="119" t="s">
        <v>1</v>
      </c>
      <c r="L765" s="120" t="s">
        <v>30</v>
      </c>
      <c r="M765" s="121">
        <v>0</v>
      </c>
      <c r="N765" s="121">
        <f>M765*H765</f>
        <v>0</v>
      </c>
      <c r="O765" s="121">
        <v>0</v>
      </c>
      <c r="P765" s="121">
        <f>O765*H765</f>
        <v>0</v>
      </c>
      <c r="Q765" s="121">
        <v>0</v>
      </c>
      <c r="R765" s="122">
        <f>Q765*H765</f>
        <v>0</v>
      </c>
      <c r="S765" s="27"/>
      <c r="T765" s="27"/>
      <c r="U765" s="27"/>
      <c r="V765" s="27"/>
      <c r="W765" s="27"/>
      <c r="X765" s="27"/>
      <c r="Y765" s="27"/>
      <c r="Z765" s="27"/>
      <c r="AA765" s="27"/>
      <c r="AB765" s="27"/>
      <c r="AC765" s="27"/>
      <c r="AP765" s="123" t="s">
        <v>128</v>
      </c>
      <c r="AR765" s="123" t="s">
        <v>123</v>
      </c>
      <c r="AS765" s="123" t="s">
        <v>70</v>
      </c>
      <c r="AW765" s="16" t="s">
        <v>121</v>
      </c>
      <c r="BC765" s="124" t="e">
        <f>IF(L765="základní",#REF!,0)</f>
        <v>#REF!</v>
      </c>
      <c r="BD765" s="124">
        <f>IF(L765="snížená",#REF!,0)</f>
        <v>0</v>
      </c>
      <c r="BE765" s="124">
        <f>IF(L765="zákl. přenesená",#REF!,0)</f>
        <v>0</v>
      </c>
      <c r="BF765" s="124">
        <f>IF(L765="sníž. přenesená",#REF!,0)</f>
        <v>0</v>
      </c>
      <c r="BG765" s="124">
        <f>IF(L765="nulová",#REF!,0)</f>
        <v>0</v>
      </c>
      <c r="BH765" s="16" t="s">
        <v>68</v>
      </c>
      <c r="BI765" s="124" t="e">
        <f>ROUND(#REF!*H765,2)</f>
        <v>#REF!</v>
      </c>
      <c r="BJ765" s="16" t="s">
        <v>128</v>
      </c>
      <c r="BK765" s="123" t="s">
        <v>1185</v>
      </c>
    </row>
    <row r="766" spans="1:63" s="2" customFormat="1" ht="29.25">
      <c r="A766" s="27"/>
      <c r="B766" s="28"/>
      <c r="C766" s="27"/>
      <c r="D766" s="125" t="s">
        <v>129</v>
      </c>
      <c r="E766" s="27"/>
      <c r="F766" s="126" t="s">
        <v>1184</v>
      </c>
      <c r="G766" s="27"/>
      <c r="H766" s="27"/>
      <c r="I766" s="27"/>
      <c r="J766" s="28"/>
      <c r="K766" s="127"/>
      <c r="L766" s="128"/>
      <c r="M766" s="47"/>
      <c r="N766" s="47"/>
      <c r="O766" s="47"/>
      <c r="P766" s="47"/>
      <c r="Q766" s="47"/>
      <c r="R766" s="48"/>
      <c r="S766" s="27"/>
      <c r="T766" s="27"/>
      <c r="U766" s="27"/>
      <c r="V766" s="27"/>
      <c r="W766" s="27"/>
      <c r="X766" s="27"/>
      <c r="Y766" s="27"/>
      <c r="Z766" s="27"/>
      <c r="AA766" s="27"/>
      <c r="AB766" s="27"/>
      <c r="AC766" s="27"/>
      <c r="AR766" s="16" t="s">
        <v>129</v>
      </c>
      <c r="AS766" s="16" t="s">
        <v>70</v>
      </c>
    </row>
    <row r="767" spans="1:63" s="2" customFormat="1" ht="29.25">
      <c r="A767" s="27"/>
      <c r="B767" s="28"/>
      <c r="C767" s="27"/>
      <c r="D767" s="125" t="s">
        <v>359</v>
      </c>
      <c r="E767" s="27"/>
      <c r="F767" s="137" t="s">
        <v>1178</v>
      </c>
      <c r="G767" s="27"/>
      <c r="H767" s="27"/>
      <c r="I767" s="27"/>
      <c r="J767" s="28"/>
      <c r="K767" s="127"/>
      <c r="L767" s="128"/>
      <c r="M767" s="47"/>
      <c r="N767" s="47"/>
      <c r="O767" s="47"/>
      <c r="P767" s="47"/>
      <c r="Q767" s="47"/>
      <c r="R767" s="48"/>
      <c r="S767" s="27"/>
      <c r="T767" s="27"/>
      <c r="U767" s="27"/>
      <c r="V767" s="27"/>
      <c r="W767" s="27"/>
      <c r="X767" s="27"/>
      <c r="Y767" s="27"/>
      <c r="Z767" s="27"/>
      <c r="AA767" s="27"/>
      <c r="AB767" s="27"/>
      <c r="AC767" s="27"/>
      <c r="AR767" s="16" t="s">
        <v>359</v>
      </c>
      <c r="AS767" s="16" t="s">
        <v>70</v>
      </c>
    </row>
    <row r="768" spans="1:63" s="2" customFormat="1" ht="55.5" customHeight="1">
      <c r="A768" s="27"/>
      <c r="B768" s="113"/>
      <c r="C768" s="114" t="s">
        <v>657</v>
      </c>
      <c r="D768" s="114" t="s">
        <v>123</v>
      </c>
      <c r="E768" s="115" t="s">
        <v>1186</v>
      </c>
      <c r="F768" s="116" t="s">
        <v>1187</v>
      </c>
      <c r="G768" s="117" t="s">
        <v>254</v>
      </c>
      <c r="H768" s="118">
        <v>230</v>
      </c>
      <c r="I768" s="116" t="s">
        <v>127</v>
      </c>
      <c r="J768" s="28"/>
      <c r="K768" s="119" t="s">
        <v>1</v>
      </c>
      <c r="L768" s="120" t="s">
        <v>30</v>
      </c>
      <c r="M768" s="121">
        <v>0</v>
      </c>
      <c r="N768" s="121">
        <f>M768*H768</f>
        <v>0</v>
      </c>
      <c r="O768" s="121">
        <v>0</v>
      </c>
      <c r="P768" s="121">
        <f>O768*H768</f>
        <v>0</v>
      </c>
      <c r="Q768" s="121">
        <v>0</v>
      </c>
      <c r="R768" s="122">
        <f>Q768*H768</f>
        <v>0</v>
      </c>
      <c r="S768" s="27"/>
      <c r="T768" s="27"/>
      <c r="U768" s="27"/>
      <c r="V768" s="27"/>
      <c r="W768" s="27"/>
      <c r="X768" s="27"/>
      <c r="Y768" s="27"/>
      <c r="Z768" s="27"/>
      <c r="AA768" s="27"/>
      <c r="AB768" s="27"/>
      <c r="AC768" s="27"/>
      <c r="AP768" s="123" t="s">
        <v>128</v>
      </c>
      <c r="AR768" s="123" t="s">
        <v>123</v>
      </c>
      <c r="AS768" s="123" t="s">
        <v>70</v>
      </c>
      <c r="AW768" s="16" t="s">
        <v>121</v>
      </c>
      <c r="BC768" s="124" t="e">
        <f>IF(L768="základní",#REF!,0)</f>
        <v>#REF!</v>
      </c>
      <c r="BD768" s="124">
        <f>IF(L768="snížená",#REF!,0)</f>
        <v>0</v>
      </c>
      <c r="BE768" s="124">
        <f>IF(L768="zákl. přenesená",#REF!,0)</f>
        <v>0</v>
      </c>
      <c r="BF768" s="124">
        <f>IF(L768="sníž. přenesená",#REF!,0)</f>
        <v>0</v>
      </c>
      <c r="BG768" s="124">
        <f>IF(L768="nulová",#REF!,0)</f>
        <v>0</v>
      </c>
      <c r="BH768" s="16" t="s">
        <v>68</v>
      </c>
      <c r="BI768" s="124" t="e">
        <f>ROUND(#REF!*H768,2)</f>
        <v>#REF!</v>
      </c>
      <c r="BJ768" s="16" t="s">
        <v>128</v>
      </c>
      <c r="BK768" s="123" t="s">
        <v>1188</v>
      </c>
    </row>
    <row r="769" spans="1:63" s="2" customFormat="1" ht="29.25">
      <c r="A769" s="27"/>
      <c r="B769" s="28"/>
      <c r="C769" s="27"/>
      <c r="D769" s="125" t="s">
        <v>129</v>
      </c>
      <c r="E769" s="27"/>
      <c r="F769" s="126" t="s">
        <v>1187</v>
      </c>
      <c r="G769" s="27"/>
      <c r="H769" s="27"/>
      <c r="I769" s="27"/>
      <c r="J769" s="28"/>
      <c r="K769" s="127"/>
      <c r="L769" s="128"/>
      <c r="M769" s="47"/>
      <c r="N769" s="47"/>
      <c r="O769" s="47"/>
      <c r="P769" s="47"/>
      <c r="Q769" s="47"/>
      <c r="R769" s="48"/>
      <c r="S769" s="27"/>
      <c r="T769" s="27"/>
      <c r="U769" s="27"/>
      <c r="V769" s="27"/>
      <c r="W769" s="27"/>
      <c r="X769" s="27"/>
      <c r="Y769" s="27"/>
      <c r="Z769" s="27"/>
      <c r="AA769" s="27"/>
      <c r="AB769" s="27"/>
      <c r="AC769" s="27"/>
      <c r="AR769" s="16" t="s">
        <v>129</v>
      </c>
      <c r="AS769" s="16" t="s">
        <v>70</v>
      </c>
    </row>
    <row r="770" spans="1:63" s="2" customFormat="1" ht="29.25">
      <c r="A770" s="27"/>
      <c r="B770" s="28"/>
      <c r="C770" s="27"/>
      <c r="D770" s="125" t="s">
        <v>359</v>
      </c>
      <c r="E770" s="27"/>
      <c r="F770" s="137" t="s">
        <v>1178</v>
      </c>
      <c r="G770" s="27"/>
      <c r="H770" s="27"/>
      <c r="I770" s="27"/>
      <c r="J770" s="28"/>
      <c r="K770" s="127"/>
      <c r="L770" s="128"/>
      <c r="M770" s="47"/>
      <c r="N770" s="47"/>
      <c r="O770" s="47"/>
      <c r="P770" s="47"/>
      <c r="Q770" s="47"/>
      <c r="R770" s="48"/>
      <c r="S770" s="27"/>
      <c r="T770" s="27"/>
      <c r="U770" s="27"/>
      <c r="V770" s="27"/>
      <c r="W770" s="27"/>
      <c r="X770" s="27"/>
      <c r="Y770" s="27"/>
      <c r="Z770" s="27"/>
      <c r="AA770" s="27"/>
      <c r="AB770" s="27"/>
      <c r="AC770" s="27"/>
      <c r="AR770" s="16" t="s">
        <v>359</v>
      </c>
      <c r="AS770" s="16" t="s">
        <v>70</v>
      </c>
    </row>
    <row r="771" spans="1:63" s="2" customFormat="1" ht="44.25" customHeight="1">
      <c r="A771" s="27"/>
      <c r="B771" s="113"/>
      <c r="C771" s="114" t="s">
        <v>1189</v>
      </c>
      <c r="D771" s="114" t="s">
        <v>123</v>
      </c>
      <c r="E771" s="115" t="s">
        <v>1190</v>
      </c>
      <c r="F771" s="116" t="s">
        <v>1191</v>
      </c>
      <c r="G771" s="117" t="s">
        <v>254</v>
      </c>
      <c r="H771" s="118">
        <v>50</v>
      </c>
      <c r="I771" s="116" t="s">
        <v>127</v>
      </c>
      <c r="J771" s="28"/>
      <c r="K771" s="119" t="s">
        <v>1</v>
      </c>
      <c r="L771" s="120" t="s">
        <v>30</v>
      </c>
      <c r="M771" s="121">
        <v>0</v>
      </c>
      <c r="N771" s="121">
        <f>M771*H771</f>
        <v>0</v>
      </c>
      <c r="O771" s="121">
        <v>0</v>
      </c>
      <c r="P771" s="121">
        <f>O771*H771</f>
        <v>0</v>
      </c>
      <c r="Q771" s="121">
        <v>0</v>
      </c>
      <c r="R771" s="122">
        <f>Q771*H771</f>
        <v>0</v>
      </c>
      <c r="S771" s="27"/>
      <c r="T771" s="27"/>
      <c r="U771" s="27"/>
      <c r="V771" s="27"/>
      <c r="W771" s="27"/>
      <c r="X771" s="27"/>
      <c r="Y771" s="27"/>
      <c r="Z771" s="27"/>
      <c r="AA771" s="27"/>
      <c r="AB771" s="27"/>
      <c r="AC771" s="27"/>
      <c r="AP771" s="123" t="s">
        <v>128</v>
      </c>
      <c r="AR771" s="123" t="s">
        <v>123</v>
      </c>
      <c r="AS771" s="123" t="s">
        <v>70</v>
      </c>
      <c r="AW771" s="16" t="s">
        <v>121</v>
      </c>
      <c r="BC771" s="124" t="e">
        <f>IF(L771="základní",#REF!,0)</f>
        <v>#REF!</v>
      </c>
      <c r="BD771" s="124">
        <f>IF(L771="snížená",#REF!,0)</f>
        <v>0</v>
      </c>
      <c r="BE771" s="124">
        <f>IF(L771="zákl. přenesená",#REF!,0)</f>
        <v>0</v>
      </c>
      <c r="BF771" s="124">
        <f>IF(L771="sníž. přenesená",#REF!,0)</f>
        <v>0</v>
      </c>
      <c r="BG771" s="124">
        <f>IF(L771="nulová",#REF!,0)</f>
        <v>0</v>
      </c>
      <c r="BH771" s="16" t="s">
        <v>68</v>
      </c>
      <c r="BI771" s="124" t="e">
        <f>ROUND(#REF!*H771,2)</f>
        <v>#REF!</v>
      </c>
      <c r="BJ771" s="16" t="s">
        <v>128</v>
      </c>
      <c r="BK771" s="123" t="s">
        <v>1192</v>
      </c>
    </row>
    <row r="772" spans="1:63" s="2" customFormat="1" ht="29.25">
      <c r="A772" s="27"/>
      <c r="B772" s="28"/>
      <c r="C772" s="27"/>
      <c r="D772" s="125" t="s">
        <v>129</v>
      </c>
      <c r="E772" s="27"/>
      <c r="F772" s="126" t="s">
        <v>1191</v>
      </c>
      <c r="G772" s="27"/>
      <c r="H772" s="27"/>
      <c r="I772" s="27"/>
      <c r="J772" s="28"/>
      <c r="K772" s="127"/>
      <c r="L772" s="128"/>
      <c r="M772" s="47"/>
      <c r="N772" s="47"/>
      <c r="O772" s="47"/>
      <c r="P772" s="47"/>
      <c r="Q772" s="47"/>
      <c r="R772" s="48"/>
      <c r="S772" s="27"/>
      <c r="T772" s="27"/>
      <c r="U772" s="27"/>
      <c r="V772" s="27"/>
      <c r="W772" s="27"/>
      <c r="X772" s="27"/>
      <c r="Y772" s="27"/>
      <c r="Z772" s="27"/>
      <c r="AA772" s="27"/>
      <c r="AB772" s="27"/>
      <c r="AC772" s="27"/>
      <c r="AR772" s="16" t="s">
        <v>129</v>
      </c>
      <c r="AS772" s="16" t="s">
        <v>70</v>
      </c>
    </row>
    <row r="773" spans="1:63" s="2" customFormat="1" ht="29.25">
      <c r="A773" s="27"/>
      <c r="B773" s="28"/>
      <c r="C773" s="27"/>
      <c r="D773" s="125" t="s">
        <v>359</v>
      </c>
      <c r="E773" s="27"/>
      <c r="F773" s="137" t="s">
        <v>1178</v>
      </c>
      <c r="G773" s="27"/>
      <c r="H773" s="27"/>
      <c r="I773" s="27"/>
      <c r="J773" s="28"/>
      <c r="K773" s="127"/>
      <c r="L773" s="128"/>
      <c r="M773" s="47"/>
      <c r="N773" s="47"/>
      <c r="O773" s="47"/>
      <c r="P773" s="47"/>
      <c r="Q773" s="47"/>
      <c r="R773" s="48"/>
      <c r="S773" s="27"/>
      <c r="T773" s="27"/>
      <c r="U773" s="27"/>
      <c r="V773" s="27"/>
      <c r="W773" s="27"/>
      <c r="X773" s="27"/>
      <c r="Y773" s="27"/>
      <c r="Z773" s="27"/>
      <c r="AA773" s="27"/>
      <c r="AB773" s="27"/>
      <c r="AC773" s="27"/>
      <c r="AR773" s="16" t="s">
        <v>359</v>
      </c>
      <c r="AS773" s="16" t="s">
        <v>70</v>
      </c>
    </row>
    <row r="774" spans="1:63" s="2" customFormat="1" ht="44.25" customHeight="1">
      <c r="A774" s="27"/>
      <c r="B774" s="113"/>
      <c r="C774" s="114" t="s">
        <v>660</v>
      </c>
      <c r="D774" s="114" t="s">
        <v>123</v>
      </c>
      <c r="E774" s="115" t="s">
        <v>1193</v>
      </c>
      <c r="F774" s="116" t="s">
        <v>1194</v>
      </c>
      <c r="G774" s="117" t="s">
        <v>254</v>
      </c>
      <c r="H774" s="118">
        <v>10</v>
      </c>
      <c r="I774" s="116" t="s">
        <v>127</v>
      </c>
      <c r="J774" s="28"/>
      <c r="K774" s="119" t="s">
        <v>1</v>
      </c>
      <c r="L774" s="120" t="s">
        <v>30</v>
      </c>
      <c r="M774" s="121">
        <v>0</v>
      </c>
      <c r="N774" s="121">
        <f>M774*H774</f>
        <v>0</v>
      </c>
      <c r="O774" s="121">
        <v>0</v>
      </c>
      <c r="P774" s="121">
        <f>O774*H774</f>
        <v>0</v>
      </c>
      <c r="Q774" s="121">
        <v>0</v>
      </c>
      <c r="R774" s="122">
        <f>Q774*H774</f>
        <v>0</v>
      </c>
      <c r="S774" s="27"/>
      <c r="T774" s="27"/>
      <c r="U774" s="27"/>
      <c r="V774" s="27"/>
      <c r="W774" s="27"/>
      <c r="X774" s="27"/>
      <c r="Y774" s="27"/>
      <c r="Z774" s="27"/>
      <c r="AA774" s="27"/>
      <c r="AB774" s="27"/>
      <c r="AC774" s="27"/>
      <c r="AP774" s="123" t="s">
        <v>128</v>
      </c>
      <c r="AR774" s="123" t="s">
        <v>123</v>
      </c>
      <c r="AS774" s="123" t="s">
        <v>70</v>
      </c>
      <c r="AW774" s="16" t="s">
        <v>121</v>
      </c>
      <c r="BC774" s="124" t="e">
        <f>IF(L774="základní",#REF!,0)</f>
        <v>#REF!</v>
      </c>
      <c r="BD774" s="124">
        <f>IF(L774="snížená",#REF!,0)</f>
        <v>0</v>
      </c>
      <c r="BE774" s="124">
        <f>IF(L774="zákl. přenesená",#REF!,0)</f>
        <v>0</v>
      </c>
      <c r="BF774" s="124">
        <f>IF(L774="sníž. přenesená",#REF!,0)</f>
        <v>0</v>
      </c>
      <c r="BG774" s="124">
        <f>IF(L774="nulová",#REF!,0)</f>
        <v>0</v>
      </c>
      <c r="BH774" s="16" t="s">
        <v>68</v>
      </c>
      <c r="BI774" s="124" t="e">
        <f>ROUND(#REF!*H774,2)</f>
        <v>#REF!</v>
      </c>
      <c r="BJ774" s="16" t="s">
        <v>128</v>
      </c>
      <c r="BK774" s="123" t="s">
        <v>1195</v>
      </c>
    </row>
    <row r="775" spans="1:63" s="2" customFormat="1" ht="29.25">
      <c r="A775" s="27"/>
      <c r="B775" s="28"/>
      <c r="C775" s="27"/>
      <c r="D775" s="125" t="s">
        <v>129</v>
      </c>
      <c r="E775" s="27"/>
      <c r="F775" s="126" t="s">
        <v>1194</v>
      </c>
      <c r="G775" s="27"/>
      <c r="H775" s="27"/>
      <c r="I775" s="27"/>
      <c r="J775" s="28"/>
      <c r="K775" s="127"/>
      <c r="L775" s="128"/>
      <c r="M775" s="47"/>
      <c r="N775" s="47"/>
      <c r="O775" s="47"/>
      <c r="P775" s="47"/>
      <c r="Q775" s="47"/>
      <c r="R775" s="48"/>
      <c r="S775" s="27"/>
      <c r="T775" s="27"/>
      <c r="U775" s="27"/>
      <c r="V775" s="27"/>
      <c r="W775" s="27"/>
      <c r="X775" s="27"/>
      <c r="Y775" s="27"/>
      <c r="Z775" s="27"/>
      <c r="AA775" s="27"/>
      <c r="AB775" s="27"/>
      <c r="AC775" s="27"/>
      <c r="AR775" s="16" t="s">
        <v>129</v>
      </c>
      <c r="AS775" s="16" t="s">
        <v>70</v>
      </c>
    </row>
    <row r="776" spans="1:63" s="2" customFormat="1" ht="29.25">
      <c r="A776" s="27"/>
      <c r="B776" s="28"/>
      <c r="C776" s="27"/>
      <c r="D776" s="125" t="s">
        <v>359</v>
      </c>
      <c r="E776" s="27"/>
      <c r="F776" s="137" t="s">
        <v>1178</v>
      </c>
      <c r="G776" s="27"/>
      <c r="H776" s="27"/>
      <c r="I776" s="27"/>
      <c r="J776" s="28"/>
      <c r="K776" s="127"/>
      <c r="L776" s="128"/>
      <c r="M776" s="47"/>
      <c r="N776" s="47"/>
      <c r="O776" s="47"/>
      <c r="P776" s="47"/>
      <c r="Q776" s="47"/>
      <c r="R776" s="48"/>
      <c r="S776" s="27"/>
      <c r="T776" s="27"/>
      <c r="U776" s="27"/>
      <c r="V776" s="27"/>
      <c r="W776" s="27"/>
      <c r="X776" s="27"/>
      <c r="Y776" s="27"/>
      <c r="Z776" s="27"/>
      <c r="AA776" s="27"/>
      <c r="AB776" s="27"/>
      <c r="AC776" s="27"/>
      <c r="AR776" s="16" t="s">
        <v>359</v>
      </c>
      <c r="AS776" s="16" t="s">
        <v>70</v>
      </c>
    </row>
    <row r="777" spans="1:63" s="2" customFormat="1" ht="44.25" customHeight="1">
      <c r="A777" s="27"/>
      <c r="B777" s="113"/>
      <c r="C777" s="114" t="s">
        <v>1196</v>
      </c>
      <c r="D777" s="114" t="s">
        <v>123</v>
      </c>
      <c r="E777" s="115" t="s">
        <v>1197</v>
      </c>
      <c r="F777" s="116" t="s">
        <v>253</v>
      </c>
      <c r="G777" s="117" t="s">
        <v>254</v>
      </c>
      <c r="H777" s="118">
        <v>530</v>
      </c>
      <c r="I777" s="116" t="s">
        <v>127</v>
      </c>
      <c r="J777" s="28"/>
      <c r="K777" s="119" t="s">
        <v>1</v>
      </c>
      <c r="L777" s="120" t="s">
        <v>30</v>
      </c>
      <c r="M777" s="121">
        <v>0</v>
      </c>
      <c r="N777" s="121">
        <f>M777*H777</f>
        <v>0</v>
      </c>
      <c r="O777" s="121">
        <v>0</v>
      </c>
      <c r="P777" s="121">
        <f>O777*H777</f>
        <v>0</v>
      </c>
      <c r="Q777" s="121">
        <v>0</v>
      </c>
      <c r="R777" s="122">
        <f>Q777*H777</f>
        <v>0</v>
      </c>
      <c r="S777" s="27"/>
      <c r="T777" s="27"/>
      <c r="U777" s="27"/>
      <c r="V777" s="27"/>
      <c r="W777" s="27"/>
      <c r="X777" s="27"/>
      <c r="Y777" s="27"/>
      <c r="Z777" s="27"/>
      <c r="AA777" s="27"/>
      <c r="AB777" s="27"/>
      <c r="AC777" s="27"/>
      <c r="AP777" s="123" t="s">
        <v>128</v>
      </c>
      <c r="AR777" s="123" t="s">
        <v>123</v>
      </c>
      <c r="AS777" s="123" t="s">
        <v>70</v>
      </c>
      <c r="AW777" s="16" t="s">
        <v>121</v>
      </c>
      <c r="BC777" s="124" t="e">
        <f>IF(L777="základní",#REF!,0)</f>
        <v>#REF!</v>
      </c>
      <c r="BD777" s="124">
        <f>IF(L777="snížená",#REF!,0)</f>
        <v>0</v>
      </c>
      <c r="BE777" s="124">
        <f>IF(L777="zákl. přenesená",#REF!,0)</f>
        <v>0</v>
      </c>
      <c r="BF777" s="124">
        <f>IF(L777="sníž. přenesená",#REF!,0)</f>
        <v>0</v>
      </c>
      <c r="BG777" s="124">
        <f>IF(L777="nulová",#REF!,0)</f>
        <v>0</v>
      </c>
      <c r="BH777" s="16" t="s">
        <v>68</v>
      </c>
      <c r="BI777" s="124" t="e">
        <f>ROUND(#REF!*H777,2)</f>
        <v>#REF!</v>
      </c>
      <c r="BJ777" s="16" t="s">
        <v>128</v>
      </c>
      <c r="BK777" s="123" t="s">
        <v>1198</v>
      </c>
    </row>
    <row r="778" spans="1:63" s="2" customFormat="1" ht="29.25">
      <c r="A778" s="27"/>
      <c r="B778" s="28"/>
      <c r="C778" s="27"/>
      <c r="D778" s="125" t="s">
        <v>129</v>
      </c>
      <c r="E778" s="27"/>
      <c r="F778" s="126" t="s">
        <v>253</v>
      </c>
      <c r="G778" s="27"/>
      <c r="H778" s="27"/>
      <c r="I778" s="27"/>
      <c r="J778" s="28"/>
      <c r="K778" s="127"/>
      <c r="L778" s="128"/>
      <c r="M778" s="47"/>
      <c r="N778" s="47"/>
      <c r="O778" s="47"/>
      <c r="P778" s="47"/>
      <c r="Q778" s="47"/>
      <c r="R778" s="48"/>
      <c r="S778" s="27"/>
      <c r="T778" s="27"/>
      <c r="U778" s="27"/>
      <c r="V778" s="27"/>
      <c r="W778" s="27"/>
      <c r="X778" s="27"/>
      <c r="Y778" s="27"/>
      <c r="Z778" s="27"/>
      <c r="AA778" s="27"/>
      <c r="AB778" s="27"/>
      <c r="AC778" s="27"/>
      <c r="AR778" s="16" t="s">
        <v>129</v>
      </c>
      <c r="AS778" s="16" t="s">
        <v>70</v>
      </c>
    </row>
    <row r="779" spans="1:63" s="2" customFormat="1" ht="29.25">
      <c r="A779" s="27"/>
      <c r="B779" s="28"/>
      <c r="C779" s="27"/>
      <c r="D779" s="125" t="s">
        <v>359</v>
      </c>
      <c r="E779" s="27"/>
      <c r="F779" s="137" t="s">
        <v>1178</v>
      </c>
      <c r="G779" s="27"/>
      <c r="H779" s="27"/>
      <c r="I779" s="27"/>
      <c r="J779" s="28"/>
      <c r="K779" s="127"/>
      <c r="L779" s="128"/>
      <c r="M779" s="47"/>
      <c r="N779" s="47"/>
      <c r="O779" s="47"/>
      <c r="P779" s="47"/>
      <c r="Q779" s="47"/>
      <c r="R779" s="48"/>
      <c r="S779" s="27"/>
      <c r="T779" s="27"/>
      <c r="U779" s="27"/>
      <c r="V779" s="27"/>
      <c r="W779" s="27"/>
      <c r="X779" s="27"/>
      <c r="Y779" s="27"/>
      <c r="Z779" s="27"/>
      <c r="AA779" s="27"/>
      <c r="AB779" s="27"/>
      <c r="AC779" s="27"/>
      <c r="AR779" s="16" t="s">
        <v>359</v>
      </c>
      <c r="AS779" s="16" t="s">
        <v>70</v>
      </c>
    </row>
    <row r="780" spans="1:63" s="2" customFormat="1" ht="24.2" customHeight="1">
      <c r="A780" s="27"/>
      <c r="B780" s="113"/>
      <c r="C780" s="114" t="s">
        <v>664</v>
      </c>
      <c r="D780" s="114" t="s">
        <v>123</v>
      </c>
      <c r="E780" s="115" t="s">
        <v>1199</v>
      </c>
      <c r="F780" s="116" t="s">
        <v>1200</v>
      </c>
      <c r="G780" s="117" t="s">
        <v>149</v>
      </c>
      <c r="H780" s="118">
        <v>730</v>
      </c>
      <c r="I780" s="116" t="s">
        <v>127</v>
      </c>
      <c r="J780" s="28"/>
      <c r="K780" s="119" t="s">
        <v>1</v>
      </c>
      <c r="L780" s="120" t="s">
        <v>30</v>
      </c>
      <c r="M780" s="121">
        <v>0</v>
      </c>
      <c r="N780" s="121">
        <f>M780*H780</f>
        <v>0</v>
      </c>
      <c r="O780" s="121">
        <v>0</v>
      </c>
      <c r="P780" s="121">
        <f>O780*H780</f>
        <v>0</v>
      </c>
      <c r="Q780" s="121">
        <v>0</v>
      </c>
      <c r="R780" s="122">
        <f>Q780*H780</f>
        <v>0</v>
      </c>
      <c r="S780" s="27"/>
      <c r="T780" s="27"/>
      <c r="U780" s="27"/>
      <c r="V780" s="27"/>
      <c r="W780" s="27"/>
      <c r="X780" s="27"/>
      <c r="Y780" s="27"/>
      <c r="Z780" s="27"/>
      <c r="AA780" s="27"/>
      <c r="AB780" s="27"/>
      <c r="AC780" s="27"/>
      <c r="AP780" s="123" t="s">
        <v>128</v>
      </c>
      <c r="AR780" s="123" t="s">
        <v>123</v>
      </c>
      <c r="AS780" s="123" t="s">
        <v>70</v>
      </c>
      <c r="AW780" s="16" t="s">
        <v>121</v>
      </c>
      <c r="BC780" s="124" t="e">
        <f>IF(L780="základní",#REF!,0)</f>
        <v>#REF!</v>
      </c>
      <c r="BD780" s="124">
        <f>IF(L780="snížená",#REF!,0)</f>
        <v>0</v>
      </c>
      <c r="BE780" s="124">
        <f>IF(L780="zákl. přenesená",#REF!,0)</f>
        <v>0</v>
      </c>
      <c r="BF780" s="124">
        <f>IF(L780="sníž. přenesená",#REF!,0)</f>
        <v>0</v>
      </c>
      <c r="BG780" s="124">
        <f>IF(L780="nulová",#REF!,0)</f>
        <v>0</v>
      </c>
      <c r="BH780" s="16" t="s">
        <v>68</v>
      </c>
      <c r="BI780" s="124" t="e">
        <f>ROUND(#REF!*H780,2)</f>
        <v>#REF!</v>
      </c>
      <c r="BJ780" s="16" t="s">
        <v>128</v>
      </c>
      <c r="BK780" s="123" t="s">
        <v>1201</v>
      </c>
    </row>
    <row r="781" spans="1:63" s="2" customFormat="1">
      <c r="A781" s="27"/>
      <c r="B781" s="28"/>
      <c r="C781" s="27"/>
      <c r="D781" s="125" t="s">
        <v>129</v>
      </c>
      <c r="E781" s="27"/>
      <c r="F781" s="126" t="s">
        <v>1200</v>
      </c>
      <c r="G781" s="27"/>
      <c r="H781" s="27"/>
      <c r="I781" s="27"/>
      <c r="J781" s="28"/>
      <c r="K781" s="127"/>
      <c r="L781" s="128"/>
      <c r="M781" s="47"/>
      <c r="N781" s="47"/>
      <c r="O781" s="47"/>
      <c r="P781" s="47"/>
      <c r="Q781" s="47"/>
      <c r="R781" s="48"/>
      <c r="S781" s="27"/>
      <c r="T781" s="27"/>
      <c r="U781" s="27"/>
      <c r="V781" s="27"/>
      <c r="W781" s="27"/>
      <c r="X781" s="27"/>
      <c r="Y781" s="27"/>
      <c r="Z781" s="27"/>
      <c r="AA781" s="27"/>
      <c r="AB781" s="27"/>
      <c r="AC781" s="27"/>
      <c r="AR781" s="16" t="s">
        <v>129</v>
      </c>
      <c r="AS781" s="16" t="s">
        <v>70</v>
      </c>
    </row>
    <row r="782" spans="1:63" s="12" customFormat="1" ht="22.9" customHeight="1">
      <c r="B782" s="103"/>
      <c r="D782" s="104" t="s">
        <v>60</v>
      </c>
      <c r="E782" s="112" t="s">
        <v>1202</v>
      </c>
      <c r="F782" s="112" t="s">
        <v>1203</v>
      </c>
      <c r="J782" s="103"/>
      <c r="K782" s="106"/>
      <c r="L782" s="107"/>
      <c r="M782" s="107"/>
      <c r="N782" s="108">
        <f>SUM(N783:N786)</f>
        <v>0</v>
      </c>
      <c r="O782" s="107"/>
      <c r="P782" s="108">
        <f>SUM(P783:P786)</f>
        <v>0</v>
      </c>
      <c r="Q782" s="107"/>
      <c r="R782" s="109">
        <f>SUM(R783:R786)</f>
        <v>0</v>
      </c>
      <c r="AP782" s="104" t="s">
        <v>68</v>
      </c>
      <c r="AR782" s="110" t="s">
        <v>60</v>
      </c>
      <c r="AS782" s="110" t="s">
        <v>68</v>
      </c>
      <c r="AW782" s="104" t="s">
        <v>121</v>
      </c>
      <c r="BI782" s="111" t="e">
        <f>SUM(BI783:BI786)</f>
        <v>#REF!</v>
      </c>
    </row>
    <row r="783" spans="1:63" s="2" customFormat="1" ht="44.25" customHeight="1">
      <c r="A783" s="27"/>
      <c r="B783" s="113"/>
      <c r="C783" s="114" t="s">
        <v>1204</v>
      </c>
      <c r="D783" s="114" t="s">
        <v>123</v>
      </c>
      <c r="E783" s="115" t="s">
        <v>1205</v>
      </c>
      <c r="F783" s="116" t="s">
        <v>1206</v>
      </c>
      <c r="G783" s="117" t="s">
        <v>254</v>
      </c>
      <c r="H783" s="118">
        <v>4100</v>
      </c>
      <c r="I783" s="116" t="s">
        <v>127</v>
      </c>
      <c r="J783" s="28"/>
      <c r="K783" s="119" t="s">
        <v>1</v>
      </c>
      <c r="L783" s="120" t="s">
        <v>30</v>
      </c>
      <c r="M783" s="121">
        <v>0</v>
      </c>
      <c r="N783" s="121">
        <f>M783*H783</f>
        <v>0</v>
      </c>
      <c r="O783" s="121">
        <v>0</v>
      </c>
      <c r="P783" s="121">
        <f>O783*H783</f>
        <v>0</v>
      </c>
      <c r="Q783" s="121">
        <v>0</v>
      </c>
      <c r="R783" s="122">
        <f>Q783*H783</f>
        <v>0</v>
      </c>
      <c r="S783" s="27"/>
      <c r="T783" s="27"/>
      <c r="U783" s="27"/>
      <c r="V783" s="27"/>
      <c r="W783" s="27"/>
      <c r="X783" s="27"/>
      <c r="Y783" s="27"/>
      <c r="Z783" s="27"/>
      <c r="AA783" s="27"/>
      <c r="AB783" s="27"/>
      <c r="AC783" s="27"/>
      <c r="AP783" s="123" t="s">
        <v>128</v>
      </c>
      <c r="AR783" s="123" t="s">
        <v>123</v>
      </c>
      <c r="AS783" s="123" t="s">
        <v>70</v>
      </c>
      <c r="AW783" s="16" t="s">
        <v>121</v>
      </c>
      <c r="BC783" s="124" t="e">
        <f>IF(L783="základní",#REF!,0)</f>
        <v>#REF!</v>
      </c>
      <c r="BD783" s="124">
        <f>IF(L783="snížená",#REF!,0)</f>
        <v>0</v>
      </c>
      <c r="BE783" s="124">
        <f>IF(L783="zákl. přenesená",#REF!,0)</f>
        <v>0</v>
      </c>
      <c r="BF783" s="124">
        <f>IF(L783="sníž. přenesená",#REF!,0)</f>
        <v>0</v>
      </c>
      <c r="BG783" s="124">
        <f>IF(L783="nulová",#REF!,0)</f>
        <v>0</v>
      </c>
      <c r="BH783" s="16" t="s">
        <v>68</v>
      </c>
      <c r="BI783" s="124" t="e">
        <f>ROUND(#REF!*H783,2)</f>
        <v>#REF!</v>
      </c>
      <c r="BJ783" s="16" t="s">
        <v>128</v>
      </c>
      <c r="BK783" s="123" t="s">
        <v>1207</v>
      </c>
    </row>
    <row r="784" spans="1:63" s="2" customFormat="1" ht="29.25">
      <c r="A784" s="27"/>
      <c r="B784" s="28"/>
      <c r="C784" s="27"/>
      <c r="D784" s="125" t="s">
        <v>129</v>
      </c>
      <c r="E784" s="27"/>
      <c r="F784" s="126" t="s">
        <v>1206</v>
      </c>
      <c r="G784" s="27"/>
      <c r="H784" s="27"/>
      <c r="I784" s="27"/>
      <c r="J784" s="28"/>
      <c r="K784" s="127"/>
      <c r="L784" s="128"/>
      <c r="M784" s="47"/>
      <c r="N784" s="47"/>
      <c r="O784" s="47"/>
      <c r="P784" s="47"/>
      <c r="Q784" s="47"/>
      <c r="R784" s="48"/>
      <c r="S784" s="27"/>
      <c r="T784" s="27"/>
      <c r="U784" s="27"/>
      <c r="V784" s="27"/>
      <c r="W784" s="27"/>
      <c r="X784" s="27"/>
      <c r="Y784" s="27"/>
      <c r="Z784" s="27"/>
      <c r="AA784" s="27"/>
      <c r="AB784" s="27"/>
      <c r="AC784" s="27"/>
      <c r="AR784" s="16" t="s">
        <v>129</v>
      </c>
      <c r="AS784" s="16" t="s">
        <v>70</v>
      </c>
    </row>
    <row r="785" spans="1:63" s="2" customFormat="1" ht="55.5" customHeight="1">
      <c r="A785" s="27"/>
      <c r="B785" s="113"/>
      <c r="C785" s="114" t="s">
        <v>667</v>
      </c>
      <c r="D785" s="114" t="s">
        <v>123</v>
      </c>
      <c r="E785" s="115" t="s">
        <v>1208</v>
      </c>
      <c r="F785" s="116" t="s">
        <v>1209</v>
      </c>
      <c r="G785" s="117" t="s">
        <v>254</v>
      </c>
      <c r="H785" s="118">
        <v>1700</v>
      </c>
      <c r="I785" s="116" t="s">
        <v>127</v>
      </c>
      <c r="J785" s="28"/>
      <c r="K785" s="119" t="s">
        <v>1</v>
      </c>
      <c r="L785" s="120" t="s">
        <v>30</v>
      </c>
      <c r="M785" s="121">
        <v>0</v>
      </c>
      <c r="N785" s="121">
        <f>M785*H785</f>
        <v>0</v>
      </c>
      <c r="O785" s="121">
        <v>0</v>
      </c>
      <c r="P785" s="121">
        <f>O785*H785</f>
        <v>0</v>
      </c>
      <c r="Q785" s="121">
        <v>0</v>
      </c>
      <c r="R785" s="122">
        <f>Q785*H785</f>
        <v>0</v>
      </c>
      <c r="S785" s="27"/>
      <c r="T785" s="27"/>
      <c r="U785" s="27"/>
      <c r="V785" s="27"/>
      <c r="W785" s="27"/>
      <c r="X785" s="27"/>
      <c r="Y785" s="27"/>
      <c r="Z785" s="27"/>
      <c r="AA785" s="27"/>
      <c r="AB785" s="27"/>
      <c r="AC785" s="27"/>
      <c r="AP785" s="123" t="s">
        <v>128</v>
      </c>
      <c r="AR785" s="123" t="s">
        <v>123</v>
      </c>
      <c r="AS785" s="123" t="s">
        <v>70</v>
      </c>
      <c r="AW785" s="16" t="s">
        <v>121</v>
      </c>
      <c r="BC785" s="124" t="e">
        <f>IF(L785="základní",#REF!,0)</f>
        <v>#REF!</v>
      </c>
      <c r="BD785" s="124">
        <f>IF(L785="snížená",#REF!,0)</f>
        <v>0</v>
      </c>
      <c r="BE785" s="124">
        <f>IF(L785="zákl. přenesená",#REF!,0)</f>
        <v>0</v>
      </c>
      <c r="BF785" s="124">
        <f>IF(L785="sníž. přenesená",#REF!,0)</f>
        <v>0</v>
      </c>
      <c r="BG785" s="124">
        <f>IF(L785="nulová",#REF!,0)</f>
        <v>0</v>
      </c>
      <c r="BH785" s="16" t="s">
        <v>68</v>
      </c>
      <c r="BI785" s="124" t="e">
        <f>ROUND(#REF!*H785,2)</f>
        <v>#REF!</v>
      </c>
      <c r="BJ785" s="16" t="s">
        <v>128</v>
      </c>
      <c r="BK785" s="123" t="s">
        <v>1210</v>
      </c>
    </row>
    <row r="786" spans="1:63" s="2" customFormat="1" ht="29.25">
      <c r="A786" s="27"/>
      <c r="B786" s="28"/>
      <c r="C786" s="27"/>
      <c r="D786" s="125" t="s">
        <v>129</v>
      </c>
      <c r="E786" s="27"/>
      <c r="F786" s="126" t="s">
        <v>1209</v>
      </c>
      <c r="G786" s="27"/>
      <c r="H786" s="27"/>
      <c r="I786" s="27"/>
      <c r="J786" s="28"/>
      <c r="K786" s="127"/>
      <c r="L786" s="128"/>
      <c r="M786" s="47"/>
      <c r="N786" s="47"/>
      <c r="O786" s="47"/>
      <c r="P786" s="47"/>
      <c r="Q786" s="47"/>
      <c r="R786" s="48"/>
      <c r="S786" s="27"/>
      <c r="T786" s="27"/>
      <c r="U786" s="27"/>
      <c r="V786" s="27"/>
      <c r="W786" s="27"/>
      <c r="X786" s="27"/>
      <c r="Y786" s="27"/>
      <c r="Z786" s="27"/>
      <c r="AA786" s="27"/>
      <c r="AB786" s="27"/>
      <c r="AC786" s="27"/>
      <c r="AR786" s="16" t="s">
        <v>129</v>
      </c>
      <c r="AS786" s="16" t="s">
        <v>70</v>
      </c>
    </row>
    <row r="787" spans="1:63" s="12" customFormat="1" ht="25.9" customHeight="1">
      <c r="B787" s="103"/>
      <c r="D787" s="104" t="s">
        <v>60</v>
      </c>
      <c r="E787" s="105" t="s">
        <v>1211</v>
      </c>
      <c r="F787" s="105" t="s">
        <v>1212</v>
      </c>
      <c r="J787" s="103"/>
      <c r="K787" s="106"/>
      <c r="L787" s="107"/>
      <c r="M787" s="107"/>
      <c r="N787" s="108">
        <f>N788+N835+N842+N914+N930+N952+N970+N977</f>
        <v>0</v>
      </c>
      <c r="O787" s="107"/>
      <c r="P787" s="108">
        <f>P788+P835+P842+P914+P930+P952+P970+P977</f>
        <v>0</v>
      </c>
      <c r="Q787" s="107"/>
      <c r="R787" s="109">
        <f>R788+R835+R842+R914+R930+R952+R970+R977</f>
        <v>0</v>
      </c>
      <c r="AP787" s="104" t="s">
        <v>70</v>
      </c>
      <c r="AR787" s="110" t="s">
        <v>60</v>
      </c>
      <c r="AS787" s="110" t="s">
        <v>61</v>
      </c>
      <c r="AW787" s="104" t="s">
        <v>121</v>
      </c>
      <c r="BI787" s="111" t="e">
        <f>BI788+BI835+BI842+BI914+BI930+BI952+BI970+BI977</f>
        <v>#REF!</v>
      </c>
    </row>
    <row r="788" spans="1:63" s="12" customFormat="1" ht="22.9" customHeight="1">
      <c r="B788" s="103"/>
      <c r="D788" s="104" t="s">
        <v>60</v>
      </c>
      <c r="E788" s="112" t="s">
        <v>1213</v>
      </c>
      <c r="F788" s="112" t="s">
        <v>1214</v>
      </c>
      <c r="J788" s="103"/>
      <c r="K788" s="106"/>
      <c r="L788" s="107"/>
      <c r="M788" s="107"/>
      <c r="N788" s="108">
        <f>SUM(N789:N834)</f>
        <v>0</v>
      </c>
      <c r="O788" s="107"/>
      <c r="P788" s="108">
        <f>SUM(P789:P834)</f>
        <v>0</v>
      </c>
      <c r="Q788" s="107"/>
      <c r="R788" s="109">
        <f>SUM(R789:R834)</f>
        <v>0</v>
      </c>
      <c r="AP788" s="104" t="s">
        <v>70</v>
      </c>
      <c r="AR788" s="110" t="s">
        <v>60</v>
      </c>
      <c r="AS788" s="110" t="s">
        <v>68</v>
      </c>
      <c r="AW788" s="104" t="s">
        <v>121</v>
      </c>
      <c r="BI788" s="111" t="e">
        <f>SUM(BI789:BI834)</f>
        <v>#REF!</v>
      </c>
    </row>
    <row r="789" spans="1:63" s="2" customFormat="1" ht="33" customHeight="1">
      <c r="A789" s="27"/>
      <c r="B789" s="113"/>
      <c r="C789" s="114" t="s">
        <v>1215</v>
      </c>
      <c r="D789" s="114" t="s">
        <v>123</v>
      </c>
      <c r="E789" s="115" t="s">
        <v>1216</v>
      </c>
      <c r="F789" s="116" t="s">
        <v>1217</v>
      </c>
      <c r="G789" s="117" t="s">
        <v>126</v>
      </c>
      <c r="H789" s="118">
        <v>650</v>
      </c>
      <c r="I789" s="116" t="s">
        <v>127</v>
      </c>
      <c r="J789" s="28"/>
      <c r="K789" s="119" t="s">
        <v>1</v>
      </c>
      <c r="L789" s="120" t="s">
        <v>30</v>
      </c>
      <c r="M789" s="121">
        <v>0</v>
      </c>
      <c r="N789" s="121">
        <f>M789*H789</f>
        <v>0</v>
      </c>
      <c r="O789" s="121">
        <v>0</v>
      </c>
      <c r="P789" s="121">
        <f>O789*H789</f>
        <v>0</v>
      </c>
      <c r="Q789" s="121">
        <v>0</v>
      </c>
      <c r="R789" s="122">
        <f>Q789*H789</f>
        <v>0</v>
      </c>
      <c r="S789" s="27"/>
      <c r="T789" s="27"/>
      <c r="U789" s="27"/>
      <c r="V789" s="27"/>
      <c r="W789" s="27"/>
      <c r="X789" s="27"/>
      <c r="Y789" s="27"/>
      <c r="Z789" s="27"/>
      <c r="AA789" s="27"/>
      <c r="AB789" s="27"/>
      <c r="AC789" s="27"/>
      <c r="AP789" s="123" t="s">
        <v>153</v>
      </c>
      <c r="AR789" s="123" t="s">
        <v>123</v>
      </c>
      <c r="AS789" s="123" t="s">
        <v>70</v>
      </c>
      <c r="AW789" s="16" t="s">
        <v>121</v>
      </c>
      <c r="BC789" s="124" t="e">
        <f>IF(L789="základní",#REF!,0)</f>
        <v>#REF!</v>
      </c>
      <c r="BD789" s="124">
        <f>IF(L789="snížená",#REF!,0)</f>
        <v>0</v>
      </c>
      <c r="BE789" s="124">
        <f>IF(L789="zákl. přenesená",#REF!,0)</f>
        <v>0</v>
      </c>
      <c r="BF789" s="124">
        <f>IF(L789="sníž. přenesená",#REF!,0)</f>
        <v>0</v>
      </c>
      <c r="BG789" s="124">
        <f>IF(L789="nulová",#REF!,0)</f>
        <v>0</v>
      </c>
      <c r="BH789" s="16" t="s">
        <v>68</v>
      </c>
      <c r="BI789" s="124" t="e">
        <f>ROUND(#REF!*H789,2)</f>
        <v>#REF!</v>
      </c>
      <c r="BJ789" s="16" t="s">
        <v>153</v>
      </c>
      <c r="BK789" s="123" t="s">
        <v>1218</v>
      </c>
    </row>
    <row r="790" spans="1:63" s="2" customFormat="1" ht="19.5">
      <c r="A790" s="27"/>
      <c r="B790" s="28"/>
      <c r="C790" s="27"/>
      <c r="D790" s="125" t="s">
        <v>129</v>
      </c>
      <c r="E790" s="27"/>
      <c r="F790" s="126" t="s">
        <v>1217</v>
      </c>
      <c r="G790" s="27"/>
      <c r="H790" s="27"/>
      <c r="I790" s="27"/>
      <c r="J790" s="28"/>
      <c r="K790" s="127"/>
      <c r="L790" s="128"/>
      <c r="M790" s="47"/>
      <c r="N790" s="47"/>
      <c r="O790" s="47"/>
      <c r="P790" s="47"/>
      <c r="Q790" s="47"/>
      <c r="R790" s="48"/>
      <c r="S790" s="27"/>
      <c r="T790" s="27"/>
      <c r="U790" s="27"/>
      <c r="V790" s="27"/>
      <c r="W790" s="27"/>
      <c r="X790" s="27"/>
      <c r="Y790" s="27"/>
      <c r="Z790" s="27"/>
      <c r="AA790" s="27"/>
      <c r="AB790" s="27"/>
      <c r="AC790" s="27"/>
      <c r="AR790" s="16" t="s">
        <v>129</v>
      </c>
      <c r="AS790" s="16" t="s">
        <v>70</v>
      </c>
    </row>
    <row r="791" spans="1:63" s="2" customFormat="1" ht="16.5" customHeight="1">
      <c r="A791" s="27"/>
      <c r="B791" s="113"/>
      <c r="C791" s="129" t="s">
        <v>671</v>
      </c>
      <c r="D791" s="129" t="s">
        <v>355</v>
      </c>
      <c r="E791" s="130" t="s">
        <v>1219</v>
      </c>
      <c r="F791" s="131" t="s">
        <v>1220</v>
      </c>
      <c r="G791" s="132" t="s">
        <v>254</v>
      </c>
      <c r="H791" s="133">
        <v>0.26</v>
      </c>
      <c r="I791" s="131" t="s">
        <v>1221</v>
      </c>
      <c r="J791" s="134"/>
      <c r="K791" s="135" t="s">
        <v>1</v>
      </c>
      <c r="L791" s="136" t="s">
        <v>30</v>
      </c>
      <c r="M791" s="121">
        <v>0</v>
      </c>
      <c r="N791" s="121">
        <f>M791*H791</f>
        <v>0</v>
      </c>
      <c r="O791" s="121">
        <v>0</v>
      </c>
      <c r="P791" s="121">
        <f>O791*H791</f>
        <v>0</v>
      </c>
      <c r="Q791" s="121">
        <v>0</v>
      </c>
      <c r="R791" s="122">
        <f>Q791*H791</f>
        <v>0</v>
      </c>
      <c r="S791" s="27"/>
      <c r="T791" s="27"/>
      <c r="U791" s="27"/>
      <c r="V791" s="27"/>
      <c r="W791" s="27"/>
      <c r="X791" s="27"/>
      <c r="Y791" s="27"/>
      <c r="Z791" s="27"/>
      <c r="AA791" s="27"/>
      <c r="AB791" s="27"/>
      <c r="AC791" s="27"/>
      <c r="AP791" s="123" t="s">
        <v>180</v>
      </c>
      <c r="AR791" s="123" t="s">
        <v>355</v>
      </c>
      <c r="AS791" s="123" t="s">
        <v>70</v>
      </c>
      <c r="AW791" s="16" t="s">
        <v>121</v>
      </c>
      <c r="BC791" s="124" t="e">
        <f>IF(L791="základní",#REF!,0)</f>
        <v>#REF!</v>
      </c>
      <c r="BD791" s="124">
        <f>IF(L791="snížená",#REF!,0)</f>
        <v>0</v>
      </c>
      <c r="BE791" s="124">
        <f>IF(L791="zákl. přenesená",#REF!,0)</f>
        <v>0</v>
      </c>
      <c r="BF791" s="124">
        <f>IF(L791="sníž. přenesená",#REF!,0)</f>
        <v>0</v>
      </c>
      <c r="BG791" s="124">
        <f>IF(L791="nulová",#REF!,0)</f>
        <v>0</v>
      </c>
      <c r="BH791" s="16" t="s">
        <v>68</v>
      </c>
      <c r="BI791" s="124" t="e">
        <f>ROUND(#REF!*H791,2)</f>
        <v>#REF!</v>
      </c>
      <c r="BJ791" s="16" t="s">
        <v>153</v>
      </c>
      <c r="BK791" s="123" t="s">
        <v>1222</v>
      </c>
    </row>
    <row r="792" spans="1:63" s="2" customFormat="1">
      <c r="A792" s="27"/>
      <c r="B792" s="28"/>
      <c r="C792" s="27"/>
      <c r="D792" s="125" t="s">
        <v>129</v>
      </c>
      <c r="E792" s="27"/>
      <c r="F792" s="126" t="s">
        <v>1220</v>
      </c>
      <c r="G792" s="27"/>
      <c r="H792" s="27"/>
      <c r="I792" s="27"/>
      <c r="J792" s="28"/>
      <c r="K792" s="127"/>
      <c r="L792" s="128"/>
      <c r="M792" s="47"/>
      <c r="N792" s="47"/>
      <c r="O792" s="47"/>
      <c r="P792" s="47"/>
      <c r="Q792" s="47"/>
      <c r="R792" s="48"/>
      <c r="S792" s="27"/>
      <c r="T792" s="27"/>
      <c r="U792" s="27"/>
      <c r="V792" s="27"/>
      <c r="W792" s="27"/>
      <c r="X792" s="27"/>
      <c r="Y792" s="27"/>
      <c r="Z792" s="27"/>
      <c r="AA792" s="27"/>
      <c r="AB792" s="27"/>
      <c r="AC792" s="27"/>
      <c r="AR792" s="16" t="s">
        <v>129</v>
      </c>
      <c r="AS792" s="16" t="s">
        <v>70</v>
      </c>
    </row>
    <row r="793" spans="1:63" s="2" customFormat="1" ht="19.5">
      <c r="A793" s="27"/>
      <c r="B793" s="28"/>
      <c r="C793" s="27"/>
      <c r="D793" s="125" t="s">
        <v>359</v>
      </c>
      <c r="E793" s="27"/>
      <c r="F793" s="137" t="s">
        <v>1223</v>
      </c>
      <c r="G793" s="27"/>
      <c r="H793" s="27"/>
      <c r="I793" s="27"/>
      <c r="J793" s="28"/>
      <c r="K793" s="127"/>
      <c r="L793" s="128"/>
      <c r="M793" s="47"/>
      <c r="N793" s="47"/>
      <c r="O793" s="47"/>
      <c r="P793" s="47"/>
      <c r="Q793" s="47"/>
      <c r="R793" s="48"/>
      <c r="S793" s="27"/>
      <c r="T793" s="27"/>
      <c r="U793" s="27"/>
      <c r="V793" s="27"/>
      <c r="W793" s="27"/>
      <c r="X793" s="27"/>
      <c r="Y793" s="27"/>
      <c r="Z793" s="27"/>
      <c r="AA793" s="27"/>
      <c r="AB793" s="27"/>
      <c r="AC793" s="27"/>
      <c r="AR793" s="16" t="s">
        <v>359</v>
      </c>
      <c r="AS793" s="16" t="s">
        <v>70</v>
      </c>
    </row>
    <row r="794" spans="1:63" s="13" customFormat="1">
      <c r="B794" s="138"/>
      <c r="D794" s="125" t="s">
        <v>572</v>
      </c>
      <c r="E794" s="139" t="s">
        <v>1</v>
      </c>
      <c r="F794" s="140" t="s">
        <v>1224</v>
      </c>
      <c r="H794" s="141">
        <v>0.26</v>
      </c>
      <c r="J794" s="138"/>
      <c r="K794" s="142"/>
      <c r="L794" s="143"/>
      <c r="M794" s="143"/>
      <c r="N794" s="143"/>
      <c r="O794" s="143"/>
      <c r="P794" s="143"/>
      <c r="Q794" s="143"/>
      <c r="R794" s="144"/>
      <c r="AR794" s="139" t="s">
        <v>572</v>
      </c>
      <c r="AS794" s="139" t="s">
        <v>70</v>
      </c>
      <c r="AT794" s="13" t="s">
        <v>70</v>
      </c>
      <c r="AU794" s="13" t="s">
        <v>26</v>
      </c>
      <c r="AV794" s="13" t="s">
        <v>61</v>
      </c>
      <c r="AW794" s="139" t="s">
        <v>121</v>
      </c>
    </row>
    <row r="795" spans="1:63" s="14" customFormat="1">
      <c r="B795" s="145"/>
      <c r="D795" s="125" t="s">
        <v>572</v>
      </c>
      <c r="E795" s="146" t="s">
        <v>1</v>
      </c>
      <c r="F795" s="147" t="s">
        <v>574</v>
      </c>
      <c r="H795" s="148">
        <v>0.26</v>
      </c>
      <c r="J795" s="145"/>
      <c r="K795" s="149"/>
      <c r="L795" s="150"/>
      <c r="M795" s="150"/>
      <c r="N795" s="150"/>
      <c r="O795" s="150"/>
      <c r="P795" s="150"/>
      <c r="Q795" s="150"/>
      <c r="R795" s="151"/>
      <c r="AR795" s="146" t="s">
        <v>572</v>
      </c>
      <c r="AS795" s="146" t="s">
        <v>70</v>
      </c>
      <c r="AT795" s="14" t="s">
        <v>128</v>
      </c>
      <c r="AU795" s="14" t="s">
        <v>26</v>
      </c>
      <c r="AV795" s="14" t="s">
        <v>68</v>
      </c>
      <c r="AW795" s="146" t="s">
        <v>121</v>
      </c>
    </row>
    <row r="796" spans="1:63" s="2" customFormat="1" ht="37.9" customHeight="1">
      <c r="A796" s="27"/>
      <c r="B796" s="113"/>
      <c r="C796" s="114" t="s">
        <v>1225</v>
      </c>
      <c r="D796" s="114" t="s">
        <v>123</v>
      </c>
      <c r="E796" s="115" t="s">
        <v>1226</v>
      </c>
      <c r="F796" s="116" t="s">
        <v>1227</v>
      </c>
      <c r="G796" s="117" t="s">
        <v>126</v>
      </c>
      <c r="H796" s="118">
        <v>650</v>
      </c>
      <c r="I796" s="116" t="s">
        <v>127</v>
      </c>
      <c r="J796" s="28"/>
      <c r="K796" s="119" t="s">
        <v>1</v>
      </c>
      <c r="L796" s="120" t="s">
        <v>30</v>
      </c>
      <c r="M796" s="121">
        <v>0</v>
      </c>
      <c r="N796" s="121">
        <f>M796*H796</f>
        <v>0</v>
      </c>
      <c r="O796" s="121">
        <v>0</v>
      </c>
      <c r="P796" s="121">
        <f>O796*H796</f>
        <v>0</v>
      </c>
      <c r="Q796" s="121">
        <v>0</v>
      </c>
      <c r="R796" s="122">
        <f>Q796*H796</f>
        <v>0</v>
      </c>
      <c r="S796" s="27"/>
      <c r="T796" s="27"/>
      <c r="U796" s="27"/>
      <c r="V796" s="27"/>
      <c r="W796" s="27"/>
      <c r="X796" s="27"/>
      <c r="Y796" s="27"/>
      <c r="Z796" s="27"/>
      <c r="AA796" s="27"/>
      <c r="AB796" s="27"/>
      <c r="AC796" s="27"/>
      <c r="AP796" s="123" t="s">
        <v>153</v>
      </c>
      <c r="AR796" s="123" t="s">
        <v>123</v>
      </c>
      <c r="AS796" s="123" t="s">
        <v>70</v>
      </c>
      <c r="AW796" s="16" t="s">
        <v>121</v>
      </c>
      <c r="BC796" s="124" t="e">
        <f>IF(L796="základní",#REF!,0)</f>
        <v>#REF!</v>
      </c>
      <c r="BD796" s="124">
        <f>IF(L796="snížená",#REF!,0)</f>
        <v>0</v>
      </c>
      <c r="BE796" s="124">
        <f>IF(L796="zákl. přenesená",#REF!,0)</f>
        <v>0</v>
      </c>
      <c r="BF796" s="124">
        <f>IF(L796="sníž. přenesená",#REF!,0)</f>
        <v>0</v>
      </c>
      <c r="BG796" s="124">
        <f>IF(L796="nulová",#REF!,0)</f>
        <v>0</v>
      </c>
      <c r="BH796" s="16" t="s">
        <v>68</v>
      </c>
      <c r="BI796" s="124" t="e">
        <f>ROUND(#REF!*H796,2)</f>
        <v>#REF!</v>
      </c>
      <c r="BJ796" s="16" t="s">
        <v>153</v>
      </c>
      <c r="BK796" s="123" t="s">
        <v>1228</v>
      </c>
    </row>
    <row r="797" spans="1:63" s="2" customFormat="1" ht="19.5">
      <c r="A797" s="27"/>
      <c r="B797" s="28"/>
      <c r="C797" s="27"/>
      <c r="D797" s="125" t="s">
        <v>129</v>
      </c>
      <c r="E797" s="27"/>
      <c r="F797" s="126" t="s">
        <v>1227</v>
      </c>
      <c r="G797" s="27"/>
      <c r="H797" s="27"/>
      <c r="I797" s="27"/>
      <c r="J797" s="28"/>
      <c r="K797" s="127"/>
      <c r="L797" s="128"/>
      <c r="M797" s="47"/>
      <c r="N797" s="47"/>
      <c r="O797" s="47"/>
      <c r="P797" s="47"/>
      <c r="Q797" s="47"/>
      <c r="R797" s="48"/>
      <c r="S797" s="27"/>
      <c r="T797" s="27"/>
      <c r="U797" s="27"/>
      <c r="V797" s="27"/>
      <c r="W797" s="27"/>
      <c r="X797" s="27"/>
      <c r="Y797" s="27"/>
      <c r="Z797" s="27"/>
      <c r="AA797" s="27"/>
      <c r="AB797" s="27"/>
      <c r="AC797" s="27"/>
      <c r="AR797" s="16" t="s">
        <v>129</v>
      </c>
      <c r="AS797" s="16" t="s">
        <v>70</v>
      </c>
    </row>
    <row r="798" spans="1:63" s="2" customFormat="1" ht="16.5" customHeight="1">
      <c r="A798" s="27"/>
      <c r="B798" s="113"/>
      <c r="C798" s="129" t="s">
        <v>674</v>
      </c>
      <c r="D798" s="129" t="s">
        <v>355</v>
      </c>
      <c r="E798" s="130" t="s">
        <v>1229</v>
      </c>
      <c r="F798" s="131" t="s">
        <v>1230</v>
      </c>
      <c r="G798" s="132" t="s">
        <v>254</v>
      </c>
      <c r="H798" s="133">
        <v>0.71499999999999997</v>
      </c>
      <c r="I798" s="131" t="s">
        <v>127</v>
      </c>
      <c r="J798" s="134"/>
      <c r="K798" s="135" t="s">
        <v>1</v>
      </c>
      <c r="L798" s="136" t="s">
        <v>30</v>
      </c>
      <c r="M798" s="121">
        <v>0</v>
      </c>
      <c r="N798" s="121">
        <f>M798*H798</f>
        <v>0</v>
      </c>
      <c r="O798" s="121">
        <v>0</v>
      </c>
      <c r="P798" s="121">
        <f>O798*H798</f>
        <v>0</v>
      </c>
      <c r="Q798" s="121">
        <v>0</v>
      </c>
      <c r="R798" s="122">
        <f>Q798*H798</f>
        <v>0</v>
      </c>
      <c r="S798" s="27"/>
      <c r="T798" s="27"/>
      <c r="U798" s="27"/>
      <c r="V798" s="27"/>
      <c r="W798" s="27"/>
      <c r="X798" s="27"/>
      <c r="Y798" s="27"/>
      <c r="Z798" s="27"/>
      <c r="AA798" s="27"/>
      <c r="AB798" s="27"/>
      <c r="AC798" s="27"/>
      <c r="AP798" s="123" t="s">
        <v>180</v>
      </c>
      <c r="AR798" s="123" t="s">
        <v>355</v>
      </c>
      <c r="AS798" s="123" t="s">
        <v>70</v>
      </c>
      <c r="AW798" s="16" t="s">
        <v>121</v>
      </c>
      <c r="BC798" s="124" t="e">
        <f>IF(L798="základní",#REF!,0)</f>
        <v>#REF!</v>
      </c>
      <c r="BD798" s="124">
        <f>IF(L798="snížená",#REF!,0)</f>
        <v>0</v>
      </c>
      <c r="BE798" s="124">
        <f>IF(L798="zákl. přenesená",#REF!,0)</f>
        <v>0</v>
      </c>
      <c r="BF798" s="124">
        <f>IF(L798="sníž. přenesená",#REF!,0)</f>
        <v>0</v>
      </c>
      <c r="BG798" s="124">
        <f>IF(L798="nulová",#REF!,0)</f>
        <v>0</v>
      </c>
      <c r="BH798" s="16" t="s">
        <v>68</v>
      </c>
      <c r="BI798" s="124" t="e">
        <f>ROUND(#REF!*H798,2)</f>
        <v>#REF!</v>
      </c>
      <c r="BJ798" s="16" t="s">
        <v>153</v>
      </c>
      <c r="BK798" s="123" t="s">
        <v>1231</v>
      </c>
    </row>
    <row r="799" spans="1:63" s="2" customFormat="1">
      <c r="A799" s="27"/>
      <c r="B799" s="28"/>
      <c r="C799" s="27"/>
      <c r="D799" s="125" t="s">
        <v>129</v>
      </c>
      <c r="E799" s="27"/>
      <c r="F799" s="126" t="s">
        <v>1230</v>
      </c>
      <c r="G799" s="27"/>
      <c r="H799" s="27"/>
      <c r="I799" s="27"/>
      <c r="J799" s="28"/>
      <c r="K799" s="127"/>
      <c r="L799" s="128"/>
      <c r="M799" s="47"/>
      <c r="N799" s="47"/>
      <c r="O799" s="47"/>
      <c r="P799" s="47"/>
      <c r="Q799" s="47"/>
      <c r="R799" s="48"/>
      <c r="S799" s="27"/>
      <c r="T799" s="27"/>
      <c r="U799" s="27"/>
      <c r="V799" s="27"/>
      <c r="W799" s="27"/>
      <c r="X799" s="27"/>
      <c r="Y799" s="27"/>
      <c r="Z799" s="27"/>
      <c r="AA799" s="27"/>
      <c r="AB799" s="27"/>
      <c r="AC799" s="27"/>
      <c r="AR799" s="16" t="s">
        <v>129</v>
      </c>
      <c r="AS799" s="16" t="s">
        <v>70</v>
      </c>
    </row>
    <row r="800" spans="1:63" s="2" customFormat="1" ht="19.5">
      <c r="A800" s="27"/>
      <c r="B800" s="28"/>
      <c r="C800" s="27"/>
      <c r="D800" s="125" t="s">
        <v>359</v>
      </c>
      <c r="E800" s="27"/>
      <c r="F800" s="137" t="s">
        <v>1232</v>
      </c>
      <c r="G800" s="27"/>
      <c r="H800" s="27"/>
      <c r="I800" s="27"/>
      <c r="J800" s="28"/>
      <c r="K800" s="127"/>
      <c r="L800" s="128"/>
      <c r="M800" s="47"/>
      <c r="N800" s="47"/>
      <c r="O800" s="47"/>
      <c r="P800" s="47"/>
      <c r="Q800" s="47"/>
      <c r="R800" s="48"/>
      <c r="S800" s="27"/>
      <c r="T800" s="27"/>
      <c r="U800" s="27"/>
      <c r="V800" s="27"/>
      <c r="W800" s="27"/>
      <c r="X800" s="27"/>
      <c r="Y800" s="27"/>
      <c r="Z800" s="27"/>
      <c r="AA800" s="27"/>
      <c r="AB800" s="27"/>
      <c r="AC800" s="27"/>
      <c r="AR800" s="16" t="s">
        <v>359</v>
      </c>
      <c r="AS800" s="16" t="s">
        <v>70</v>
      </c>
    </row>
    <row r="801" spans="1:63" s="13" customFormat="1">
      <c r="B801" s="138"/>
      <c r="D801" s="125" t="s">
        <v>572</v>
      </c>
      <c r="E801" s="139" t="s">
        <v>1</v>
      </c>
      <c r="F801" s="140" t="s">
        <v>1233</v>
      </c>
      <c r="H801" s="141">
        <v>0.71499999999999997</v>
      </c>
      <c r="J801" s="138"/>
      <c r="K801" s="142"/>
      <c r="L801" s="143"/>
      <c r="M801" s="143"/>
      <c r="N801" s="143"/>
      <c r="O801" s="143"/>
      <c r="P801" s="143"/>
      <c r="Q801" s="143"/>
      <c r="R801" s="144"/>
      <c r="AR801" s="139" t="s">
        <v>572</v>
      </c>
      <c r="AS801" s="139" t="s">
        <v>70</v>
      </c>
      <c r="AT801" s="13" t="s">
        <v>70</v>
      </c>
      <c r="AU801" s="13" t="s">
        <v>26</v>
      </c>
      <c r="AV801" s="13" t="s">
        <v>61</v>
      </c>
      <c r="AW801" s="139" t="s">
        <v>121</v>
      </c>
    </row>
    <row r="802" spans="1:63" s="14" customFormat="1">
      <c r="B802" s="145"/>
      <c r="D802" s="125" t="s">
        <v>572</v>
      </c>
      <c r="E802" s="146" t="s">
        <v>1</v>
      </c>
      <c r="F802" s="147" t="s">
        <v>574</v>
      </c>
      <c r="H802" s="148">
        <v>0.71499999999999997</v>
      </c>
      <c r="J802" s="145"/>
      <c r="K802" s="149"/>
      <c r="L802" s="150"/>
      <c r="M802" s="150"/>
      <c r="N802" s="150"/>
      <c r="O802" s="150"/>
      <c r="P802" s="150"/>
      <c r="Q802" s="150"/>
      <c r="R802" s="151"/>
      <c r="AR802" s="146" t="s">
        <v>572</v>
      </c>
      <c r="AS802" s="146" t="s">
        <v>70</v>
      </c>
      <c r="AT802" s="14" t="s">
        <v>128</v>
      </c>
      <c r="AU802" s="14" t="s">
        <v>26</v>
      </c>
      <c r="AV802" s="14" t="s">
        <v>68</v>
      </c>
      <c r="AW802" s="146" t="s">
        <v>121</v>
      </c>
    </row>
    <row r="803" spans="1:63" s="2" customFormat="1" ht="24.2" customHeight="1">
      <c r="A803" s="27"/>
      <c r="B803" s="113"/>
      <c r="C803" s="114" t="s">
        <v>1234</v>
      </c>
      <c r="D803" s="114" t="s">
        <v>123</v>
      </c>
      <c r="E803" s="115" t="s">
        <v>1235</v>
      </c>
      <c r="F803" s="116" t="s">
        <v>1236</v>
      </c>
      <c r="G803" s="117" t="s">
        <v>126</v>
      </c>
      <c r="H803" s="118">
        <v>150</v>
      </c>
      <c r="I803" s="116" t="s">
        <v>127</v>
      </c>
      <c r="J803" s="28"/>
      <c r="K803" s="119" t="s">
        <v>1</v>
      </c>
      <c r="L803" s="120" t="s">
        <v>30</v>
      </c>
      <c r="M803" s="121">
        <v>0</v>
      </c>
      <c r="N803" s="121">
        <f>M803*H803</f>
        <v>0</v>
      </c>
      <c r="O803" s="121">
        <v>0</v>
      </c>
      <c r="P803" s="121">
        <f>O803*H803</f>
        <v>0</v>
      </c>
      <c r="Q803" s="121">
        <v>0</v>
      </c>
      <c r="R803" s="122">
        <f>Q803*H803</f>
        <v>0</v>
      </c>
      <c r="S803" s="27"/>
      <c r="T803" s="27"/>
      <c r="U803" s="27"/>
      <c r="V803" s="27"/>
      <c r="W803" s="27"/>
      <c r="X803" s="27"/>
      <c r="Y803" s="27"/>
      <c r="Z803" s="27"/>
      <c r="AA803" s="27"/>
      <c r="AB803" s="27"/>
      <c r="AC803" s="27"/>
      <c r="AP803" s="123" t="s">
        <v>153</v>
      </c>
      <c r="AR803" s="123" t="s">
        <v>123</v>
      </c>
      <c r="AS803" s="123" t="s">
        <v>70</v>
      </c>
      <c r="AW803" s="16" t="s">
        <v>121</v>
      </c>
      <c r="BC803" s="124" t="e">
        <f>IF(L803="základní",#REF!,0)</f>
        <v>#REF!</v>
      </c>
      <c r="BD803" s="124">
        <f>IF(L803="snížená",#REF!,0)</f>
        <v>0</v>
      </c>
      <c r="BE803" s="124">
        <f>IF(L803="zákl. přenesená",#REF!,0)</f>
        <v>0</v>
      </c>
      <c r="BF803" s="124">
        <f>IF(L803="sníž. přenesená",#REF!,0)</f>
        <v>0</v>
      </c>
      <c r="BG803" s="124">
        <f>IF(L803="nulová",#REF!,0)</f>
        <v>0</v>
      </c>
      <c r="BH803" s="16" t="s">
        <v>68</v>
      </c>
      <c r="BI803" s="124" t="e">
        <f>ROUND(#REF!*H803,2)</f>
        <v>#REF!</v>
      </c>
      <c r="BJ803" s="16" t="s">
        <v>153</v>
      </c>
      <c r="BK803" s="123" t="s">
        <v>1237</v>
      </c>
    </row>
    <row r="804" spans="1:63" s="2" customFormat="1" ht="19.5">
      <c r="A804" s="27"/>
      <c r="B804" s="28"/>
      <c r="C804" s="27"/>
      <c r="D804" s="125" t="s">
        <v>129</v>
      </c>
      <c r="E804" s="27"/>
      <c r="F804" s="126" t="s">
        <v>1236</v>
      </c>
      <c r="G804" s="27"/>
      <c r="H804" s="27"/>
      <c r="I804" s="27"/>
      <c r="J804" s="28"/>
      <c r="K804" s="127"/>
      <c r="L804" s="128"/>
      <c r="M804" s="47"/>
      <c r="N804" s="47"/>
      <c r="O804" s="47"/>
      <c r="P804" s="47"/>
      <c r="Q804" s="47"/>
      <c r="R804" s="48"/>
      <c r="S804" s="27"/>
      <c r="T804" s="27"/>
      <c r="U804" s="27"/>
      <c r="V804" s="27"/>
      <c r="W804" s="27"/>
      <c r="X804" s="27"/>
      <c r="Y804" s="27"/>
      <c r="Z804" s="27"/>
      <c r="AA804" s="27"/>
      <c r="AB804" s="27"/>
      <c r="AC804" s="27"/>
      <c r="AR804" s="16" t="s">
        <v>129</v>
      </c>
      <c r="AS804" s="16" t="s">
        <v>70</v>
      </c>
    </row>
    <row r="805" spans="1:63" s="2" customFormat="1" ht="24.2" customHeight="1">
      <c r="A805" s="27"/>
      <c r="B805" s="113"/>
      <c r="C805" s="114" t="s">
        <v>678</v>
      </c>
      <c r="D805" s="114" t="s">
        <v>123</v>
      </c>
      <c r="E805" s="115" t="s">
        <v>1238</v>
      </c>
      <c r="F805" s="116" t="s">
        <v>1239</v>
      </c>
      <c r="G805" s="117" t="s">
        <v>126</v>
      </c>
      <c r="H805" s="118">
        <v>50</v>
      </c>
      <c r="I805" s="116" t="s">
        <v>127</v>
      </c>
      <c r="J805" s="28"/>
      <c r="K805" s="119" t="s">
        <v>1</v>
      </c>
      <c r="L805" s="120" t="s">
        <v>30</v>
      </c>
      <c r="M805" s="121">
        <v>0</v>
      </c>
      <c r="N805" s="121">
        <f>M805*H805</f>
        <v>0</v>
      </c>
      <c r="O805" s="121">
        <v>0</v>
      </c>
      <c r="P805" s="121">
        <f>O805*H805</f>
        <v>0</v>
      </c>
      <c r="Q805" s="121">
        <v>0</v>
      </c>
      <c r="R805" s="122">
        <f>Q805*H805</f>
        <v>0</v>
      </c>
      <c r="S805" s="27"/>
      <c r="T805" s="27"/>
      <c r="U805" s="27"/>
      <c r="V805" s="27"/>
      <c r="W805" s="27"/>
      <c r="X805" s="27"/>
      <c r="Y805" s="27"/>
      <c r="Z805" s="27"/>
      <c r="AA805" s="27"/>
      <c r="AB805" s="27"/>
      <c r="AC805" s="27"/>
      <c r="AP805" s="123" t="s">
        <v>153</v>
      </c>
      <c r="AR805" s="123" t="s">
        <v>123</v>
      </c>
      <c r="AS805" s="123" t="s">
        <v>70</v>
      </c>
      <c r="AW805" s="16" t="s">
        <v>121</v>
      </c>
      <c r="BC805" s="124" t="e">
        <f>IF(L805="základní",#REF!,0)</f>
        <v>#REF!</v>
      </c>
      <c r="BD805" s="124">
        <f>IF(L805="snížená",#REF!,0)</f>
        <v>0</v>
      </c>
      <c r="BE805" s="124">
        <f>IF(L805="zákl. přenesená",#REF!,0)</f>
        <v>0</v>
      </c>
      <c r="BF805" s="124">
        <f>IF(L805="sníž. přenesená",#REF!,0)</f>
        <v>0</v>
      </c>
      <c r="BG805" s="124">
        <f>IF(L805="nulová",#REF!,0)</f>
        <v>0</v>
      </c>
      <c r="BH805" s="16" t="s">
        <v>68</v>
      </c>
      <c r="BI805" s="124" t="e">
        <f>ROUND(#REF!*H805,2)</f>
        <v>#REF!</v>
      </c>
      <c r="BJ805" s="16" t="s">
        <v>153</v>
      </c>
      <c r="BK805" s="123" t="s">
        <v>1240</v>
      </c>
    </row>
    <row r="806" spans="1:63" s="2" customFormat="1" ht="19.5">
      <c r="A806" s="27"/>
      <c r="B806" s="28"/>
      <c r="C806" s="27"/>
      <c r="D806" s="125" t="s">
        <v>129</v>
      </c>
      <c r="E806" s="27"/>
      <c r="F806" s="126" t="s">
        <v>1239</v>
      </c>
      <c r="G806" s="27"/>
      <c r="H806" s="27"/>
      <c r="I806" s="27"/>
      <c r="J806" s="28"/>
      <c r="K806" s="127"/>
      <c r="L806" s="128"/>
      <c r="M806" s="47"/>
      <c r="N806" s="47"/>
      <c r="O806" s="47"/>
      <c r="P806" s="47"/>
      <c r="Q806" s="47"/>
      <c r="R806" s="48"/>
      <c r="S806" s="27"/>
      <c r="T806" s="27"/>
      <c r="U806" s="27"/>
      <c r="V806" s="27"/>
      <c r="W806" s="27"/>
      <c r="X806" s="27"/>
      <c r="Y806" s="27"/>
      <c r="Z806" s="27"/>
      <c r="AA806" s="27"/>
      <c r="AB806" s="27"/>
      <c r="AC806" s="27"/>
      <c r="AR806" s="16" t="s">
        <v>129</v>
      </c>
      <c r="AS806" s="16" t="s">
        <v>70</v>
      </c>
    </row>
    <row r="807" spans="1:63" s="2" customFormat="1" ht="24.2" customHeight="1">
      <c r="A807" s="27"/>
      <c r="B807" s="113"/>
      <c r="C807" s="114" t="s">
        <v>1241</v>
      </c>
      <c r="D807" s="114" t="s">
        <v>123</v>
      </c>
      <c r="E807" s="115" t="s">
        <v>1242</v>
      </c>
      <c r="F807" s="116" t="s">
        <v>1243</v>
      </c>
      <c r="G807" s="117" t="s">
        <v>126</v>
      </c>
      <c r="H807" s="118">
        <v>20</v>
      </c>
      <c r="I807" s="116" t="s">
        <v>127</v>
      </c>
      <c r="J807" s="28"/>
      <c r="K807" s="119" t="s">
        <v>1</v>
      </c>
      <c r="L807" s="120" t="s">
        <v>30</v>
      </c>
      <c r="M807" s="121">
        <v>0</v>
      </c>
      <c r="N807" s="121">
        <f>M807*H807</f>
        <v>0</v>
      </c>
      <c r="O807" s="121">
        <v>0</v>
      </c>
      <c r="P807" s="121">
        <f>O807*H807</f>
        <v>0</v>
      </c>
      <c r="Q807" s="121">
        <v>0</v>
      </c>
      <c r="R807" s="122">
        <f>Q807*H807</f>
        <v>0</v>
      </c>
      <c r="S807" s="27"/>
      <c r="T807" s="27"/>
      <c r="U807" s="27"/>
      <c r="V807" s="27"/>
      <c r="W807" s="27"/>
      <c r="X807" s="27"/>
      <c r="Y807" s="27"/>
      <c r="Z807" s="27"/>
      <c r="AA807" s="27"/>
      <c r="AB807" s="27"/>
      <c r="AC807" s="27"/>
      <c r="AP807" s="123" t="s">
        <v>153</v>
      </c>
      <c r="AR807" s="123" t="s">
        <v>123</v>
      </c>
      <c r="AS807" s="123" t="s">
        <v>70</v>
      </c>
      <c r="AW807" s="16" t="s">
        <v>121</v>
      </c>
      <c r="BC807" s="124" t="e">
        <f>IF(L807="základní",#REF!,0)</f>
        <v>#REF!</v>
      </c>
      <c r="BD807" s="124">
        <f>IF(L807="snížená",#REF!,0)</f>
        <v>0</v>
      </c>
      <c r="BE807" s="124">
        <f>IF(L807="zákl. přenesená",#REF!,0)</f>
        <v>0</v>
      </c>
      <c r="BF807" s="124">
        <f>IF(L807="sníž. přenesená",#REF!,0)</f>
        <v>0</v>
      </c>
      <c r="BG807" s="124">
        <f>IF(L807="nulová",#REF!,0)</f>
        <v>0</v>
      </c>
      <c r="BH807" s="16" t="s">
        <v>68</v>
      </c>
      <c r="BI807" s="124" t="e">
        <f>ROUND(#REF!*H807,2)</f>
        <v>#REF!</v>
      </c>
      <c r="BJ807" s="16" t="s">
        <v>153</v>
      </c>
      <c r="BK807" s="123" t="s">
        <v>1244</v>
      </c>
    </row>
    <row r="808" spans="1:63" s="2" customFormat="1" ht="19.5">
      <c r="A808" s="27"/>
      <c r="B808" s="28"/>
      <c r="C808" s="27"/>
      <c r="D808" s="125" t="s">
        <v>129</v>
      </c>
      <c r="E808" s="27"/>
      <c r="F808" s="126" t="s">
        <v>1243</v>
      </c>
      <c r="G808" s="27"/>
      <c r="H808" s="27"/>
      <c r="I808" s="27"/>
      <c r="J808" s="28"/>
      <c r="K808" s="127"/>
      <c r="L808" s="128"/>
      <c r="M808" s="47"/>
      <c r="N808" s="47"/>
      <c r="O808" s="47"/>
      <c r="P808" s="47"/>
      <c r="Q808" s="47"/>
      <c r="R808" s="48"/>
      <c r="S808" s="27"/>
      <c r="T808" s="27"/>
      <c r="U808" s="27"/>
      <c r="V808" s="27"/>
      <c r="W808" s="27"/>
      <c r="X808" s="27"/>
      <c r="Y808" s="27"/>
      <c r="Z808" s="27"/>
      <c r="AA808" s="27"/>
      <c r="AB808" s="27"/>
      <c r="AC808" s="27"/>
      <c r="AR808" s="16" t="s">
        <v>129</v>
      </c>
      <c r="AS808" s="16" t="s">
        <v>70</v>
      </c>
    </row>
    <row r="809" spans="1:63" s="2" customFormat="1" ht="24.2" customHeight="1">
      <c r="A809" s="27"/>
      <c r="B809" s="113"/>
      <c r="C809" s="114" t="s">
        <v>681</v>
      </c>
      <c r="D809" s="114" t="s">
        <v>123</v>
      </c>
      <c r="E809" s="115" t="s">
        <v>1245</v>
      </c>
      <c r="F809" s="116" t="s">
        <v>1246</v>
      </c>
      <c r="G809" s="117" t="s">
        <v>126</v>
      </c>
      <c r="H809" s="118">
        <v>5</v>
      </c>
      <c r="I809" s="116" t="s">
        <v>127</v>
      </c>
      <c r="J809" s="28"/>
      <c r="K809" s="119" t="s">
        <v>1</v>
      </c>
      <c r="L809" s="120" t="s">
        <v>30</v>
      </c>
      <c r="M809" s="121">
        <v>0</v>
      </c>
      <c r="N809" s="121">
        <f>M809*H809</f>
        <v>0</v>
      </c>
      <c r="O809" s="121">
        <v>0</v>
      </c>
      <c r="P809" s="121">
        <f>O809*H809</f>
        <v>0</v>
      </c>
      <c r="Q809" s="121">
        <v>0</v>
      </c>
      <c r="R809" s="122">
        <f>Q809*H809</f>
        <v>0</v>
      </c>
      <c r="S809" s="27"/>
      <c r="T809" s="27"/>
      <c r="U809" s="27"/>
      <c r="V809" s="27"/>
      <c r="W809" s="27"/>
      <c r="X809" s="27"/>
      <c r="Y809" s="27"/>
      <c r="Z809" s="27"/>
      <c r="AA809" s="27"/>
      <c r="AB809" s="27"/>
      <c r="AC809" s="27"/>
      <c r="AP809" s="123" t="s">
        <v>153</v>
      </c>
      <c r="AR809" s="123" t="s">
        <v>123</v>
      </c>
      <c r="AS809" s="123" t="s">
        <v>70</v>
      </c>
      <c r="AW809" s="16" t="s">
        <v>121</v>
      </c>
      <c r="BC809" s="124" t="e">
        <f>IF(L809="základní",#REF!,0)</f>
        <v>#REF!</v>
      </c>
      <c r="BD809" s="124">
        <f>IF(L809="snížená",#REF!,0)</f>
        <v>0</v>
      </c>
      <c r="BE809" s="124">
        <f>IF(L809="zákl. přenesená",#REF!,0)</f>
        <v>0</v>
      </c>
      <c r="BF809" s="124">
        <f>IF(L809="sníž. přenesená",#REF!,0)</f>
        <v>0</v>
      </c>
      <c r="BG809" s="124">
        <f>IF(L809="nulová",#REF!,0)</f>
        <v>0</v>
      </c>
      <c r="BH809" s="16" t="s">
        <v>68</v>
      </c>
      <c r="BI809" s="124" t="e">
        <f>ROUND(#REF!*H809,2)</f>
        <v>#REF!</v>
      </c>
      <c r="BJ809" s="16" t="s">
        <v>153</v>
      </c>
      <c r="BK809" s="123" t="s">
        <v>1247</v>
      </c>
    </row>
    <row r="810" spans="1:63" s="2" customFormat="1" ht="19.5">
      <c r="A810" s="27"/>
      <c r="B810" s="28"/>
      <c r="C810" s="27"/>
      <c r="D810" s="125" t="s">
        <v>129</v>
      </c>
      <c r="E810" s="27"/>
      <c r="F810" s="126" t="s">
        <v>1246</v>
      </c>
      <c r="G810" s="27"/>
      <c r="H810" s="27"/>
      <c r="I810" s="27"/>
      <c r="J810" s="28"/>
      <c r="K810" s="127"/>
      <c r="L810" s="128"/>
      <c r="M810" s="47"/>
      <c r="N810" s="47"/>
      <c r="O810" s="47"/>
      <c r="P810" s="47"/>
      <c r="Q810" s="47"/>
      <c r="R810" s="48"/>
      <c r="S810" s="27"/>
      <c r="T810" s="27"/>
      <c r="U810" s="27"/>
      <c r="V810" s="27"/>
      <c r="W810" s="27"/>
      <c r="X810" s="27"/>
      <c r="Y810" s="27"/>
      <c r="Z810" s="27"/>
      <c r="AA810" s="27"/>
      <c r="AB810" s="27"/>
      <c r="AC810" s="27"/>
      <c r="AR810" s="16" t="s">
        <v>129</v>
      </c>
      <c r="AS810" s="16" t="s">
        <v>70</v>
      </c>
    </row>
    <row r="811" spans="1:63" s="2" customFormat="1" ht="37.9" customHeight="1">
      <c r="A811" s="27"/>
      <c r="B811" s="113"/>
      <c r="C811" s="129" t="s">
        <v>1248</v>
      </c>
      <c r="D811" s="129" t="s">
        <v>355</v>
      </c>
      <c r="E811" s="130" t="s">
        <v>1249</v>
      </c>
      <c r="F811" s="131" t="s">
        <v>1250</v>
      </c>
      <c r="G811" s="132" t="s">
        <v>126</v>
      </c>
      <c r="H811" s="133">
        <v>258.75</v>
      </c>
      <c r="I811" s="131" t="s">
        <v>127</v>
      </c>
      <c r="J811" s="134"/>
      <c r="K811" s="135" t="s">
        <v>1</v>
      </c>
      <c r="L811" s="136" t="s">
        <v>30</v>
      </c>
      <c r="M811" s="121">
        <v>0</v>
      </c>
      <c r="N811" s="121">
        <f>M811*H811</f>
        <v>0</v>
      </c>
      <c r="O811" s="121">
        <v>0</v>
      </c>
      <c r="P811" s="121">
        <f>O811*H811</f>
        <v>0</v>
      </c>
      <c r="Q811" s="121">
        <v>0</v>
      </c>
      <c r="R811" s="122">
        <f>Q811*H811</f>
        <v>0</v>
      </c>
      <c r="S811" s="27"/>
      <c r="T811" s="27"/>
      <c r="U811" s="27"/>
      <c r="V811" s="27"/>
      <c r="W811" s="27"/>
      <c r="X811" s="27"/>
      <c r="Y811" s="27"/>
      <c r="Z811" s="27"/>
      <c r="AA811" s="27"/>
      <c r="AB811" s="27"/>
      <c r="AC811" s="27"/>
      <c r="AP811" s="123" t="s">
        <v>180</v>
      </c>
      <c r="AR811" s="123" t="s">
        <v>355</v>
      </c>
      <c r="AS811" s="123" t="s">
        <v>70</v>
      </c>
      <c r="AW811" s="16" t="s">
        <v>121</v>
      </c>
      <c r="BC811" s="124" t="e">
        <f>IF(L811="základní",#REF!,0)</f>
        <v>#REF!</v>
      </c>
      <c r="BD811" s="124">
        <f>IF(L811="snížená",#REF!,0)</f>
        <v>0</v>
      </c>
      <c r="BE811" s="124">
        <f>IF(L811="zákl. přenesená",#REF!,0)</f>
        <v>0</v>
      </c>
      <c r="BF811" s="124">
        <f>IF(L811="sníž. přenesená",#REF!,0)</f>
        <v>0</v>
      </c>
      <c r="BG811" s="124">
        <f>IF(L811="nulová",#REF!,0)</f>
        <v>0</v>
      </c>
      <c r="BH811" s="16" t="s">
        <v>68</v>
      </c>
      <c r="BI811" s="124" t="e">
        <f>ROUND(#REF!*H811,2)</f>
        <v>#REF!</v>
      </c>
      <c r="BJ811" s="16" t="s">
        <v>153</v>
      </c>
      <c r="BK811" s="123" t="s">
        <v>1251</v>
      </c>
    </row>
    <row r="812" spans="1:63" s="2" customFormat="1" ht="19.5">
      <c r="A812" s="27"/>
      <c r="B812" s="28"/>
      <c r="C812" s="27"/>
      <c r="D812" s="125" t="s">
        <v>129</v>
      </c>
      <c r="E812" s="27"/>
      <c r="F812" s="126" t="s">
        <v>1250</v>
      </c>
      <c r="G812" s="27"/>
      <c r="H812" s="27"/>
      <c r="I812" s="27"/>
      <c r="J812" s="28"/>
      <c r="K812" s="127"/>
      <c r="L812" s="128"/>
      <c r="M812" s="47"/>
      <c r="N812" s="47"/>
      <c r="O812" s="47"/>
      <c r="P812" s="47"/>
      <c r="Q812" s="47"/>
      <c r="R812" s="48"/>
      <c r="S812" s="27"/>
      <c r="T812" s="27"/>
      <c r="U812" s="27"/>
      <c r="V812" s="27"/>
      <c r="W812" s="27"/>
      <c r="X812" s="27"/>
      <c r="Y812" s="27"/>
      <c r="Z812" s="27"/>
      <c r="AA812" s="27"/>
      <c r="AB812" s="27"/>
      <c r="AC812" s="27"/>
      <c r="AR812" s="16" t="s">
        <v>129</v>
      </c>
      <c r="AS812" s="16" t="s">
        <v>70</v>
      </c>
    </row>
    <row r="813" spans="1:63" s="2" customFormat="1" ht="19.5">
      <c r="A813" s="27"/>
      <c r="B813" s="28"/>
      <c r="C813" s="27"/>
      <c r="D813" s="125" t="s">
        <v>359</v>
      </c>
      <c r="E813" s="27"/>
      <c r="F813" s="137" t="s">
        <v>1252</v>
      </c>
      <c r="G813" s="27"/>
      <c r="H813" s="27"/>
      <c r="I813" s="27"/>
      <c r="J813" s="28"/>
      <c r="K813" s="127"/>
      <c r="L813" s="128"/>
      <c r="M813" s="47"/>
      <c r="N813" s="47"/>
      <c r="O813" s="47"/>
      <c r="P813" s="47"/>
      <c r="Q813" s="47"/>
      <c r="R813" s="48"/>
      <c r="S813" s="27"/>
      <c r="T813" s="27"/>
      <c r="U813" s="27"/>
      <c r="V813" s="27"/>
      <c r="W813" s="27"/>
      <c r="X813" s="27"/>
      <c r="Y813" s="27"/>
      <c r="Z813" s="27"/>
      <c r="AA813" s="27"/>
      <c r="AB813" s="27"/>
      <c r="AC813" s="27"/>
      <c r="AR813" s="16" t="s">
        <v>359</v>
      </c>
      <c r="AS813" s="16" t="s">
        <v>70</v>
      </c>
    </row>
    <row r="814" spans="1:63" s="13" customFormat="1">
      <c r="B814" s="138"/>
      <c r="D814" s="125" t="s">
        <v>572</v>
      </c>
      <c r="E814" s="139" t="s">
        <v>1</v>
      </c>
      <c r="F814" s="140" t="s">
        <v>1253</v>
      </c>
      <c r="H814" s="141">
        <v>258.75</v>
      </c>
      <c r="J814" s="138"/>
      <c r="K814" s="142"/>
      <c r="L814" s="143"/>
      <c r="M814" s="143"/>
      <c r="N814" s="143"/>
      <c r="O814" s="143"/>
      <c r="P814" s="143"/>
      <c r="Q814" s="143"/>
      <c r="R814" s="144"/>
      <c r="AR814" s="139" t="s">
        <v>572</v>
      </c>
      <c r="AS814" s="139" t="s">
        <v>70</v>
      </c>
      <c r="AT814" s="13" t="s">
        <v>70</v>
      </c>
      <c r="AU814" s="13" t="s">
        <v>26</v>
      </c>
      <c r="AV814" s="13" t="s">
        <v>61</v>
      </c>
      <c r="AW814" s="139" t="s">
        <v>121</v>
      </c>
    </row>
    <row r="815" spans="1:63" s="14" customFormat="1">
      <c r="B815" s="145"/>
      <c r="D815" s="125" t="s">
        <v>572</v>
      </c>
      <c r="E815" s="146" t="s">
        <v>1</v>
      </c>
      <c r="F815" s="147" t="s">
        <v>574</v>
      </c>
      <c r="H815" s="148">
        <v>258.75</v>
      </c>
      <c r="J815" s="145"/>
      <c r="K815" s="149"/>
      <c r="L815" s="150"/>
      <c r="M815" s="150"/>
      <c r="N815" s="150"/>
      <c r="O815" s="150"/>
      <c r="P815" s="150"/>
      <c r="Q815" s="150"/>
      <c r="R815" s="151"/>
      <c r="AR815" s="146" t="s">
        <v>572</v>
      </c>
      <c r="AS815" s="146" t="s">
        <v>70</v>
      </c>
      <c r="AT815" s="14" t="s">
        <v>128</v>
      </c>
      <c r="AU815" s="14" t="s">
        <v>26</v>
      </c>
      <c r="AV815" s="14" t="s">
        <v>68</v>
      </c>
      <c r="AW815" s="146" t="s">
        <v>121</v>
      </c>
    </row>
    <row r="816" spans="1:63" s="2" customFormat="1" ht="24.2" customHeight="1">
      <c r="A816" s="27"/>
      <c r="B816" s="113"/>
      <c r="C816" s="114" t="s">
        <v>685</v>
      </c>
      <c r="D816" s="114" t="s">
        <v>123</v>
      </c>
      <c r="E816" s="115" t="s">
        <v>1254</v>
      </c>
      <c r="F816" s="116" t="s">
        <v>1255</v>
      </c>
      <c r="G816" s="117" t="s">
        <v>126</v>
      </c>
      <c r="H816" s="118">
        <v>150</v>
      </c>
      <c r="I816" s="116" t="s">
        <v>127</v>
      </c>
      <c r="J816" s="28"/>
      <c r="K816" s="119" t="s">
        <v>1</v>
      </c>
      <c r="L816" s="120" t="s">
        <v>30</v>
      </c>
      <c r="M816" s="121">
        <v>0</v>
      </c>
      <c r="N816" s="121">
        <f>M816*H816</f>
        <v>0</v>
      </c>
      <c r="O816" s="121">
        <v>0</v>
      </c>
      <c r="P816" s="121">
        <f>O816*H816</f>
        <v>0</v>
      </c>
      <c r="Q816" s="121">
        <v>0</v>
      </c>
      <c r="R816" s="122">
        <f>Q816*H816</f>
        <v>0</v>
      </c>
      <c r="S816" s="27"/>
      <c r="T816" s="27"/>
      <c r="U816" s="27"/>
      <c r="V816" s="27"/>
      <c r="W816" s="27"/>
      <c r="X816" s="27"/>
      <c r="Y816" s="27"/>
      <c r="Z816" s="27"/>
      <c r="AA816" s="27"/>
      <c r="AB816" s="27"/>
      <c r="AC816" s="27"/>
      <c r="AP816" s="123" t="s">
        <v>153</v>
      </c>
      <c r="AR816" s="123" t="s">
        <v>123</v>
      </c>
      <c r="AS816" s="123" t="s">
        <v>70</v>
      </c>
      <c r="AW816" s="16" t="s">
        <v>121</v>
      </c>
      <c r="BC816" s="124" t="e">
        <f>IF(L816="základní",#REF!,0)</f>
        <v>#REF!</v>
      </c>
      <c r="BD816" s="124">
        <f>IF(L816="snížená",#REF!,0)</f>
        <v>0</v>
      </c>
      <c r="BE816" s="124">
        <f>IF(L816="zákl. přenesená",#REF!,0)</f>
        <v>0</v>
      </c>
      <c r="BF816" s="124">
        <f>IF(L816="sníž. přenesená",#REF!,0)</f>
        <v>0</v>
      </c>
      <c r="BG816" s="124">
        <f>IF(L816="nulová",#REF!,0)</f>
        <v>0</v>
      </c>
      <c r="BH816" s="16" t="s">
        <v>68</v>
      </c>
      <c r="BI816" s="124" t="e">
        <f>ROUND(#REF!*H816,2)</f>
        <v>#REF!</v>
      </c>
      <c r="BJ816" s="16" t="s">
        <v>153</v>
      </c>
      <c r="BK816" s="123" t="s">
        <v>1256</v>
      </c>
    </row>
    <row r="817" spans="1:63" s="2" customFormat="1" ht="19.5">
      <c r="A817" s="27"/>
      <c r="B817" s="28"/>
      <c r="C817" s="27"/>
      <c r="D817" s="125" t="s">
        <v>129</v>
      </c>
      <c r="E817" s="27"/>
      <c r="F817" s="126" t="s">
        <v>1255</v>
      </c>
      <c r="G817" s="27"/>
      <c r="H817" s="27"/>
      <c r="I817" s="27"/>
      <c r="J817" s="28"/>
      <c r="K817" s="127"/>
      <c r="L817" s="128"/>
      <c r="M817" s="47"/>
      <c r="N817" s="47"/>
      <c r="O817" s="47"/>
      <c r="P817" s="47"/>
      <c r="Q817" s="47"/>
      <c r="R817" s="48"/>
      <c r="S817" s="27"/>
      <c r="T817" s="27"/>
      <c r="U817" s="27"/>
      <c r="V817" s="27"/>
      <c r="W817" s="27"/>
      <c r="X817" s="27"/>
      <c r="Y817" s="27"/>
      <c r="Z817" s="27"/>
      <c r="AA817" s="27"/>
      <c r="AB817" s="27"/>
      <c r="AC817" s="27"/>
      <c r="AR817" s="16" t="s">
        <v>129</v>
      </c>
      <c r="AS817" s="16" t="s">
        <v>70</v>
      </c>
    </row>
    <row r="818" spans="1:63" s="2" customFormat="1" ht="24.2" customHeight="1">
      <c r="A818" s="27"/>
      <c r="B818" s="113"/>
      <c r="C818" s="114" t="s">
        <v>1257</v>
      </c>
      <c r="D818" s="114" t="s">
        <v>123</v>
      </c>
      <c r="E818" s="115" t="s">
        <v>1258</v>
      </c>
      <c r="F818" s="116" t="s">
        <v>1259</v>
      </c>
      <c r="G818" s="117" t="s">
        <v>126</v>
      </c>
      <c r="H818" s="118">
        <v>20</v>
      </c>
      <c r="I818" s="116" t="s">
        <v>127</v>
      </c>
      <c r="J818" s="28"/>
      <c r="K818" s="119" t="s">
        <v>1</v>
      </c>
      <c r="L818" s="120" t="s">
        <v>30</v>
      </c>
      <c r="M818" s="121">
        <v>0</v>
      </c>
      <c r="N818" s="121">
        <f>M818*H818</f>
        <v>0</v>
      </c>
      <c r="O818" s="121">
        <v>0</v>
      </c>
      <c r="P818" s="121">
        <f>O818*H818</f>
        <v>0</v>
      </c>
      <c r="Q818" s="121">
        <v>0</v>
      </c>
      <c r="R818" s="122">
        <f>Q818*H818</f>
        <v>0</v>
      </c>
      <c r="S818" s="27"/>
      <c r="T818" s="27"/>
      <c r="U818" s="27"/>
      <c r="V818" s="27"/>
      <c r="W818" s="27"/>
      <c r="X818" s="27"/>
      <c r="Y818" s="27"/>
      <c r="Z818" s="27"/>
      <c r="AA818" s="27"/>
      <c r="AB818" s="27"/>
      <c r="AC818" s="27"/>
      <c r="AP818" s="123" t="s">
        <v>153</v>
      </c>
      <c r="AR818" s="123" t="s">
        <v>123</v>
      </c>
      <c r="AS818" s="123" t="s">
        <v>70</v>
      </c>
      <c r="AW818" s="16" t="s">
        <v>121</v>
      </c>
      <c r="BC818" s="124" t="e">
        <f>IF(L818="základní",#REF!,0)</f>
        <v>#REF!</v>
      </c>
      <c r="BD818" s="124">
        <f>IF(L818="snížená",#REF!,0)</f>
        <v>0</v>
      </c>
      <c r="BE818" s="124">
        <f>IF(L818="zákl. přenesená",#REF!,0)</f>
        <v>0</v>
      </c>
      <c r="BF818" s="124">
        <f>IF(L818="sníž. přenesená",#REF!,0)</f>
        <v>0</v>
      </c>
      <c r="BG818" s="124">
        <f>IF(L818="nulová",#REF!,0)</f>
        <v>0</v>
      </c>
      <c r="BH818" s="16" t="s">
        <v>68</v>
      </c>
      <c r="BI818" s="124" t="e">
        <f>ROUND(#REF!*H818,2)</f>
        <v>#REF!</v>
      </c>
      <c r="BJ818" s="16" t="s">
        <v>153</v>
      </c>
      <c r="BK818" s="123" t="s">
        <v>1260</v>
      </c>
    </row>
    <row r="819" spans="1:63" s="2" customFormat="1" ht="19.5">
      <c r="A819" s="27"/>
      <c r="B819" s="28"/>
      <c r="C819" s="27"/>
      <c r="D819" s="125" t="s">
        <v>129</v>
      </c>
      <c r="E819" s="27"/>
      <c r="F819" s="126" t="s">
        <v>1259</v>
      </c>
      <c r="G819" s="27"/>
      <c r="H819" s="27"/>
      <c r="I819" s="27"/>
      <c r="J819" s="28"/>
      <c r="K819" s="127"/>
      <c r="L819" s="128"/>
      <c r="M819" s="47"/>
      <c r="N819" s="47"/>
      <c r="O819" s="47"/>
      <c r="P819" s="47"/>
      <c r="Q819" s="47"/>
      <c r="R819" s="48"/>
      <c r="S819" s="27"/>
      <c r="T819" s="27"/>
      <c r="U819" s="27"/>
      <c r="V819" s="27"/>
      <c r="W819" s="27"/>
      <c r="X819" s="27"/>
      <c r="Y819" s="27"/>
      <c r="Z819" s="27"/>
      <c r="AA819" s="27"/>
      <c r="AB819" s="27"/>
      <c r="AC819" s="27"/>
      <c r="AR819" s="16" t="s">
        <v>129</v>
      </c>
      <c r="AS819" s="16" t="s">
        <v>70</v>
      </c>
    </row>
    <row r="820" spans="1:63" s="2" customFormat="1" ht="24.2" customHeight="1">
      <c r="A820" s="27"/>
      <c r="B820" s="113"/>
      <c r="C820" s="114" t="s">
        <v>689</v>
      </c>
      <c r="D820" s="114" t="s">
        <v>123</v>
      </c>
      <c r="E820" s="115" t="s">
        <v>1261</v>
      </c>
      <c r="F820" s="116" t="s">
        <v>1262</v>
      </c>
      <c r="G820" s="117" t="s">
        <v>126</v>
      </c>
      <c r="H820" s="118">
        <v>50</v>
      </c>
      <c r="I820" s="116" t="s">
        <v>127</v>
      </c>
      <c r="J820" s="28"/>
      <c r="K820" s="119" t="s">
        <v>1</v>
      </c>
      <c r="L820" s="120" t="s">
        <v>30</v>
      </c>
      <c r="M820" s="121">
        <v>0</v>
      </c>
      <c r="N820" s="121">
        <f>M820*H820</f>
        <v>0</v>
      </c>
      <c r="O820" s="121">
        <v>0</v>
      </c>
      <c r="P820" s="121">
        <f>O820*H820</f>
        <v>0</v>
      </c>
      <c r="Q820" s="121">
        <v>0</v>
      </c>
      <c r="R820" s="122">
        <f>Q820*H820</f>
        <v>0</v>
      </c>
      <c r="S820" s="27"/>
      <c r="T820" s="27"/>
      <c r="U820" s="27"/>
      <c r="V820" s="27"/>
      <c r="W820" s="27"/>
      <c r="X820" s="27"/>
      <c r="Y820" s="27"/>
      <c r="Z820" s="27"/>
      <c r="AA820" s="27"/>
      <c r="AB820" s="27"/>
      <c r="AC820" s="27"/>
      <c r="AP820" s="123" t="s">
        <v>153</v>
      </c>
      <c r="AR820" s="123" t="s">
        <v>123</v>
      </c>
      <c r="AS820" s="123" t="s">
        <v>70</v>
      </c>
      <c r="AW820" s="16" t="s">
        <v>121</v>
      </c>
      <c r="BC820" s="124" t="e">
        <f>IF(L820="základní",#REF!,0)</f>
        <v>#REF!</v>
      </c>
      <c r="BD820" s="124">
        <f>IF(L820="snížená",#REF!,0)</f>
        <v>0</v>
      </c>
      <c r="BE820" s="124">
        <f>IF(L820="zákl. přenesená",#REF!,0)</f>
        <v>0</v>
      </c>
      <c r="BF820" s="124">
        <f>IF(L820="sníž. přenesená",#REF!,0)</f>
        <v>0</v>
      </c>
      <c r="BG820" s="124">
        <f>IF(L820="nulová",#REF!,0)</f>
        <v>0</v>
      </c>
      <c r="BH820" s="16" t="s">
        <v>68</v>
      </c>
      <c r="BI820" s="124" t="e">
        <f>ROUND(#REF!*H820,2)</f>
        <v>#REF!</v>
      </c>
      <c r="BJ820" s="16" t="s">
        <v>153</v>
      </c>
      <c r="BK820" s="123" t="s">
        <v>1263</v>
      </c>
    </row>
    <row r="821" spans="1:63" s="2" customFormat="1" ht="19.5">
      <c r="A821" s="27"/>
      <c r="B821" s="28"/>
      <c r="C821" s="27"/>
      <c r="D821" s="125" t="s">
        <v>129</v>
      </c>
      <c r="E821" s="27"/>
      <c r="F821" s="126" t="s">
        <v>1262</v>
      </c>
      <c r="G821" s="27"/>
      <c r="H821" s="27"/>
      <c r="I821" s="27"/>
      <c r="J821" s="28"/>
      <c r="K821" s="127"/>
      <c r="L821" s="128"/>
      <c r="M821" s="47"/>
      <c r="N821" s="47"/>
      <c r="O821" s="47"/>
      <c r="P821" s="47"/>
      <c r="Q821" s="47"/>
      <c r="R821" s="48"/>
      <c r="S821" s="27"/>
      <c r="T821" s="27"/>
      <c r="U821" s="27"/>
      <c r="V821" s="27"/>
      <c r="W821" s="27"/>
      <c r="X821" s="27"/>
      <c r="Y821" s="27"/>
      <c r="Z821" s="27"/>
      <c r="AA821" s="27"/>
      <c r="AB821" s="27"/>
      <c r="AC821" s="27"/>
      <c r="AR821" s="16" t="s">
        <v>129</v>
      </c>
      <c r="AS821" s="16" t="s">
        <v>70</v>
      </c>
    </row>
    <row r="822" spans="1:63" s="2" customFormat="1" ht="24.2" customHeight="1">
      <c r="A822" s="27"/>
      <c r="B822" s="113"/>
      <c r="C822" s="114" t="s">
        <v>1264</v>
      </c>
      <c r="D822" s="114" t="s">
        <v>123</v>
      </c>
      <c r="E822" s="115" t="s">
        <v>1265</v>
      </c>
      <c r="F822" s="116" t="s">
        <v>1266</v>
      </c>
      <c r="G822" s="117" t="s">
        <v>126</v>
      </c>
      <c r="H822" s="118">
        <v>5</v>
      </c>
      <c r="I822" s="116" t="s">
        <v>127</v>
      </c>
      <c r="J822" s="28"/>
      <c r="K822" s="119" t="s">
        <v>1</v>
      </c>
      <c r="L822" s="120" t="s">
        <v>30</v>
      </c>
      <c r="M822" s="121">
        <v>0</v>
      </c>
      <c r="N822" s="121">
        <f>M822*H822</f>
        <v>0</v>
      </c>
      <c r="O822" s="121">
        <v>0</v>
      </c>
      <c r="P822" s="121">
        <f>O822*H822</f>
        <v>0</v>
      </c>
      <c r="Q822" s="121">
        <v>0</v>
      </c>
      <c r="R822" s="122">
        <f>Q822*H822</f>
        <v>0</v>
      </c>
      <c r="S822" s="27"/>
      <c r="T822" s="27"/>
      <c r="U822" s="27"/>
      <c r="V822" s="27"/>
      <c r="W822" s="27"/>
      <c r="X822" s="27"/>
      <c r="Y822" s="27"/>
      <c r="Z822" s="27"/>
      <c r="AA822" s="27"/>
      <c r="AB822" s="27"/>
      <c r="AC822" s="27"/>
      <c r="AP822" s="123" t="s">
        <v>153</v>
      </c>
      <c r="AR822" s="123" t="s">
        <v>123</v>
      </c>
      <c r="AS822" s="123" t="s">
        <v>70</v>
      </c>
      <c r="AW822" s="16" t="s">
        <v>121</v>
      </c>
      <c r="BC822" s="124" t="e">
        <f>IF(L822="základní",#REF!,0)</f>
        <v>#REF!</v>
      </c>
      <c r="BD822" s="124">
        <f>IF(L822="snížená",#REF!,0)</f>
        <v>0</v>
      </c>
      <c r="BE822" s="124">
        <f>IF(L822="zákl. přenesená",#REF!,0)</f>
        <v>0</v>
      </c>
      <c r="BF822" s="124">
        <f>IF(L822="sníž. přenesená",#REF!,0)</f>
        <v>0</v>
      </c>
      <c r="BG822" s="124">
        <f>IF(L822="nulová",#REF!,0)</f>
        <v>0</v>
      </c>
      <c r="BH822" s="16" t="s">
        <v>68</v>
      </c>
      <c r="BI822" s="124" t="e">
        <f>ROUND(#REF!*H822,2)</f>
        <v>#REF!</v>
      </c>
      <c r="BJ822" s="16" t="s">
        <v>153</v>
      </c>
      <c r="BK822" s="123" t="s">
        <v>1267</v>
      </c>
    </row>
    <row r="823" spans="1:63" s="2" customFormat="1" ht="19.5">
      <c r="A823" s="27"/>
      <c r="B823" s="28"/>
      <c r="C823" s="27"/>
      <c r="D823" s="125" t="s">
        <v>129</v>
      </c>
      <c r="E823" s="27"/>
      <c r="F823" s="126" t="s">
        <v>1266</v>
      </c>
      <c r="G823" s="27"/>
      <c r="H823" s="27"/>
      <c r="I823" s="27"/>
      <c r="J823" s="28"/>
      <c r="K823" s="127"/>
      <c r="L823" s="128"/>
      <c r="M823" s="47"/>
      <c r="N823" s="47"/>
      <c r="O823" s="47"/>
      <c r="P823" s="47"/>
      <c r="Q823" s="47"/>
      <c r="R823" s="48"/>
      <c r="S823" s="27"/>
      <c r="T823" s="27"/>
      <c r="U823" s="27"/>
      <c r="V823" s="27"/>
      <c r="W823" s="27"/>
      <c r="X823" s="27"/>
      <c r="Y823" s="27"/>
      <c r="Z823" s="27"/>
      <c r="AA823" s="27"/>
      <c r="AB823" s="27"/>
      <c r="AC823" s="27"/>
      <c r="AR823" s="16" t="s">
        <v>129</v>
      </c>
      <c r="AS823" s="16" t="s">
        <v>70</v>
      </c>
    </row>
    <row r="824" spans="1:63" s="2" customFormat="1" ht="24.2" customHeight="1">
      <c r="A824" s="27"/>
      <c r="B824" s="113"/>
      <c r="C824" s="129" t="s">
        <v>693</v>
      </c>
      <c r="D824" s="129" t="s">
        <v>355</v>
      </c>
      <c r="E824" s="130" t="s">
        <v>1268</v>
      </c>
      <c r="F824" s="131" t="s">
        <v>1269</v>
      </c>
      <c r="G824" s="132" t="s">
        <v>126</v>
      </c>
      <c r="H824" s="133">
        <v>236.25</v>
      </c>
      <c r="I824" s="131" t="s">
        <v>127</v>
      </c>
      <c r="J824" s="134"/>
      <c r="K824" s="135" t="s">
        <v>1</v>
      </c>
      <c r="L824" s="136" t="s">
        <v>30</v>
      </c>
      <c r="M824" s="121">
        <v>0</v>
      </c>
      <c r="N824" s="121">
        <f>M824*H824</f>
        <v>0</v>
      </c>
      <c r="O824" s="121">
        <v>0</v>
      </c>
      <c r="P824" s="121">
        <f>O824*H824</f>
        <v>0</v>
      </c>
      <c r="Q824" s="121">
        <v>0</v>
      </c>
      <c r="R824" s="122">
        <f>Q824*H824</f>
        <v>0</v>
      </c>
      <c r="S824" s="27"/>
      <c r="T824" s="27"/>
      <c r="U824" s="27"/>
      <c r="V824" s="27"/>
      <c r="W824" s="27"/>
      <c r="X824" s="27"/>
      <c r="Y824" s="27"/>
      <c r="Z824" s="27"/>
      <c r="AA824" s="27"/>
      <c r="AB824" s="27"/>
      <c r="AC824" s="27"/>
      <c r="AP824" s="123" t="s">
        <v>180</v>
      </c>
      <c r="AR824" s="123" t="s">
        <v>355</v>
      </c>
      <c r="AS824" s="123" t="s">
        <v>70</v>
      </c>
      <c r="AW824" s="16" t="s">
        <v>121</v>
      </c>
      <c r="BC824" s="124" t="e">
        <f>IF(L824="základní",#REF!,0)</f>
        <v>#REF!</v>
      </c>
      <c r="BD824" s="124">
        <f>IF(L824="snížená",#REF!,0)</f>
        <v>0</v>
      </c>
      <c r="BE824" s="124">
        <f>IF(L824="zákl. přenesená",#REF!,0)</f>
        <v>0</v>
      </c>
      <c r="BF824" s="124">
        <f>IF(L824="sníž. přenesená",#REF!,0)</f>
        <v>0</v>
      </c>
      <c r="BG824" s="124">
        <f>IF(L824="nulová",#REF!,0)</f>
        <v>0</v>
      </c>
      <c r="BH824" s="16" t="s">
        <v>68</v>
      </c>
      <c r="BI824" s="124" t="e">
        <f>ROUND(#REF!*H824,2)</f>
        <v>#REF!</v>
      </c>
      <c r="BJ824" s="16" t="s">
        <v>153</v>
      </c>
      <c r="BK824" s="123" t="s">
        <v>1270</v>
      </c>
    </row>
    <row r="825" spans="1:63" s="2" customFormat="1" ht="19.5">
      <c r="A825" s="27"/>
      <c r="B825" s="28"/>
      <c r="C825" s="27"/>
      <c r="D825" s="125" t="s">
        <v>129</v>
      </c>
      <c r="E825" s="27"/>
      <c r="F825" s="126" t="s">
        <v>1269</v>
      </c>
      <c r="G825" s="27"/>
      <c r="H825" s="27"/>
      <c r="I825" s="27"/>
      <c r="J825" s="28"/>
      <c r="K825" s="127"/>
      <c r="L825" s="128"/>
      <c r="M825" s="47"/>
      <c r="N825" s="47"/>
      <c r="O825" s="47"/>
      <c r="P825" s="47"/>
      <c r="Q825" s="47"/>
      <c r="R825" s="48"/>
      <c r="S825" s="27"/>
      <c r="T825" s="27"/>
      <c r="U825" s="27"/>
      <c r="V825" s="27"/>
      <c r="W825" s="27"/>
      <c r="X825" s="27"/>
      <c r="Y825" s="27"/>
      <c r="Z825" s="27"/>
      <c r="AA825" s="27"/>
      <c r="AB825" s="27"/>
      <c r="AC825" s="27"/>
      <c r="AR825" s="16" t="s">
        <v>129</v>
      </c>
      <c r="AS825" s="16" t="s">
        <v>70</v>
      </c>
    </row>
    <row r="826" spans="1:63" s="2" customFormat="1" ht="19.5">
      <c r="A826" s="27"/>
      <c r="B826" s="28"/>
      <c r="C826" s="27"/>
      <c r="D826" s="125" t="s">
        <v>359</v>
      </c>
      <c r="E826" s="27"/>
      <c r="F826" s="137" t="s">
        <v>1271</v>
      </c>
      <c r="G826" s="27"/>
      <c r="H826" s="27"/>
      <c r="I826" s="27"/>
      <c r="J826" s="28"/>
      <c r="K826" s="127"/>
      <c r="L826" s="128"/>
      <c r="M826" s="47"/>
      <c r="N826" s="47"/>
      <c r="O826" s="47"/>
      <c r="P826" s="47"/>
      <c r="Q826" s="47"/>
      <c r="R826" s="48"/>
      <c r="S826" s="27"/>
      <c r="T826" s="27"/>
      <c r="U826" s="27"/>
      <c r="V826" s="27"/>
      <c r="W826" s="27"/>
      <c r="X826" s="27"/>
      <c r="Y826" s="27"/>
      <c r="Z826" s="27"/>
      <c r="AA826" s="27"/>
      <c r="AB826" s="27"/>
      <c r="AC826" s="27"/>
      <c r="AR826" s="16" t="s">
        <v>359</v>
      </c>
      <c r="AS826" s="16" t="s">
        <v>70</v>
      </c>
    </row>
    <row r="827" spans="1:63" s="13" customFormat="1">
      <c r="B827" s="138"/>
      <c r="D827" s="125" t="s">
        <v>572</v>
      </c>
      <c r="E827" s="139" t="s">
        <v>1</v>
      </c>
      <c r="F827" s="140" t="s">
        <v>1272</v>
      </c>
      <c r="H827" s="141">
        <v>236.25</v>
      </c>
      <c r="J827" s="138"/>
      <c r="K827" s="142"/>
      <c r="L827" s="143"/>
      <c r="M827" s="143"/>
      <c r="N827" s="143"/>
      <c r="O827" s="143"/>
      <c r="P827" s="143"/>
      <c r="Q827" s="143"/>
      <c r="R827" s="144"/>
      <c r="AR827" s="139" t="s">
        <v>572</v>
      </c>
      <c r="AS827" s="139" t="s">
        <v>70</v>
      </c>
      <c r="AT827" s="13" t="s">
        <v>70</v>
      </c>
      <c r="AU827" s="13" t="s">
        <v>26</v>
      </c>
      <c r="AV827" s="13" t="s">
        <v>61</v>
      </c>
      <c r="AW827" s="139" t="s">
        <v>121</v>
      </c>
    </row>
    <row r="828" spans="1:63" s="14" customFormat="1">
      <c r="B828" s="145"/>
      <c r="D828" s="125" t="s">
        <v>572</v>
      </c>
      <c r="E828" s="146" t="s">
        <v>1</v>
      </c>
      <c r="F828" s="147" t="s">
        <v>574</v>
      </c>
      <c r="H828" s="148">
        <v>236.25</v>
      </c>
      <c r="J828" s="145"/>
      <c r="K828" s="149"/>
      <c r="L828" s="150"/>
      <c r="M828" s="150"/>
      <c r="N828" s="150"/>
      <c r="O828" s="150"/>
      <c r="P828" s="150"/>
      <c r="Q828" s="150"/>
      <c r="R828" s="151"/>
      <c r="AR828" s="146" t="s">
        <v>572</v>
      </c>
      <c r="AS828" s="146" t="s">
        <v>70</v>
      </c>
      <c r="AT828" s="14" t="s">
        <v>128</v>
      </c>
      <c r="AU828" s="14" t="s">
        <v>26</v>
      </c>
      <c r="AV828" s="14" t="s">
        <v>68</v>
      </c>
      <c r="AW828" s="146" t="s">
        <v>121</v>
      </c>
    </row>
    <row r="829" spans="1:63" s="2" customFormat="1" ht="24.2" customHeight="1">
      <c r="A829" s="27"/>
      <c r="B829" s="113"/>
      <c r="C829" s="114" t="s">
        <v>1273</v>
      </c>
      <c r="D829" s="114" t="s">
        <v>123</v>
      </c>
      <c r="E829" s="115" t="s">
        <v>1274</v>
      </c>
      <c r="F829" s="116" t="s">
        <v>1275</v>
      </c>
      <c r="G829" s="117" t="s">
        <v>191</v>
      </c>
      <c r="H829" s="118">
        <v>100</v>
      </c>
      <c r="I829" s="116" t="s">
        <v>127</v>
      </c>
      <c r="J829" s="28"/>
      <c r="K829" s="119" t="s">
        <v>1</v>
      </c>
      <c r="L829" s="120" t="s">
        <v>30</v>
      </c>
      <c r="M829" s="121">
        <v>0</v>
      </c>
      <c r="N829" s="121">
        <f>M829*H829</f>
        <v>0</v>
      </c>
      <c r="O829" s="121">
        <v>0</v>
      </c>
      <c r="P829" s="121">
        <f>O829*H829</f>
        <v>0</v>
      </c>
      <c r="Q829" s="121">
        <v>0</v>
      </c>
      <c r="R829" s="122">
        <f>Q829*H829</f>
        <v>0</v>
      </c>
      <c r="S829" s="27"/>
      <c r="T829" s="27"/>
      <c r="U829" s="27"/>
      <c r="V829" s="27"/>
      <c r="W829" s="27"/>
      <c r="X829" s="27"/>
      <c r="Y829" s="27"/>
      <c r="Z829" s="27"/>
      <c r="AA829" s="27"/>
      <c r="AB829" s="27"/>
      <c r="AC829" s="27"/>
      <c r="AP829" s="123" t="s">
        <v>153</v>
      </c>
      <c r="AR829" s="123" t="s">
        <v>123</v>
      </c>
      <c r="AS829" s="123" t="s">
        <v>70</v>
      </c>
      <c r="AW829" s="16" t="s">
        <v>121</v>
      </c>
      <c r="BC829" s="124" t="e">
        <f>IF(L829="základní",#REF!,0)</f>
        <v>#REF!</v>
      </c>
      <c r="BD829" s="124">
        <f>IF(L829="snížená",#REF!,0)</f>
        <v>0</v>
      </c>
      <c r="BE829" s="124">
        <f>IF(L829="zákl. přenesená",#REF!,0)</f>
        <v>0</v>
      </c>
      <c r="BF829" s="124">
        <f>IF(L829="sníž. přenesená",#REF!,0)</f>
        <v>0</v>
      </c>
      <c r="BG829" s="124">
        <f>IF(L829="nulová",#REF!,0)</f>
        <v>0</v>
      </c>
      <c r="BH829" s="16" t="s">
        <v>68</v>
      </c>
      <c r="BI829" s="124" t="e">
        <f>ROUND(#REF!*H829,2)</f>
        <v>#REF!</v>
      </c>
      <c r="BJ829" s="16" t="s">
        <v>153</v>
      </c>
      <c r="BK829" s="123" t="s">
        <v>1276</v>
      </c>
    </row>
    <row r="830" spans="1:63" s="2" customFormat="1" ht="19.5">
      <c r="A830" s="27"/>
      <c r="B830" s="28"/>
      <c r="C830" s="27"/>
      <c r="D830" s="125" t="s">
        <v>129</v>
      </c>
      <c r="E830" s="27"/>
      <c r="F830" s="126" t="s">
        <v>1275</v>
      </c>
      <c r="G830" s="27"/>
      <c r="H830" s="27"/>
      <c r="I830" s="27"/>
      <c r="J830" s="28"/>
      <c r="K830" s="127"/>
      <c r="L830" s="128"/>
      <c r="M830" s="47"/>
      <c r="N830" s="47"/>
      <c r="O830" s="47"/>
      <c r="P830" s="47"/>
      <c r="Q830" s="47"/>
      <c r="R830" s="48"/>
      <c r="S830" s="27"/>
      <c r="T830" s="27"/>
      <c r="U830" s="27"/>
      <c r="V830" s="27"/>
      <c r="W830" s="27"/>
      <c r="X830" s="27"/>
      <c r="Y830" s="27"/>
      <c r="Z830" s="27"/>
      <c r="AA830" s="27"/>
      <c r="AB830" s="27"/>
      <c r="AC830" s="27"/>
      <c r="AR830" s="16" t="s">
        <v>129</v>
      </c>
      <c r="AS830" s="16" t="s">
        <v>70</v>
      </c>
    </row>
    <row r="831" spans="1:63" s="2" customFormat="1" ht="49.15" customHeight="1">
      <c r="A831" s="27"/>
      <c r="B831" s="113"/>
      <c r="C831" s="114" t="s">
        <v>696</v>
      </c>
      <c r="D831" s="114" t="s">
        <v>123</v>
      </c>
      <c r="E831" s="115" t="s">
        <v>1277</v>
      </c>
      <c r="F831" s="116" t="s">
        <v>1278</v>
      </c>
      <c r="G831" s="117" t="s">
        <v>254</v>
      </c>
      <c r="H831" s="118">
        <v>2</v>
      </c>
      <c r="I831" s="116" t="s">
        <v>127</v>
      </c>
      <c r="J831" s="28"/>
      <c r="K831" s="119" t="s">
        <v>1</v>
      </c>
      <c r="L831" s="120" t="s">
        <v>30</v>
      </c>
      <c r="M831" s="121">
        <v>0</v>
      </c>
      <c r="N831" s="121">
        <f>M831*H831</f>
        <v>0</v>
      </c>
      <c r="O831" s="121">
        <v>0</v>
      </c>
      <c r="P831" s="121">
        <f>O831*H831</f>
        <v>0</v>
      </c>
      <c r="Q831" s="121">
        <v>0</v>
      </c>
      <c r="R831" s="122">
        <f>Q831*H831</f>
        <v>0</v>
      </c>
      <c r="S831" s="27"/>
      <c r="T831" s="27"/>
      <c r="U831" s="27"/>
      <c r="V831" s="27"/>
      <c r="W831" s="27"/>
      <c r="X831" s="27"/>
      <c r="Y831" s="27"/>
      <c r="Z831" s="27"/>
      <c r="AA831" s="27"/>
      <c r="AB831" s="27"/>
      <c r="AC831" s="27"/>
      <c r="AP831" s="123" t="s">
        <v>153</v>
      </c>
      <c r="AR831" s="123" t="s">
        <v>123</v>
      </c>
      <c r="AS831" s="123" t="s">
        <v>70</v>
      </c>
      <c r="AW831" s="16" t="s">
        <v>121</v>
      </c>
      <c r="BC831" s="124" t="e">
        <f>IF(L831="základní",#REF!,0)</f>
        <v>#REF!</v>
      </c>
      <c r="BD831" s="124">
        <f>IF(L831="snížená",#REF!,0)</f>
        <v>0</v>
      </c>
      <c r="BE831" s="124">
        <f>IF(L831="zákl. přenesená",#REF!,0)</f>
        <v>0</v>
      </c>
      <c r="BF831" s="124">
        <f>IF(L831="sníž. přenesená",#REF!,0)</f>
        <v>0</v>
      </c>
      <c r="BG831" s="124">
        <f>IF(L831="nulová",#REF!,0)</f>
        <v>0</v>
      </c>
      <c r="BH831" s="16" t="s">
        <v>68</v>
      </c>
      <c r="BI831" s="124" t="e">
        <f>ROUND(#REF!*H831,2)</f>
        <v>#REF!</v>
      </c>
      <c r="BJ831" s="16" t="s">
        <v>153</v>
      </c>
      <c r="BK831" s="123" t="s">
        <v>1279</v>
      </c>
    </row>
    <row r="832" spans="1:63" s="2" customFormat="1" ht="29.25">
      <c r="A832" s="27"/>
      <c r="B832" s="28"/>
      <c r="C832" s="27"/>
      <c r="D832" s="125" t="s">
        <v>129</v>
      </c>
      <c r="E832" s="27"/>
      <c r="F832" s="126" t="s">
        <v>1278</v>
      </c>
      <c r="G832" s="27"/>
      <c r="H832" s="27"/>
      <c r="I832" s="27"/>
      <c r="J832" s="28"/>
      <c r="K832" s="127"/>
      <c r="L832" s="128"/>
      <c r="M832" s="47"/>
      <c r="N832" s="47"/>
      <c r="O832" s="47"/>
      <c r="P832" s="47"/>
      <c r="Q832" s="47"/>
      <c r="R832" s="48"/>
      <c r="S832" s="27"/>
      <c r="T832" s="27"/>
      <c r="U832" s="27"/>
      <c r="V832" s="27"/>
      <c r="W832" s="27"/>
      <c r="X832" s="27"/>
      <c r="Y832" s="27"/>
      <c r="Z832" s="27"/>
      <c r="AA832" s="27"/>
      <c r="AB832" s="27"/>
      <c r="AC832" s="27"/>
      <c r="AR832" s="16" t="s">
        <v>129</v>
      </c>
      <c r="AS832" s="16" t="s">
        <v>70</v>
      </c>
    </row>
    <row r="833" spans="1:63" s="2" customFormat="1" ht="55.5" customHeight="1">
      <c r="A833" s="27"/>
      <c r="B833" s="113"/>
      <c r="C833" s="114" t="s">
        <v>1280</v>
      </c>
      <c r="D833" s="114" t="s">
        <v>123</v>
      </c>
      <c r="E833" s="115" t="s">
        <v>1281</v>
      </c>
      <c r="F833" s="116" t="s">
        <v>1282</v>
      </c>
      <c r="G833" s="117" t="s">
        <v>254</v>
      </c>
      <c r="H833" s="118">
        <v>2</v>
      </c>
      <c r="I833" s="116" t="s">
        <v>127</v>
      </c>
      <c r="J833" s="28"/>
      <c r="K833" s="119" t="s">
        <v>1</v>
      </c>
      <c r="L833" s="120" t="s">
        <v>30</v>
      </c>
      <c r="M833" s="121">
        <v>0</v>
      </c>
      <c r="N833" s="121">
        <f>M833*H833</f>
        <v>0</v>
      </c>
      <c r="O833" s="121">
        <v>0</v>
      </c>
      <c r="P833" s="121">
        <f>O833*H833</f>
        <v>0</v>
      </c>
      <c r="Q833" s="121">
        <v>0</v>
      </c>
      <c r="R833" s="122">
        <f>Q833*H833</f>
        <v>0</v>
      </c>
      <c r="S833" s="27"/>
      <c r="T833" s="27"/>
      <c r="U833" s="27"/>
      <c r="V833" s="27"/>
      <c r="W833" s="27"/>
      <c r="X833" s="27"/>
      <c r="Y833" s="27"/>
      <c r="Z833" s="27"/>
      <c r="AA833" s="27"/>
      <c r="AB833" s="27"/>
      <c r="AC833" s="27"/>
      <c r="AP833" s="123" t="s">
        <v>153</v>
      </c>
      <c r="AR833" s="123" t="s">
        <v>123</v>
      </c>
      <c r="AS833" s="123" t="s">
        <v>70</v>
      </c>
      <c r="AW833" s="16" t="s">
        <v>121</v>
      </c>
      <c r="BC833" s="124" t="e">
        <f>IF(L833="základní",#REF!,0)</f>
        <v>#REF!</v>
      </c>
      <c r="BD833" s="124">
        <f>IF(L833="snížená",#REF!,0)</f>
        <v>0</v>
      </c>
      <c r="BE833" s="124">
        <f>IF(L833="zákl. přenesená",#REF!,0)</f>
        <v>0</v>
      </c>
      <c r="BF833" s="124">
        <f>IF(L833="sníž. přenesená",#REF!,0)</f>
        <v>0</v>
      </c>
      <c r="BG833" s="124">
        <f>IF(L833="nulová",#REF!,0)</f>
        <v>0</v>
      </c>
      <c r="BH833" s="16" t="s">
        <v>68</v>
      </c>
      <c r="BI833" s="124" t="e">
        <f>ROUND(#REF!*H833,2)</f>
        <v>#REF!</v>
      </c>
      <c r="BJ833" s="16" t="s">
        <v>153</v>
      </c>
      <c r="BK833" s="123" t="s">
        <v>1283</v>
      </c>
    </row>
    <row r="834" spans="1:63" s="2" customFormat="1" ht="29.25">
      <c r="A834" s="27"/>
      <c r="B834" s="28"/>
      <c r="C834" s="27"/>
      <c r="D834" s="125" t="s">
        <v>129</v>
      </c>
      <c r="E834" s="27"/>
      <c r="F834" s="126" t="s">
        <v>1282</v>
      </c>
      <c r="G834" s="27"/>
      <c r="H834" s="27"/>
      <c r="I834" s="27"/>
      <c r="J834" s="28"/>
      <c r="K834" s="127"/>
      <c r="L834" s="128"/>
      <c r="M834" s="47"/>
      <c r="N834" s="47"/>
      <c r="O834" s="47"/>
      <c r="P834" s="47"/>
      <c r="Q834" s="47"/>
      <c r="R834" s="48"/>
      <c r="S834" s="27"/>
      <c r="T834" s="27"/>
      <c r="U834" s="27"/>
      <c r="V834" s="27"/>
      <c r="W834" s="27"/>
      <c r="X834" s="27"/>
      <c r="Y834" s="27"/>
      <c r="Z834" s="27"/>
      <c r="AA834" s="27"/>
      <c r="AB834" s="27"/>
      <c r="AC834" s="27"/>
      <c r="AR834" s="16" t="s">
        <v>129</v>
      </c>
      <c r="AS834" s="16" t="s">
        <v>70</v>
      </c>
    </row>
    <row r="835" spans="1:63" s="12" customFormat="1" ht="22.9" customHeight="1">
      <c r="B835" s="103"/>
      <c r="D835" s="104" t="s">
        <v>60</v>
      </c>
      <c r="E835" s="112" t="s">
        <v>1284</v>
      </c>
      <c r="F835" s="112" t="s">
        <v>1285</v>
      </c>
      <c r="J835" s="103"/>
      <c r="K835" s="106"/>
      <c r="L835" s="107"/>
      <c r="M835" s="107"/>
      <c r="N835" s="108">
        <f>SUM(N836:N841)</f>
        <v>0</v>
      </c>
      <c r="O835" s="107"/>
      <c r="P835" s="108">
        <f>SUM(P836:P841)</f>
        <v>0</v>
      </c>
      <c r="Q835" s="107"/>
      <c r="R835" s="109">
        <f>SUM(R836:R841)</f>
        <v>0</v>
      </c>
      <c r="AP835" s="104" t="s">
        <v>70</v>
      </c>
      <c r="AR835" s="110" t="s">
        <v>60</v>
      </c>
      <c r="AS835" s="110" t="s">
        <v>68</v>
      </c>
      <c r="AW835" s="104" t="s">
        <v>121</v>
      </c>
      <c r="BI835" s="111" t="e">
        <f>SUM(BI836:BI841)</f>
        <v>#REF!</v>
      </c>
    </row>
    <row r="836" spans="1:63" s="2" customFormat="1" ht="24.2" customHeight="1">
      <c r="A836" s="27"/>
      <c r="B836" s="113"/>
      <c r="C836" s="114" t="s">
        <v>700</v>
      </c>
      <c r="D836" s="114" t="s">
        <v>123</v>
      </c>
      <c r="E836" s="115" t="s">
        <v>1286</v>
      </c>
      <c r="F836" s="116" t="s">
        <v>1287</v>
      </c>
      <c r="G836" s="117" t="s">
        <v>191</v>
      </c>
      <c r="H836" s="118">
        <v>45</v>
      </c>
      <c r="I836" s="116" t="s">
        <v>127</v>
      </c>
      <c r="J836" s="28"/>
      <c r="K836" s="119" t="s">
        <v>1</v>
      </c>
      <c r="L836" s="120" t="s">
        <v>30</v>
      </c>
      <c r="M836" s="121">
        <v>0</v>
      </c>
      <c r="N836" s="121">
        <f>M836*H836</f>
        <v>0</v>
      </c>
      <c r="O836" s="121">
        <v>0</v>
      </c>
      <c r="P836" s="121">
        <f>O836*H836</f>
        <v>0</v>
      </c>
      <c r="Q836" s="121">
        <v>0</v>
      </c>
      <c r="R836" s="122">
        <f>Q836*H836</f>
        <v>0</v>
      </c>
      <c r="S836" s="27"/>
      <c r="T836" s="27"/>
      <c r="U836" s="27"/>
      <c r="V836" s="27"/>
      <c r="W836" s="27"/>
      <c r="X836" s="27"/>
      <c r="Y836" s="27"/>
      <c r="Z836" s="27"/>
      <c r="AA836" s="27"/>
      <c r="AB836" s="27"/>
      <c r="AC836" s="27"/>
      <c r="AP836" s="123" t="s">
        <v>153</v>
      </c>
      <c r="AR836" s="123" t="s">
        <v>123</v>
      </c>
      <c r="AS836" s="123" t="s">
        <v>70</v>
      </c>
      <c r="AW836" s="16" t="s">
        <v>121</v>
      </c>
      <c r="BC836" s="124" t="e">
        <f>IF(L836="základní",#REF!,0)</f>
        <v>#REF!</v>
      </c>
      <c r="BD836" s="124">
        <f>IF(L836="snížená",#REF!,0)</f>
        <v>0</v>
      </c>
      <c r="BE836" s="124">
        <f>IF(L836="zákl. přenesená",#REF!,0)</f>
        <v>0</v>
      </c>
      <c r="BF836" s="124">
        <f>IF(L836="sníž. přenesená",#REF!,0)</f>
        <v>0</v>
      </c>
      <c r="BG836" s="124">
        <f>IF(L836="nulová",#REF!,0)</f>
        <v>0</v>
      </c>
      <c r="BH836" s="16" t="s">
        <v>68</v>
      </c>
      <c r="BI836" s="124" t="e">
        <f>ROUND(#REF!*H836,2)</f>
        <v>#REF!</v>
      </c>
      <c r="BJ836" s="16" t="s">
        <v>153</v>
      </c>
      <c r="BK836" s="123" t="s">
        <v>1288</v>
      </c>
    </row>
    <row r="837" spans="1:63" s="2" customFormat="1" ht="19.5">
      <c r="A837" s="27"/>
      <c r="B837" s="28"/>
      <c r="C837" s="27"/>
      <c r="D837" s="125" t="s">
        <v>129</v>
      </c>
      <c r="E837" s="27"/>
      <c r="F837" s="126" t="s">
        <v>1287</v>
      </c>
      <c r="G837" s="27"/>
      <c r="H837" s="27"/>
      <c r="I837" s="27"/>
      <c r="J837" s="28"/>
      <c r="K837" s="127"/>
      <c r="L837" s="128"/>
      <c r="M837" s="47"/>
      <c r="N837" s="47"/>
      <c r="O837" s="47"/>
      <c r="P837" s="47"/>
      <c r="Q837" s="47"/>
      <c r="R837" s="48"/>
      <c r="S837" s="27"/>
      <c r="T837" s="27"/>
      <c r="U837" s="27"/>
      <c r="V837" s="27"/>
      <c r="W837" s="27"/>
      <c r="X837" s="27"/>
      <c r="Y837" s="27"/>
      <c r="Z837" s="27"/>
      <c r="AA837" s="27"/>
      <c r="AB837" s="27"/>
      <c r="AC837" s="27"/>
      <c r="AR837" s="16" t="s">
        <v>129</v>
      </c>
      <c r="AS837" s="16" t="s">
        <v>70</v>
      </c>
    </row>
    <row r="838" spans="1:63" s="2" customFormat="1" ht="16.5" customHeight="1">
      <c r="A838" s="27"/>
      <c r="B838" s="113"/>
      <c r="C838" s="114" t="s">
        <v>1289</v>
      </c>
      <c r="D838" s="114" t="s">
        <v>123</v>
      </c>
      <c r="E838" s="115" t="s">
        <v>1290</v>
      </c>
      <c r="F838" s="116" t="s">
        <v>1291</v>
      </c>
      <c r="G838" s="117" t="s">
        <v>149</v>
      </c>
      <c r="H838" s="118">
        <v>112</v>
      </c>
      <c r="I838" s="116" t="s">
        <v>127</v>
      </c>
      <c r="J838" s="28"/>
      <c r="K838" s="119" t="s">
        <v>1</v>
      </c>
      <c r="L838" s="120" t="s">
        <v>30</v>
      </c>
      <c r="M838" s="121">
        <v>0</v>
      </c>
      <c r="N838" s="121">
        <f>M838*H838</f>
        <v>0</v>
      </c>
      <c r="O838" s="121">
        <v>0</v>
      </c>
      <c r="P838" s="121">
        <f>O838*H838</f>
        <v>0</v>
      </c>
      <c r="Q838" s="121">
        <v>0</v>
      </c>
      <c r="R838" s="122">
        <f>Q838*H838</f>
        <v>0</v>
      </c>
      <c r="S838" s="27"/>
      <c r="T838" s="27"/>
      <c r="U838" s="27"/>
      <c r="V838" s="27"/>
      <c r="W838" s="27"/>
      <c r="X838" s="27"/>
      <c r="Y838" s="27"/>
      <c r="Z838" s="27"/>
      <c r="AA838" s="27"/>
      <c r="AB838" s="27"/>
      <c r="AC838" s="27"/>
      <c r="AP838" s="123" t="s">
        <v>153</v>
      </c>
      <c r="AR838" s="123" t="s">
        <v>123</v>
      </c>
      <c r="AS838" s="123" t="s">
        <v>70</v>
      </c>
      <c r="AW838" s="16" t="s">
        <v>121</v>
      </c>
      <c r="BC838" s="124" t="e">
        <f>IF(L838="základní",#REF!,0)</f>
        <v>#REF!</v>
      </c>
      <c r="BD838" s="124">
        <f>IF(L838="snížená",#REF!,0)</f>
        <v>0</v>
      </c>
      <c r="BE838" s="124">
        <f>IF(L838="zákl. přenesená",#REF!,0)</f>
        <v>0</v>
      </c>
      <c r="BF838" s="124">
        <f>IF(L838="sníž. přenesená",#REF!,0)</f>
        <v>0</v>
      </c>
      <c r="BG838" s="124">
        <f>IF(L838="nulová",#REF!,0)</f>
        <v>0</v>
      </c>
      <c r="BH838" s="16" t="s">
        <v>68</v>
      </c>
      <c r="BI838" s="124" t="e">
        <f>ROUND(#REF!*H838,2)</f>
        <v>#REF!</v>
      </c>
      <c r="BJ838" s="16" t="s">
        <v>153</v>
      </c>
      <c r="BK838" s="123" t="s">
        <v>1292</v>
      </c>
    </row>
    <row r="839" spans="1:63" s="2" customFormat="1">
      <c r="A839" s="27"/>
      <c r="B839" s="28"/>
      <c r="C839" s="27"/>
      <c r="D839" s="125" t="s">
        <v>129</v>
      </c>
      <c r="E839" s="27"/>
      <c r="F839" s="126" t="s">
        <v>1291</v>
      </c>
      <c r="G839" s="27"/>
      <c r="H839" s="27"/>
      <c r="I839" s="27"/>
      <c r="J839" s="28"/>
      <c r="K839" s="127"/>
      <c r="L839" s="128"/>
      <c r="M839" s="47"/>
      <c r="N839" s="47"/>
      <c r="O839" s="47"/>
      <c r="P839" s="47"/>
      <c r="Q839" s="47"/>
      <c r="R839" s="48"/>
      <c r="S839" s="27"/>
      <c r="T839" s="27"/>
      <c r="U839" s="27"/>
      <c r="V839" s="27"/>
      <c r="W839" s="27"/>
      <c r="X839" s="27"/>
      <c r="Y839" s="27"/>
      <c r="Z839" s="27"/>
      <c r="AA839" s="27"/>
      <c r="AB839" s="27"/>
      <c r="AC839" s="27"/>
      <c r="AR839" s="16" t="s">
        <v>129</v>
      </c>
      <c r="AS839" s="16" t="s">
        <v>70</v>
      </c>
    </row>
    <row r="840" spans="1:63" s="2" customFormat="1" ht="16.5" customHeight="1">
      <c r="A840" s="27"/>
      <c r="B840" s="113"/>
      <c r="C840" s="129" t="s">
        <v>703</v>
      </c>
      <c r="D840" s="129" t="s">
        <v>355</v>
      </c>
      <c r="E840" s="130" t="s">
        <v>1293</v>
      </c>
      <c r="F840" s="131" t="s">
        <v>1294</v>
      </c>
      <c r="G840" s="132" t="s">
        <v>191</v>
      </c>
      <c r="H840" s="133">
        <v>112</v>
      </c>
      <c r="I840" s="131" t="s">
        <v>127</v>
      </c>
      <c r="J840" s="134"/>
      <c r="K840" s="135" t="s">
        <v>1</v>
      </c>
      <c r="L840" s="136" t="s">
        <v>30</v>
      </c>
      <c r="M840" s="121">
        <v>0</v>
      </c>
      <c r="N840" s="121">
        <f>M840*H840</f>
        <v>0</v>
      </c>
      <c r="O840" s="121">
        <v>0</v>
      </c>
      <c r="P840" s="121">
        <f>O840*H840</f>
        <v>0</v>
      </c>
      <c r="Q840" s="121">
        <v>0</v>
      </c>
      <c r="R840" s="122">
        <f>Q840*H840</f>
        <v>0</v>
      </c>
      <c r="S840" s="27"/>
      <c r="T840" s="27"/>
      <c r="U840" s="27"/>
      <c r="V840" s="27"/>
      <c r="W840" s="27"/>
      <c r="X840" s="27"/>
      <c r="Y840" s="27"/>
      <c r="Z840" s="27"/>
      <c r="AA840" s="27"/>
      <c r="AB840" s="27"/>
      <c r="AC840" s="27"/>
      <c r="AP840" s="123" t="s">
        <v>180</v>
      </c>
      <c r="AR840" s="123" t="s">
        <v>355</v>
      </c>
      <c r="AS840" s="123" t="s">
        <v>70</v>
      </c>
      <c r="AW840" s="16" t="s">
        <v>121</v>
      </c>
      <c r="BC840" s="124" t="e">
        <f>IF(L840="základní",#REF!,0)</f>
        <v>#REF!</v>
      </c>
      <c r="BD840" s="124">
        <f>IF(L840="snížená",#REF!,0)</f>
        <v>0</v>
      </c>
      <c r="BE840" s="124">
        <f>IF(L840="zákl. přenesená",#REF!,0)</f>
        <v>0</v>
      </c>
      <c r="BF840" s="124">
        <f>IF(L840="sníž. přenesená",#REF!,0)</f>
        <v>0</v>
      </c>
      <c r="BG840" s="124">
        <f>IF(L840="nulová",#REF!,0)</f>
        <v>0</v>
      </c>
      <c r="BH840" s="16" t="s">
        <v>68</v>
      </c>
      <c r="BI840" s="124" t="e">
        <f>ROUND(#REF!*H840,2)</f>
        <v>#REF!</v>
      </c>
      <c r="BJ840" s="16" t="s">
        <v>153</v>
      </c>
      <c r="BK840" s="123" t="s">
        <v>1295</v>
      </c>
    </row>
    <row r="841" spans="1:63" s="2" customFormat="1">
      <c r="A841" s="27"/>
      <c r="B841" s="28"/>
      <c r="C841" s="27"/>
      <c r="D841" s="125" t="s">
        <v>129</v>
      </c>
      <c r="E841" s="27"/>
      <c r="F841" s="126" t="s">
        <v>1294</v>
      </c>
      <c r="G841" s="27"/>
      <c r="H841" s="27"/>
      <c r="I841" s="27"/>
      <c r="J841" s="28"/>
      <c r="K841" s="127"/>
      <c r="L841" s="128"/>
      <c r="M841" s="47"/>
      <c r="N841" s="47"/>
      <c r="O841" s="47"/>
      <c r="P841" s="47"/>
      <c r="Q841" s="47"/>
      <c r="R841" s="48"/>
      <c r="S841" s="27"/>
      <c r="T841" s="27"/>
      <c r="U841" s="27"/>
      <c r="V841" s="27"/>
      <c r="W841" s="27"/>
      <c r="X841" s="27"/>
      <c r="Y841" s="27"/>
      <c r="Z841" s="27"/>
      <c r="AA841" s="27"/>
      <c r="AB841" s="27"/>
      <c r="AC841" s="27"/>
      <c r="AR841" s="16" t="s">
        <v>129</v>
      </c>
      <c r="AS841" s="16" t="s">
        <v>70</v>
      </c>
    </row>
    <row r="842" spans="1:63" s="12" customFormat="1" ht="22.9" customHeight="1">
      <c r="B842" s="103"/>
      <c r="D842" s="104" t="s">
        <v>60</v>
      </c>
      <c r="E842" s="112" t="s">
        <v>1296</v>
      </c>
      <c r="F842" s="112" t="s">
        <v>1297</v>
      </c>
      <c r="J842" s="103"/>
      <c r="K842" s="106"/>
      <c r="L842" s="107"/>
      <c r="M842" s="107"/>
      <c r="N842" s="108">
        <f>SUM(N843:N913)</f>
        <v>0</v>
      </c>
      <c r="O842" s="107"/>
      <c r="P842" s="108">
        <f>SUM(P843:P913)</f>
        <v>0</v>
      </c>
      <c r="Q842" s="107"/>
      <c r="R842" s="109">
        <f>SUM(R843:R913)</f>
        <v>0</v>
      </c>
      <c r="AP842" s="104" t="s">
        <v>70</v>
      </c>
      <c r="AR842" s="110" t="s">
        <v>60</v>
      </c>
      <c r="AS842" s="110" t="s">
        <v>68</v>
      </c>
      <c r="AW842" s="104" t="s">
        <v>121</v>
      </c>
      <c r="BI842" s="111" t="e">
        <f>SUM(BI843:BI913)</f>
        <v>#REF!</v>
      </c>
    </row>
    <row r="843" spans="1:63" s="2" customFormat="1" ht="24.2" customHeight="1">
      <c r="A843" s="27"/>
      <c r="B843" s="113"/>
      <c r="C843" s="114" t="s">
        <v>1298</v>
      </c>
      <c r="D843" s="114" t="s">
        <v>123</v>
      </c>
      <c r="E843" s="115" t="s">
        <v>1299</v>
      </c>
      <c r="F843" s="116" t="s">
        <v>1300</v>
      </c>
      <c r="G843" s="117" t="s">
        <v>728</v>
      </c>
      <c r="H843" s="118">
        <v>1500</v>
      </c>
      <c r="I843" s="116" t="s">
        <v>127</v>
      </c>
      <c r="J843" s="28"/>
      <c r="K843" s="119" t="s">
        <v>1</v>
      </c>
      <c r="L843" s="120" t="s">
        <v>30</v>
      </c>
      <c r="M843" s="121">
        <v>0</v>
      </c>
      <c r="N843" s="121">
        <f>M843*H843</f>
        <v>0</v>
      </c>
      <c r="O843" s="121">
        <v>0</v>
      </c>
      <c r="P843" s="121">
        <f>O843*H843</f>
        <v>0</v>
      </c>
      <c r="Q843" s="121">
        <v>0</v>
      </c>
      <c r="R843" s="122">
        <f>Q843*H843</f>
        <v>0</v>
      </c>
      <c r="S843" s="27"/>
      <c r="T843" s="27"/>
      <c r="U843" s="27"/>
      <c r="V843" s="27"/>
      <c r="W843" s="27"/>
      <c r="X843" s="27"/>
      <c r="Y843" s="27"/>
      <c r="Z843" s="27"/>
      <c r="AA843" s="27"/>
      <c r="AB843" s="27"/>
      <c r="AC843" s="27"/>
      <c r="AP843" s="123" t="s">
        <v>153</v>
      </c>
      <c r="AR843" s="123" t="s">
        <v>123</v>
      </c>
      <c r="AS843" s="123" t="s">
        <v>70</v>
      </c>
      <c r="AW843" s="16" t="s">
        <v>121</v>
      </c>
      <c r="BC843" s="124" t="e">
        <f>IF(L843="základní",#REF!,0)</f>
        <v>#REF!</v>
      </c>
      <c r="BD843" s="124">
        <f>IF(L843="snížená",#REF!,0)</f>
        <v>0</v>
      </c>
      <c r="BE843" s="124">
        <f>IF(L843="zákl. přenesená",#REF!,0)</f>
        <v>0</v>
      </c>
      <c r="BF843" s="124">
        <f>IF(L843="sníž. přenesená",#REF!,0)</f>
        <v>0</v>
      </c>
      <c r="BG843" s="124">
        <f>IF(L843="nulová",#REF!,0)</f>
        <v>0</v>
      </c>
      <c r="BH843" s="16" t="s">
        <v>68</v>
      </c>
      <c r="BI843" s="124" t="e">
        <f>ROUND(#REF!*H843,2)</f>
        <v>#REF!</v>
      </c>
      <c r="BJ843" s="16" t="s">
        <v>153</v>
      </c>
      <c r="BK843" s="123" t="s">
        <v>1301</v>
      </c>
    </row>
    <row r="844" spans="1:63" s="2" customFormat="1" ht="19.5">
      <c r="A844" s="27"/>
      <c r="B844" s="28"/>
      <c r="C844" s="27"/>
      <c r="D844" s="125" t="s">
        <v>129</v>
      </c>
      <c r="E844" s="27"/>
      <c r="F844" s="126" t="s">
        <v>1300</v>
      </c>
      <c r="G844" s="27"/>
      <c r="H844" s="27"/>
      <c r="I844" s="27"/>
      <c r="J844" s="28"/>
      <c r="K844" s="127"/>
      <c r="L844" s="128"/>
      <c r="M844" s="47"/>
      <c r="N844" s="47"/>
      <c r="O844" s="47"/>
      <c r="P844" s="47"/>
      <c r="Q844" s="47"/>
      <c r="R844" s="48"/>
      <c r="S844" s="27"/>
      <c r="T844" s="27"/>
      <c r="U844" s="27"/>
      <c r="V844" s="27"/>
      <c r="W844" s="27"/>
      <c r="X844" s="27"/>
      <c r="Y844" s="27"/>
      <c r="Z844" s="27"/>
      <c r="AA844" s="27"/>
      <c r="AB844" s="27"/>
      <c r="AC844" s="27"/>
      <c r="AR844" s="16" t="s">
        <v>129</v>
      </c>
      <c r="AS844" s="16" t="s">
        <v>70</v>
      </c>
    </row>
    <row r="845" spans="1:63" s="2" customFormat="1" ht="24.2" customHeight="1">
      <c r="A845" s="27"/>
      <c r="B845" s="113"/>
      <c r="C845" s="129" t="s">
        <v>707</v>
      </c>
      <c r="D845" s="129" t="s">
        <v>355</v>
      </c>
      <c r="E845" s="130" t="s">
        <v>1302</v>
      </c>
      <c r="F845" s="131" t="s">
        <v>1303</v>
      </c>
      <c r="G845" s="132" t="s">
        <v>149</v>
      </c>
      <c r="H845" s="133">
        <v>375</v>
      </c>
      <c r="I845" s="131" t="s">
        <v>127</v>
      </c>
      <c r="J845" s="134"/>
      <c r="K845" s="135" t="s">
        <v>1</v>
      </c>
      <c r="L845" s="136" t="s">
        <v>30</v>
      </c>
      <c r="M845" s="121">
        <v>0</v>
      </c>
      <c r="N845" s="121">
        <f>M845*H845</f>
        <v>0</v>
      </c>
      <c r="O845" s="121">
        <v>0</v>
      </c>
      <c r="P845" s="121">
        <f>O845*H845</f>
        <v>0</v>
      </c>
      <c r="Q845" s="121">
        <v>0</v>
      </c>
      <c r="R845" s="122">
        <f>Q845*H845</f>
        <v>0</v>
      </c>
      <c r="S845" s="27"/>
      <c r="T845" s="27"/>
      <c r="U845" s="27"/>
      <c r="V845" s="27"/>
      <c r="W845" s="27"/>
      <c r="X845" s="27"/>
      <c r="Y845" s="27"/>
      <c r="Z845" s="27"/>
      <c r="AA845" s="27"/>
      <c r="AB845" s="27"/>
      <c r="AC845" s="27"/>
      <c r="AP845" s="123" t="s">
        <v>180</v>
      </c>
      <c r="AR845" s="123" t="s">
        <v>355</v>
      </c>
      <c r="AS845" s="123" t="s">
        <v>70</v>
      </c>
      <c r="AW845" s="16" t="s">
        <v>121</v>
      </c>
      <c r="BC845" s="124" t="e">
        <f>IF(L845="základní",#REF!,0)</f>
        <v>#REF!</v>
      </c>
      <c r="BD845" s="124">
        <f>IF(L845="snížená",#REF!,0)</f>
        <v>0</v>
      </c>
      <c r="BE845" s="124">
        <f>IF(L845="zákl. přenesená",#REF!,0)</f>
        <v>0</v>
      </c>
      <c r="BF845" s="124">
        <f>IF(L845="sníž. přenesená",#REF!,0)</f>
        <v>0</v>
      </c>
      <c r="BG845" s="124">
        <f>IF(L845="nulová",#REF!,0)</f>
        <v>0</v>
      </c>
      <c r="BH845" s="16" t="s">
        <v>68</v>
      </c>
      <c r="BI845" s="124" t="e">
        <f>ROUND(#REF!*H845,2)</f>
        <v>#REF!</v>
      </c>
      <c r="BJ845" s="16" t="s">
        <v>153</v>
      </c>
      <c r="BK845" s="123" t="s">
        <v>1304</v>
      </c>
    </row>
    <row r="846" spans="1:63" s="2" customFormat="1" ht="19.5">
      <c r="A846" s="27"/>
      <c r="B846" s="28"/>
      <c r="C846" s="27"/>
      <c r="D846" s="125" t="s">
        <v>129</v>
      </c>
      <c r="E846" s="27"/>
      <c r="F846" s="126" t="s">
        <v>1303</v>
      </c>
      <c r="G846" s="27"/>
      <c r="H846" s="27"/>
      <c r="I846" s="27"/>
      <c r="J846" s="28"/>
      <c r="K846" s="127"/>
      <c r="L846" s="128"/>
      <c r="M846" s="47"/>
      <c r="N846" s="47"/>
      <c r="O846" s="47"/>
      <c r="P846" s="47"/>
      <c r="Q846" s="47"/>
      <c r="R846" s="48"/>
      <c r="S846" s="27"/>
      <c r="T846" s="27"/>
      <c r="U846" s="27"/>
      <c r="V846" s="27"/>
      <c r="W846" s="27"/>
      <c r="X846" s="27"/>
      <c r="Y846" s="27"/>
      <c r="Z846" s="27"/>
      <c r="AA846" s="27"/>
      <c r="AB846" s="27"/>
      <c r="AC846" s="27"/>
      <c r="AR846" s="16" t="s">
        <v>129</v>
      </c>
      <c r="AS846" s="16" t="s">
        <v>70</v>
      </c>
    </row>
    <row r="847" spans="1:63" s="13" customFormat="1">
      <c r="B847" s="138"/>
      <c r="D847" s="125" t="s">
        <v>572</v>
      </c>
      <c r="E847" s="139" t="s">
        <v>1</v>
      </c>
      <c r="F847" s="140" t="s">
        <v>1305</v>
      </c>
      <c r="H847" s="141">
        <v>375</v>
      </c>
      <c r="J847" s="138"/>
      <c r="K847" s="142"/>
      <c r="L847" s="143"/>
      <c r="M847" s="143"/>
      <c r="N847" s="143"/>
      <c r="O847" s="143"/>
      <c r="P847" s="143"/>
      <c r="Q847" s="143"/>
      <c r="R847" s="144"/>
      <c r="AR847" s="139" t="s">
        <v>572</v>
      </c>
      <c r="AS847" s="139" t="s">
        <v>70</v>
      </c>
      <c r="AT847" s="13" t="s">
        <v>70</v>
      </c>
      <c r="AU847" s="13" t="s">
        <v>26</v>
      </c>
      <c r="AV847" s="13" t="s">
        <v>61</v>
      </c>
      <c r="AW847" s="139" t="s">
        <v>121</v>
      </c>
    </row>
    <row r="848" spans="1:63" s="14" customFormat="1">
      <c r="B848" s="145"/>
      <c r="D848" s="125" t="s">
        <v>572</v>
      </c>
      <c r="E848" s="146" t="s">
        <v>1</v>
      </c>
      <c r="F848" s="147" t="s">
        <v>574</v>
      </c>
      <c r="H848" s="148">
        <v>375</v>
      </c>
      <c r="J848" s="145"/>
      <c r="K848" s="149"/>
      <c r="L848" s="150"/>
      <c r="M848" s="150"/>
      <c r="N848" s="150"/>
      <c r="O848" s="150"/>
      <c r="P848" s="150"/>
      <c r="Q848" s="150"/>
      <c r="R848" s="151"/>
      <c r="AR848" s="146" t="s">
        <v>572</v>
      </c>
      <c r="AS848" s="146" t="s">
        <v>70</v>
      </c>
      <c r="AT848" s="14" t="s">
        <v>128</v>
      </c>
      <c r="AU848" s="14" t="s">
        <v>26</v>
      </c>
      <c r="AV848" s="14" t="s">
        <v>68</v>
      </c>
      <c r="AW848" s="146" t="s">
        <v>121</v>
      </c>
    </row>
    <row r="849" spans="1:63" s="2" customFormat="1" ht="37.9" customHeight="1">
      <c r="A849" s="27"/>
      <c r="B849" s="113"/>
      <c r="C849" s="114" t="s">
        <v>1306</v>
      </c>
      <c r="D849" s="114" t="s">
        <v>123</v>
      </c>
      <c r="E849" s="115" t="s">
        <v>1307</v>
      </c>
      <c r="F849" s="116" t="s">
        <v>1308</v>
      </c>
      <c r="G849" s="117" t="s">
        <v>126</v>
      </c>
      <c r="H849" s="118">
        <v>80</v>
      </c>
      <c r="I849" s="116" t="s">
        <v>127</v>
      </c>
      <c r="J849" s="28"/>
      <c r="K849" s="119" t="s">
        <v>1</v>
      </c>
      <c r="L849" s="120" t="s">
        <v>30</v>
      </c>
      <c r="M849" s="121">
        <v>0</v>
      </c>
      <c r="N849" s="121">
        <f>M849*H849</f>
        <v>0</v>
      </c>
      <c r="O849" s="121">
        <v>0</v>
      </c>
      <c r="P849" s="121">
        <f>O849*H849</f>
        <v>0</v>
      </c>
      <c r="Q849" s="121">
        <v>0</v>
      </c>
      <c r="R849" s="122">
        <f>Q849*H849</f>
        <v>0</v>
      </c>
      <c r="S849" s="27"/>
      <c r="T849" s="27"/>
      <c r="U849" s="27"/>
      <c r="V849" s="27"/>
      <c r="W849" s="27"/>
      <c r="X849" s="27"/>
      <c r="Y849" s="27"/>
      <c r="Z849" s="27"/>
      <c r="AA849" s="27"/>
      <c r="AB849" s="27"/>
      <c r="AC849" s="27"/>
      <c r="AP849" s="123" t="s">
        <v>153</v>
      </c>
      <c r="AR849" s="123" t="s">
        <v>123</v>
      </c>
      <c r="AS849" s="123" t="s">
        <v>70</v>
      </c>
      <c r="AW849" s="16" t="s">
        <v>121</v>
      </c>
      <c r="BC849" s="124" t="e">
        <f>IF(L849="základní",#REF!,0)</f>
        <v>#REF!</v>
      </c>
      <c r="BD849" s="124">
        <f>IF(L849="snížená",#REF!,0)</f>
        <v>0</v>
      </c>
      <c r="BE849" s="124">
        <f>IF(L849="zákl. přenesená",#REF!,0)</f>
        <v>0</v>
      </c>
      <c r="BF849" s="124">
        <f>IF(L849="sníž. přenesená",#REF!,0)</f>
        <v>0</v>
      </c>
      <c r="BG849" s="124">
        <f>IF(L849="nulová",#REF!,0)</f>
        <v>0</v>
      </c>
      <c r="BH849" s="16" t="s">
        <v>68</v>
      </c>
      <c r="BI849" s="124" t="e">
        <f>ROUND(#REF!*H849,2)</f>
        <v>#REF!</v>
      </c>
      <c r="BJ849" s="16" t="s">
        <v>153</v>
      </c>
      <c r="BK849" s="123" t="s">
        <v>1309</v>
      </c>
    </row>
    <row r="850" spans="1:63" s="2" customFormat="1" ht="19.5">
      <c r="A850" s="27"/>
      <c r="B850" s="28"/>
      <c r="C850" s="27"/>
      <c r="D850" s="125" t="s">
        <v>129</v>
      </c>
      <c r="E850" s="27"/>
      <c r="F850" s="126" t="s">
        <v>1308</v>
      </c>
      <c r="G850" s="27"/>
      <c r="H850" s="27"/>
      <c r="I850" s="27"/>
      <c r="J850" s="28"/>
      <c r="K850" s="127"/>
      <c r="L850" s="128"/>
      <c r="M850" s="47"/>
      <c r="N850" s="47"/>
      <c r="O850" s="47"/>
      <c r="P850" s="47"/>
      <c r="Q850" s="47"/>
      <c r="R850" s="48"/>
      <c r="S850" s="27"/>
      <c r="T850" s="27"/>
      <c r="U850" s="27"/>
      <c r="V850" s="27"/>
      <c r="W850" s="27"/>
      <c r="X850" s="27"/>
      <c r="Y850" s="27"/>
      <c r="Z850" s="27"/>
      <c r="AA850" s="27"/>
      <c r="AB850" s="27"/>
      <c r="AC850" s="27"/>
      <c r="AR850" s="16" t="s">
        <v>129</v>
      </c>
      <c r="AS850" s="16" t="s">
        <v>70</v>
      </c>
    </row>
    <row r="851" spans="1:63" s="2" customFormat="1" ht="24.2" customHeight="1">
      <c r="A851" s="27"/>
      <c r="B851" s="113"/>
      <c r="C851" s="114" t="s">
        <v>710</v>
      </c>
      <c r="D851" s="114" t="s">
        <v>123</v>
      </c>
      <c r="E851" s="115" t="s">
        <v>1310</v>
      </c>
      <c r="F851" s="116" t="s">
        <v>1311</v>
      </c>
      <c r="G851" s="117" t="s">
        <v>191</v>
      </c>
      <c r="H851" s="118">
        <v>310</v>
      </c>
      <c r="I851" s="116" t="s">
        <v>127</v>
      </c>
      <c r="J851" s="28"/>
      <c r="K851" s="119" t="s">
        <v>1</v>
      </c>
      <c r="L851" s="120" t="s">
        <v>30</v>
      </c>
      <c r="M851" s="121">
        <v>0</v>
      </c>
      <c r="N851" s="121">
        <f>M851*H851</f>
        <v>0</v>
      </c>
      <c r="O851" s="121">
        <v>0</v>
      </c>
      <c r="P851" s="121">
        <f>O851*H851</f>
        <v>0</v>
      </c>
      <c r="Q851" s="121">
        <v>0</v>
      </c>
      <c r="R851" s="122">
        <f>Q851*H851</f>
        <v>0</v>
      </c>
      <c r="S851" s="27"/>
      <c r="T851" s="27"/>
      <c r="U851" s="27"/>
      <c r="V851" s="27"/>
      <c r="W851" s="27"/>
      <c r="X851" s="27"/>
      <c r="Y851" s="27"/>
      <c r="Z851" s="27"/>
      <c r="AA851" s="27"/>
      <c r="AB851" s="27"/>
      <c r="AC851" s="27"/>
      <c r="AP851" s="123" t="s">
        <v>153</v>
      </c>
      <c r="AR851" s="123" t="s">
        <v>123</v>
      </c>
      <c r="AS851" s="123" t="s">
        <v>70</v>
      </c>
      <c r="AW851" s="16" t="s">
        <v>121</v>
      </c>
      <c r="BC851" s="124" t="e">
        <f>IF(L851="základní",#REF!,0)</f>
        <v>#REF!</v>
      </c>
      <c r="BD851" s="124">
        <f>IF(L851="snížená",#REF!,0)</f>
        <v>0</v>
      </c>
      <c r="BE851" s="124">
        <f>IF(L851="zákl. přenesená",#REF!,0)</f>
        <v>0</v>
      </c>
      <c r="BF851" s="124">
        <f>IF(L851="sníž. přenesená",#REF!,0)</f>
        <v>0</v>
      </c>
      <c r="BG851" s="124">
        <f>IF(L851="nulová",#REF!,0)</f>
        <v>0</v>
      </c>
      <c r="BH851" s="16" t="s">
        <v>68</v>
      </c>
      <c r="BI851" s="124" t="e">
        <f>ROUND(#REF!*H851,2)</f>
        <v>#REF!</v>
      </c>
      <c r="BJ851" s="16" t="s">
        <v>153</v>
      </c>
      <c r="BK851" s="123" t="s">
        <v>1312</v>
      </c>
    </row>
    <row r="852" spans="1:63" s="2" customFormat="1" ht="19.5">
      <c r="A852" s="27"/>
      <c r="B852" s="28"/>
      <c r="C852" s="27"/>
      <c r="D852" s="125" t="s">
        <v>129</v>
      </c>
      <c r="E852" s="27"/>
      <c r="F852" s="126" t="s">
        <v>1311</v>
      </c>
      <c r="G852" s="27"/>
      <c r="H852" s="27"/>
      <c r="I852" s="27"/>
      <c r="J852" s="28"/>
      <c r="K852" s="127"/>
      <c r="L852" s="128"/>
      <c r="M852" s="47"/>
      <c r="N852" s="47"/>
      <c r="O852" s="47"/>
      <c r="P852" s="47"/>
      <c r="Q852" s="47"/>
      <c r="R852" s="48"/>
      <c r="S852" s="27"/>
      <c r="T852" s="27"/>
      <c r="U852" s="27"/>
      <c r="V852" s="27"/>
      <c r="W852" s="27"/>
      <c r="X852" s="27"/>
      <c r="Y852" s="27"/>
      <c r="Z852" s="27"/>
      <c r="AA852" s="27"/>
      <c r="AB852" s="27"/>
      <c r="AC852" s="27"/>
      <c r="AR852" s="16" t="s">
        <v>129</v>
      </c>
      <c r="AS852" s="16" t="s">
        <v>70</v>
      </c>
    </row>
    <row r="853" spans="1:63" s="2" customFormat="1" ht="21.75" customHeight="1">
      <c r="A853" s="27"/>
      <c r="B853" s="113"/>
      <c r="C853" s="129" t="s">
        <v>1313</v>
      </c>
      <c r="D853" s="129" t="s">
        <v>355</v>
      </c>
      <c r="E853" s="130" t="s">
        <v>1314</v>
      </c>
      <c r="F853" s="131" t="s">
        <v>1315</v>
      </c>
      <c r="G853" s="132" t="s">
        <v>126</v>
      </c>
      <c r="H853" s="133">
        <v>80</v>
      </c>
      <c r="I853" s="131" t="s">
        <v>127</v>
      </c>
      <c r="J853" s="134"/>
      <c r="K853" s="135" t="s">
        <v>1</v>
      </c>
      <c r="L853" s="136" t="s">
        <v>30</v>
      </c>
      <c r="M853" s="121">
        <v>0</v>
      </c>
      <c r="N853" s="121">
        <f>M853*H853</f>
        <v>0</v>
      </c>
      <c r="O853" s="121">
        <v>0</v>
      </c>
      <c r="P853" s="121">
        <f>O853*H853</f>
        <v>0</v>
      </c>
      <c r="Q853" s="121">
        <v>0</v>
      </c>
      <c r="R853" s="122">
        <f>Q853*H853</f>
        <v>0</v>
      </c>
      <c r="S853" s="27"/>
      <c r="T853" s="27"/>
      <c r="U853" s="27"/>
      <c r="V853" s="27"/>
      <c r="W853" s="27"/>
      <c r="X853" s="27"/>
      <c r="Y853" s="27"/>
      <c r="Z853" s="27"/>
      <c r="AA853" s="27"/>
      <c r="AB853" s="27"/>
      <c r="AC853" s="27"/>
      <c r="AP853" s="123" t="s">
        <v>180</v>
      </c>
      <c r="AR853" s="123" t="s">
        <v>355</v>
      </c>
      <c r="AS853" s="123" t="s">
        <v>70</v>
      </c>
      <c r="AW853" s="16" t="s">
        <v>121</v>
      </c>
      <c r="BC853" s="124" t="e">
        <f>IF(L853="základní",#REF!,0)</f>
        <v>#REF!</v>
      </c>
      <c r="BD853" s="124">
        <f>IF(L853="snížená",#REF!,0)</f>
        <v>0</v>
      </c>
      <c r="BE853" s="124">
        <f>IF(L853="zákl. přenesená",#REF!,0)</f>
        <v>0</v>
      </c>
      <c r="BF853" s="124">
        <f>IF(L853="sníž. přenesená",#REF!,0)</f>
        <v>0</v>
      </c>
      <c r="BG853" s="124">
        <f>IF(L853="nulová",#REF!,0)</f>
        <v>0</v>
      </c>
      <c r="BH853" s="16" t="s">
        <v>68</v>
      </c>
      <c r="BI853" s="124" t="e">
        <f>ROUND(#REF!*H853,2)</f>
        <v>#REF!</v>
      </c>
      <c r="BJ853" s="16" t="s">
        <v>153</v>
      </c>
      <c r="BK853" s="123" t="s">
        <v>1316</v>
      </c>
    </row>
    <row r="854" spans="1:63" s="2" customFormat="1">
      <c r="A854" s="27"/>
      <c r="B854" s="28"/>
      <c r="C854" s="27"/>
      <c r="D854" s="125" t="s">
        <v>129</v>
      </c>
      <c r="E854" s="27"/>
      <c r="F854" s="126" t="s">
        <v>1315</v>
      </c>
      <c r="G854" s="27"/>
      <c r="H854" s="27"/>
      <c r="I854" s="27"/>
      <c r="J854" s="28"/>
      <c r="K854" s="127"/>
      <c r="L854" s="128"/>
      <c r="M854" s="47"/>
      <c r="N854" s="47"/>
      <c r="O854" s="47"/>
      <c r="P854" s="47"/>
      <c r="Q854" s="47"/>
      <c r="R854" s="48"/>
      <c r="S854" s="27"/>
      <c r="T854" s="27"/>
      <c r="U854" s="27"/>
      <c r="V854" s="27"/>
      <c r="W854" s="27"/>
      <c r="X854" s="27"/>
      <c r="Y854" s="27"/>
      <c r="Z854" s="27"/>
      <c r="AA854" s="27"/>
      <c r="AB854" s="27"/>
      <c r="AC854" s="27"/>
      <c r="AR854" s="16" t="s">
        <v>129</v>
      </c>
      <c r="AS854" s="16" t="s">
        <v>70</v>
      </c>
    </row>
    <row r="855" spans="1:63" s="2" customFormat="1" ht="16.5" customHeight="1">
      <c r="A855" s="27"/>
      <c r="B855" s="113"/>
      <c r="C855" s="114" t="s">
        <v>714</v>
      </c>
      <c r="D855" s="114" t="s">
        <v>123</v>
      </c>
      <c r="E855" s="115" t="s">
        <v>1317</v>
      </c>
      <c r="F855" s="116" t="s">
        <v>1318</v>
      </c>
      <c r="G855" s="117" t="s">
        <v>191</v>
      </c>
      <c r="H855" s="118">
        <v>20</v>
      </c>
      <c r="I855" s="116" t="s">
        <v>127</v>
      </c>
      <c r="J855" s="28"/>
      <c r="K855" s="119" t="s">
        <v>1</v>
      </c>
      <c r="L855" s="120" t="s">
        <v>30</v>
      </c>
      <c r="M855" s="121">
        <v>0</v>
      </c>
      <c r="N855" s="121">
        <f>M855*H855</f>
        <v>0</v>
      </c>
      <c r="O855" s="121">
        <v>0</v>
      </c>
      <c r="P855" s="121">
        <f>O855*H855</f>
        <v>0</v>
      </c>
      <c r="Q855" s="121">
        <v>0</v>
      </c>
      <c r="R855" s="122">
        <f>Q855*H855</f>
        <v>0</v>
      </c>
      <c r="S855" s="27"/>
      <c r="T855" s="27"/>
      <c r="U855" s="27"/>
      <c r="V855" s="27"/>
      <c r="W855" s="27"/>
      <c r="X855" s="27"/>
      <c r="Y855" s="27"/>
      <c r="Z855" s="27"/>
      <c r="AA855" s="27"/>
      <c r="AB855" s="27"/>
      <c r="AC855" s="27"/>
      <c r="AP855" s="123" t="s">
        <v>153</v>
      </c>
      <c r="AR855" s="123" t="s">
        <v>123</v>
      </c>
      <c r="AS855" s="123" t="s">
        <v>70</v>
      </c>
      <c r="AW855" s="16" t="s">
        <v>121</v>
      </c>
      <c r="BC855" s="124" t="e">
        <f>IF(L855="základní",#REF!,0)</f>
        <v>#REF!</v>
      </c>
      <c r="BD855" s="124">
        <f>IF(L855="snížená",#REF!,0)</f>
        <v>0</v>
      </c>
      <c r="BE855" s="124">
        <f>IF(L855="zákl. přenesená",#REF!,0)</f>
        <v>0</v>
      </c>
      <c r="BF855" s="124">
        <f>IF(L855="sníž. přenesená",#REF!,0)</f>
        <v>0</v>
      </c>
      <c r="BG855" s="124">
        <f>IF(L855="nulová",#REF!,0)</f>
        <v>0</v>
      </c>
      <c r="BH855" s="16" t="s">
        <v>68</v>
      </c>
      <c r="BI855" s="124" t="e">
        <f>ROUND(#REF!*H855,2)</f>
        <v>#REF!</v>
      </c>
      <c r="BJ855" s="16" t="s">
        <v>153</v>
      </c>
      <c r="BK855" s="123" t="s">
        <v>1319</v>
      </c>
    </row>
    <row r="856" spans="1:63" s="2" customFormat="1">
      <c r="A856" s="27"/>
      <c r="B856" s="28"/>
      <c r="C856" s="27"/>
      <c r="D856" s="125" t="s">
        <v>129</v>
      </c>
      <c r="E856" s="27"/>
      <c r="F856" s="126" t="s">
        <v>1318</v>
      </c>
      <c r="G856" s="27"/>
      <c r="H856" s="27"/>
      <c r="I856" s="27"/>
      <c r="J856" s="28"/>
      <c r="K856" s="127"/>
      <c r="L856" s="128"/>
      <c r="M856" s="47"/>
      <c r="N856" s="47"/>
      <c r="O856" s="47"/>
      <c r="P856" s="47"/>
      <c r="Q856" s="47"/>
      <c r="R856" s="48"/>
      <c r="S856" s="27"/>
      <c r="T856" s="27"/>
      <c r="U856" s="27"/>
      <c r="V856" s="27"/>
      <c r="W856" s="27"/>
      <c r="X856" s="27"/>
      <c r="Y856" s="27"/>
      <c r="Z856" s="27"/>
      <c r="AA856" s="27"/>
      <c r="AB856" s="27"/>
      <c r="AC856" s="27"/>
      <c r="AR856" s="16" t="s">
        <v>129</v>
      </c>
      <c r="AS856" s="16" t="s">
        <v>70</v>
      </c>
    </row>
    <row r="857" spans="1:63" s="2" customFormat="1" ht="19.5">
      <c r="A857" s="27"/>
      <c r="B857" s="28"/>
      <c r="C857" s="27"/>
      <c r="D857" s="125" t="s">
        <v>359</v>
      </c>
      <c r="E857" s="27"/>
      <c r="F857" s="137" t="s">
        <v>407</v>
      </c>
      <c r="G857" s="27"/>
      <c r="H857" s="27"/>
      <c r="I857" s="27"/>
      <c r="J857" s="28"/>
      <c r="K857" s="127"/>
      <c r="L857" s="128"/>
      <c r="M857" s="47"/>
      <c r="N857" s="47"/>
      <c r="O857" s="47"/>
      <c r="P857" s="47"/>
      <c r="Q857" s="47"/>
      <c r="R857" s="48"/>
      <c r="S857" s="27"/>
      <c r="T857" s="27"/>
      <c r="U857" s="27"/>
      <c r="V857" s="27"/>
      <c r="W857" s="27"/>
      <c r="X857" s="27"/>
      <c r="Y857" s="27"/>
      <c r="Z857" s="27"/>
      <c r="AA857" s="27"/>
      <c r="AB857" s="27"/>
      <c r="AC857" s="27"/>
      <c r="AR857" s="16" t="s">
        <v>359</v>
      </c>
      <c r="AS857" s="16" t="s">
        <v>70</v>
      </c>
    </row>
    <row r="858" spans="1:63" s="2" customFormat="1" ht="66.75" customHeight="1">
      <c r="A858" s="27"/>
      <c r="B858" s="113"/>
      <c r="C858" s="114" t="s">
        <v>1320</v>
      </c>
      <c r="D858" s="114" t="s">
        <v>123</v>
      </c>
      <c r="E858" s="115" t="s">
        <v>1321</v>
      </c>
      <c r="F858" s="116" t="s">
        <v>1322</v>
      </c>
      <c r="G858" s="117" t="s">
        <v>728</v>
      </c>
      <c r="H858" s="118">
        <v>250</v>
      </c>
      <c r="I858" s="116" t="s">
        <v>127</v>
      </c>
      <c r="J858" s="28"/>
      <c r="K858" s="119" t="s">
        <v>1</v>
      </c>
      <c r="L858" s="120" t="s">
        <v>30</v>
      </c>
      <c r="M858" s="121">
        <v>0</v>
      </c>
      <c r="N858" s="121">
        <f>M858*H858</f>
        <v>0</v>
      </c>
      <c r="O858" s="121">
        <v>0</v>
      </c>
      <c r="P858" s="121">
        <f>O858*H858</f>
        <v>0</v>
      </c>
      <c r="Q858" s="121">
        <v>0</v>
      </c>
      <c r="R858" s="122">
        <f>Q858*H858</f>
        <v>0</v>
      </c>
      <c r="S858" s="27"/>
      <c r="T858" s="27"/>
      <c r="U858" s="27"/>
      <c r="V858" s="27"/>
      <c r="W858" s="27"/>
      <c r="X858" s="27"/>
      <c r="Y858" s="27"/>
      <c r="Z858" s="27"/>
      <c r="AA858" s="27"/>
      <c r="AB858" s="27"/>
      <c r="AC858" s="27"/>
      <c r="AP858" s="123" t="s">
        <v>153</v>
      </c>
      <c r="AR858" s="123" t="s">
        <v>123</v>
      </c>
      <c r="AS858" s="123" t="s">
        <v>70</v>
      </c>
      <c r="AW858" s="16" t="s">
        <v>121</v>
      </c>
      <c r="BC858" s="124" t="e">
        <f>IF(L858="základní",#REF!,0)</f>
        <v>#REF!</v>
      </c>
      <c r="BD858" s="124">
        <f>IF(L858="snížená",#REF!,0)</f>
        <v>0</v>
      </c>
      <c r="BE858" s="124">
        <f>IF(L858="zákl. přenesená",#REF!,0)</f>
        <v>0</v>
      </c>
      <c r="BF858" s="124">
        <f>IF(L858="sníž. přenesená",#REF!,0)</f>
        <v>0</v>
      </c>
      <c r="BG858" s="124">
        <f>IF(L858="nulová",#REF!,0)</f>
        <v>0</v>
      </c>
      <c r="BH858" s="16" t="s">
        <v>68</v>
      </c>
      <c r="BI858" s="124" t="e">
        <f>ROUND(#REF!*H858,2)</f>
        <v>#REF!</v>
      </c>
      <c r="BJ858" s="16" t="s">
        <v>153</v>
      </c>
      <c r="BK858" s="123" t="s">
        <v>1323</v>
      </c>
    </row>
    <row r="859" spans="1:63" s="2" customFormat="1" ht="48.75">
      <c r="A859" s="27"/>
      <c r="B859" s="28"/>
      <c r="C859" s="27"/>
      <c r="D859" s="125" t="s">
        <v>129</v>
      </c>
      <c r="E859" s="27"/>
      <c r="F859" s="126" t="s">
        <v>1324</v>
      </c>
      <c r="G859" s="27"/>
      <c r="H859" s="27"/>
      <c r="I859" s="27"/>
      <c r="J859" s="28"/>
      <c r="K859" s="127"/>
      <c r="L859" s="128"/>
      <c r="M859" s="47"/>
      <c r="N859" s="47"/>
      <c r="O859" s="47"/>
      <c r="P859" s="47"/>
      <c r="Q859" s="47"/>
      <c r="R859" s="48"/>
      <c r="S859" s="27"/>
      <c r="T859" s="27"/>
      <c r="U859" s="27"/>
      <c r="V859" s="27"/>
      <c r="W859" s="27"/>
      <c r="X859" s="27"/>
      <c r="Y859" s="27"/>
      <c r="Z859" s="27"/>
      <c r="AA859" s="27"/>
      <c r="AB859" s="27"/>
      <c r="AC859" s="27"/>
      <c r="AR859" s="16" t="s">
        <v>129</v>
      </c>
      <c r="AS859" s="16" t="s">
        <v>70</v>
      </c>
    </row>
    <row r="860" spans="1:63" s="2" customFormat="1" ht="66.75" customHeight="1">
      <c r="A860" s="27"/>
      <c r="B860" s="113"/>
      <c r="C860" s="114" t="s">
        <v>717</v>
      </c>
      <c r="D860" s="114" t="s">
        <v>123</v>
      </c>
      <c r="E860" s="115" t="s">
        <v>1325</v>
      </c>
      <c r="F860" s="116" t="s">
        <v>1322</v>
      </c>
      <c r="G860" s="117" t="s">
        <v>728</v>
      </c>
      <c r="H860" s="118">
        <v>2700</v>
      </c>
      <c r="I860" s="116" t="s">
        <v>127</v>
      </c>
      <c r="J860" s="28"/>
      <c r="K860" s="119" t="s">
        <v>1</v>
      </c>
      <c r="L860" s="120" t="s">
        <v>30</v>
      </c>
      <c r="M860" s="121">
        <v>0</v>
      </c>
      <c r="N860" s="121">
        <f>M860*H860</f>
        <v>0</v>
      </c>
      <c r="O860" s="121">
        <v>0</v>
      </c>
      <c r="P860" s="121">
        <f>O860*H860</f>
        <v>0</v>
      </c>
      <c r="Q860" s="121">
        <v>0</v>
      </c>
      <c r="R860" s="122">
        <f>Q860*H860</f>
        <v>0</v>
      </c>
      <c r="S860" s="27"/>
      <c r="T860" s="27"/>
      <c r="U860" s="27"/>
      <c r="V860" s="27"/>
      <c r="W860" s="27"/>
      <c r="X860" s="27"/>
      <c r="Y860" s="27"/>
      <c r="Z860" s="27"/>
      <c r="AA860" s="27"/>
      <c r="AB860" s="27"/>
      <c r="AC860" s="27"/>
      <c r="AP860" s="123" t="s">
        <v>153</v>
      </c>
      <c r="AR860" s="123" t="s">
        <v>123</v>
      </c>
      <c r="AS860" s="123" t="s">
        <v>70</v>
      </c>
      <c r="AW860" s="16" t="s">
        <v>121</v>
      </c>
      <c r="BC860" s="124" t="e">
        <f>IF(L860="základní",#REF!,0)</f>
        <v>#REF!</v>
      </c>
      <c r="BD860" s="124">
        <f>IF(L860="snížená",#REF!,0)</f>
        <v>0</v>
      </c>
      <c r="BE860" s="124">
        <f>IF(L860="zákl. přenesená",#REF!,0)</f>
        <v>0</v>
      </c>
      <c r="BF860" s="124">
        <f>IF(L860="sníž. přenesená",#REF!,0)</f>
        <v>0</v>
      </c>
      <c r="BG860" s="124">
        <f>IF(L860="nulová",#REF!,0)</f>
        <v>0</v>
      </c>
      <c r="BH860" s="16" t="s">
        <v>68</v>
      </c>
      <c r="BI860" s="124" t="e">
        <f>ROUND(#REF!*H860,2)</f>
        <v>#REF!</v>
      </c>
      <c r="BJ860" s="16" t="s">
        <v>153</v>
      </c>
      <c r="BK860" s="123" t="s">
        <v>1326</v>
      </c>
    </row>
    <row r="861" spans="1:63" s="2" customFormat="1" ht="48.75">
      <c r="A861" s="27"/>
      <c r="B861" s="28"/>
      <c r="C861" s="27"/>
      <c r="D861" s="125" t="s">
        <v>129</v>
      </c>
      <c r="E861" s="27"/>
      <c r="F861" s="126" t="s">
        <v>1327</v>
      </c>
      <c r="G861" s="27"/>
      <c r="H861" s="27"/>
      <c r="I861" s="27"/>
      <c r="J861" s="28"/>
      <c r="K861" s="127"/>
      <c r="L861" s="128"/>
      <c r="M861" s="47"/>
      <c r="N861" s="47"/>
      <c r="O861" s="47"/>
      <c r="P861" s="47"/>
      <c r="Q861" s="47"/>
      <c r="R861" s="48"/>
      <c r="S861" s="27"/>
      <c r="T861" s="27"/>
      <c r="U861" s="27"/>
      <c r="V861" s="27"/>
      <c r="W861" s="27"/>
      <c r="X861" s="27"/>
      <c r="Y861" s="27"/>
      <c r="Z861" s="27"/>
      <c r="AA861" s="27"/>
      <c r="AB861" s="27"/>
      <c r="AC861" s="27"/>
      <c r="AR861" s="16" t="s">
        <v>129</v>
      </c>
      <c r="AS861" s="16" t="s">
        <v>70</v>
      </c>
    </row>
    <row r="862" spans="1:63" s="2" customFormat="1" ht="66.75" customHeight="1">
      <c r="A862" s="27"/>
      <c r="B862" s="113"/>
      <c r="C862" s="114" t="s">
        <v>1328</v>
      </c>
      <c r="D862" s="114" t="s">
        <v>123</v>
      </c>
      <c r="E862" s="115" t="s">
        <v>1329</v>
      </c>
      <c r="F862" s="116" t="s">
        <v>1330</v>
      </c>
      <c r="G862" s="117" t="s">
        <v>728</v>
      </c>
      <c r="H862" s="118">
        <v>250</v>
      </c>
      <c r="I862" s="116" t="s">
        <v>127</v>
      </c>
      <c r="J862" s="28"/>
      <c r="K862" s="119" t="s">
        <v>1</v>
      </c>
      <c r="L862" s="120" t="s">
        <v>30</v>
      </c>
      <c r="M862" s="121">
        <v>0</v>
      </c>
      <c r="N862" s="121">
        <f>M862*H862</f>
        <v>0</v>
      </c>
      <c r="O862" s="121">
        <v>0</v>
      </c>
      <c r="P862" s="121">
        <f>O862*H862</f>
        <v>0</v>
      </c>
      <c r="Q862" s="121">
        <v>0</v>
      </c>
      <c r="R862" s="122">
        <f>Q862*H862</f>
        <v>0</v>
      </c>
      <c r="S862" s="27"/>
      <c r="T862" s="27"/>
      <c r="U862" s="27"/>
      <c r="V862" s="27"/>
      <c r="W862" s="27"/>
      <c r="X862" s="27"/>
      <c r="Y862" s="27"/>
      <c r="Z862" s="27"/>
      <c r="AA862" s="27"/>
      <c r="AB862" s="27"/>
      <c r="AC862" s="27"/>
      <c r="AP862" s="123" t="s">
        <v>153</v>
      </c>
      <c r="AR862" s="123" t="s">
        <v>123</v>
      </c>
      <c r="AS862" s="123" t="s">
        <v>70</v>
      </c>
      <c r="AW862" s="16" t="s">
        <v>121</v>
      </c>
      <c r="BC862" s="124" t="e">
        <f>IF(L862="základní",#REF!,0)</f>
        <v>#REF!</v>
      </c>
      <c r="BD862" s="124">
        <f>IF(L862="snížená",#REF!,0)</f>
        <v>0</v>
      </c>
      <c r="BE862" s="124">
        <f>IF(L862="zákl. přenesená",#REF!,0)</f>
        <v>0</v>
      </c>
      <c r="BF862" s="124">
        <f>IF(L862="sníž. přenesená",#REF!,0)</f>
        <v>0</v>
      </c>
      <c r="BG862" s="124">
        <f>IF(L862="nulová",#REF!,0)</f>
        <v>0</v>
      </c>
      <c r="BH862" s="16" t="s">
        <v>68</v>
      </c>
      <c r="BI862" s="124" t="e">
        <f>ROUND(#REF!*H862,2)</f>
        <v>#REF!</v>
      </c>
      <c r="BJ862" s="16" t="s">
        <v>153</v>
      </c>
      <c r="BK862" s="123" t="s">
        <v>1331</v>
      </c>
    </row>
    <row r="863" spans="1:63" s="2" customFormat="1" ht="48.75">
      <c r="A863" s="27"/>
      <c r="B863" s="28"/>
      <c r="C863" s="27"/>
      <c r="D863" s="125" t="s">
        <v>129</v>
      </c>
      <c r="E863" s="27"/>
      <c r="F863" s="126" t="s">
        <v>1332</v>
      </c>
      <c r="G863" s="27"/>
      <c r="H863" s="27"/>
      <c r="I863" s="27"/>
      <c r="J863" s="28"/>
      <c r="K863" s="127"/>
      <c r="L863" s="128"/>
      <c r="M863" s="47"/>
      <c r="N863" s="47"/>
      <c r="O863" s="47"/>
      <c r="P863" s="47"/>
      <c r="Q863" s="47"/>
      <c r="R863" s="48"/>
      <c r="S863" s="27"/>
      <c r="T863" s="27"/>
      <c r="U863" s="27"/>
      <c r="V863" s="27"/>
      <c r="W863" s="27"/>
      <c r="X863" s="27"/>
      <c r="Y863" s="27"/>
      <c r="Z863" s="27"/>
      <c r="AA863" s="27"/>
      <c r="AB863" s="27"/>
      <c r="AC863" s="27"/>
      <c r="AR863" s="16" t="s">
        <v>129</v>
      </c>
      <c r="AS863" s="16" t="s">
        <v>70</v>
      </c>
    </row>
    <row r="864" spans="1:63" s="2" customFormat="1" ht="66.75" customHeight="1">
      <c r="A864" s="27"/>
      <c r="B864" s="113"/>
      <c r="C864" s="114" t="s">
        <v>721</v>
      </c>
      <c r="D864" s="114" t="s">
        <v>123</v>
      </c>
      <c r="E864" s="115" t="s">
        <v>1333</v>
      </c>
      <c r="F864" s="116" t="s">
        <v>1330</v>
      </c>
      <c r="G864" s="117" t="s">
        <v>728</v>
      </c>
      <c r="H864" s="118">
        <v>2700</v>
      </c>
      <c r="I864" s="116" t="s">
        <v>127</v>
      </c>
      <c r="J864" s="28"/>
      <c r="K864" s="119" t="s">
        <v>1</v>
      </c>
      <c r="L864" s="120" t="s">
        <v>30</v>
      </c>
      <c r="M864" s="121">
        <v>0</v>
      </c>
      <c r="N864" s="121">
        <f>M864*H864</f>
        <v>0</v>
      </c>
      <c r="O864" s="121">
        <v>0</v>
      </c>
      <c r="P864" s="121">
        <f>O864*H864</f>
        <v>0</v>
      </c>
      <c r="Q864" s="121">
        <v>0</v>
      </c>
      <c r="R864" s="122">
        <f>Q864*H864</f>
        <v>0</v>
      </c>
      <c r="S864" s="27"/>
      <c r="T864" s="27"/>
      <c r="U864" s="27"/>
      <c r="V864" s="27"/>
      <c r="W864" s="27"/>
      <c r="X864" s="27"/>
      <c r="Y864" s="27"/>
      <c r="Z864" s="27"/>
      <c r="AA864" s="27"/>
      <c r="AB864" s="27"/>
      <c r="AC864" s="27"/>
      <c r="AP864" s="123" t="s">
        <v>153</v>
      </c>
      <c r="AR864" s="123" t="s">
        <v>123</v>
      </c>
      <c r="AS864" s="123" t="s">
        <v>70</v>
      </c>
      <c r="AW864" s="16" t="s">
        <v>121</v>
      </c>
      <c r="BC864" s="124" t="e">
        <f>IF(L864="základní",#REF!,0)</f>
        <v>#REF!</v>
      </c>
      <c r="BD864" s="124">
        <f>IF(L864="snížená",#REF!,0)</f>
        <v>0</v>
      </c>
      <c r="BE864" s="124">
        <f>IF(L864="zákl. přenesená",#REF!,0)</f>
        <v>0</v>
      </c>
      <c r="BF864" s="124">
        <f>IF(L864="sníž. přenesená",#REF!,0)</f>
        <v>0</v>
      </c>
      <c r="BG864" s="124">
        <f>IF(L864="nulová",#REF!,0)</f>
        <v>0</v>
      </c>
      <c r="BH864" s="16" t="s">
        <v>68</v>
      </c>
      <c r="BI864" s="124" t="e">
        <f>ROUND(#REF!*H864,2)</f>
        <v>#REF!</v>
      </c>
      <c r="BJ864" s="16" t="s">
        <v>153</v>
      </c>
      <c r="BK864" s="123" t="s">
        <v>1334</v>
      </c>
    </row>
    <row r="865" spans="1:63" s="2" customFormat="1" ht="48.75">
      <c r="A865" s="27"/>
      <c r="B865" s="28"/>
      <c r="C865" s="27"/>
      <c r="D865" s="125" t="s">
        <v>129</v>
      </c>
      <c r="E865" s="27"/>
      <c r="F865" s="126" t="s">
        <v>1335</v>
      </c>
      <c r="G865" s="27"/>
      <c r="H865" s="27"/>
      <c r="I865" s="27"/>
      <c r="J865" s="28"/>
      <c r="K865" s="127"/>
      <c r="L865" s="128"/>
      <c r="M865" s="47"/>
      <c r="N865" s="47"/>
      <c r="O865" s="47"/>
      <c r="P865" s="47"/>
      <c r="Q865" s="47"/>
      <c r="R865" s="48"/>
      <c r="S865" s="27"/>
      <c r="T865" s="27"/>
      <c r="U865" s="27"/>
      <c r="V865" s="27"/>
      <c r="W865" s="27"/>
      <c r="X865" s="27"/>
      <c r="Y865" s="27"/>
      <c r="Z865" s="27"/>
      <c r="AA865" s="27"/>
      <c r="AB865" s="27"/>
      <c r="AC865" s="27"/>
      <c r="AR865" s="16" t="s">
        <v>129</v>
      </c>
      <c r="AS865" s="16" t="s">
        <v>70</v>
      </c>
    </row>
    <row r="866" spans="1:63" s="2" customFormat="1" ht="66.75" customHeight="1">
      <c r="A866" s="27"/>
      <c r="B866" s="113"/>
      <c r="C866" s="114" t="s">
        <v>1336</v>
      </c>
      <c r="D866" s="114" t="s">
        <v>123</v>
      </c>
      <c r="E866" s="115" t="s">
        <v>1337</v>
      </c>
      <c r="F866" s="116" t="s">
        <v>1338</v>
      </c>
      <c r="G866" s="117" t="s">
        <v>728</v>
      </c>
      <c r="H866" s="118">
        <v>250</v>
      </c>
      <c r="I866" s="116" t="s">
        <v>127</v>
      </c>
      <c r="J866" s="28"/>
      <c r="K866" s="119" t="s">
        <v>1</v>
      </c>
      <c r="L866" s="120" t="s">
        <v>30</v>
      </c>
      <c r="M866" s="121">
        <v>0</v>
      </c>
      <c r="N866" s="121">
        <f>M866*H866</f>
        <v>0</v>
      </c>
      <c r="O866" s="121">
        <v>0</v>
      </c>
      <c r="P866" s="121">
        <f>O866*H866</f>
        <v>0</v>
      </c>
      <c r="Q866" s="121">
        <v>0</v>
      </c>
      <c r="R866" s="122">
        <f>Q866*H866</f>
        <v>0</v>
      </c>
      <c r="S866" s="27"/>
      <c r="T866" s="27"/>
      <c r="U866" s="27"/>
      <c r="V866" s="27"/>
      <c r="W866" s="27"/>
      <c r="X866" s="27"/>
      <c r="Y866" s="27"/>
      <c r="Z866" s="27"/>
      <c r="AA866" s="27"/>
      <c r="AB866" s="27"/>
      <c r="AC866" s="27"/>
      <c r="AP866" s="123" t="s">
        <v>153</v>
      </c>
      <c r="AR866" s="123" t="s">
        <v>123</v>
      </c>
      <c r="AS866" s="123" t="s">
        <v>70</v>
      </c>
      <c r="AW866" s="16" t="s">
        <v>121</v>
      </c>
      <c r="BC866" s="124" t="e">
        <f>IF(L866="základní",#REF!,0)</f>
        <v>#REF!</v>
      </c>
      <c r="BD866" s="124">
        <f>IF(L866="snížená",#REF!,0)</f>
        <v>0</v>
      </c>
      <c r="BE866" s="124">
        <f>IF(L866="zákl. přenesená",#REF!,0)</f>
        <v>0</v>
      </c>
      <c r="BF866" s="124">
        <f>IF(L866="sníž. přenesená",#REF!,0)</f>
        <v>0</v>
      </c>
      <c r="BG866" s="124">
        <f>IF(L866="nulová",#REF!,0)</f>
        <v>0</v>
      </c>
      <c r="BH866" s="16" t="s">
        <v>68</v>
      </c>
      <c r="BI866" s="124" t="e">
        <f>ROUND(#REF!*H866,2)</f>
        <v>#REF!</v>
      </c>
      <c r="BJ866" s="16" t="s">
        <v>153</v>
      </c>
      <c r="BK866" s="123" t="s">
        <v>1339</v>
      </c>
    </row>
    <row r="867" spans="1:63" s="2" customFormat="1" ht="48.75">
      <c r="A867" s="27"/>
      <c r="B867" s="28"/>
      <c r="C867" s="27"/>
      <c r="D867" s="125" t="s">
        <v>129</v>
      </c>
      <c r="E867" s="27"/>
      <c r="F867" s="126" t="s">
        <v>1340</v>
      </c>
      <c r="G867" s="27"/>
      <c r="H867" s="27"/>
      <c r="I867" s="27"/>
      <c r="J867" s="28"/>
      <c r="K867" s="127"/>
      <c r="L867" s="128"/>
      <c r="M867" s="47"/>
      <c r="N867" s="47"/>
      <c r="O867" s="47"/>
      <c r="P867" s="47"/>
      <c r="Q867" s="47"/>
      <c r="R867" s="48"/>
      <c r="S867" s="27"/>
      <c r="T867" s="27"/>
      <c r="U867" s="27"/>
      <c r="V867" s="27"/>
      <c r="W867" s="27"/>
      <c r="X867" s="27"/>
      <c r="Y867" s="27"/>
      <c r="Z867" s="27"/>
      <c r="AA867" s="27"/>
      <c r="AB867" s="27"/>
      <c r="AC867" s="27"/>
      <c r="AR867" s="16" t="s">
        <v>129</v>
      </c>
      <c r="AS867" s="16" t="s">
        <v>70</v>
      </c>
    </row>
    <row r="868" spans="1:63" s="2" customFormat="1" ht="66.75" customHeight="1">
      <c r="A868" s="27"/>
      <c r="B868" s="113"/>
      <c r="C868" s="114" t="s">
        <v>724</v>
      </c>
      <c r="D868" s="114" t="s">
        <v>123</v>
      </c>
      <c r="E868" s="115" t="s">
        <v>1341</v>
      </c>
      <c r="F868" s="116" t="s">
        <v>1338</v>
      </c>
      <c r="G868" s="117" t="s">
        <v>728</v>
      </c>
      <c r="H868" s="118">
        <v>2700</v>
      </c>
      <c r="I868" s="116" t="s">
        <v>127</v>
      </c>
      <c r="J868" s="28"/>
      <c r="K868" s="119" t="s">
        <v>1</v>
      </c>
      <c r="L868" s="120" t="s">
        <v>30</v>
      </c>
      <c r="M868" s="121">
        <v>0</v>
      </c>
      <c r="N868" s="121">
        <f>M868*H868</f>
        <v>0</v>
      </c>
      <c r="O868" s="121">
        <v>0</v>
      </c>
      <c r="P868" s="121">
        <f>O868*H868</f>
        <v>0</v>
      </c>
      <c r="Q868" s="121">
        <v>0</v>
      </c>
      <c r="R868" s="122">
        <f>Q868*H868</f>
        <v>0</v>
      </c>
      <c r="S868" s="27"/>
      <c r="T868" s="27"/>
      <c r="U868" s="27"/>
      <c r="V868" s="27"/>
      <c r="W868" s="27"/>
      <c r="X868" s="27"/>
      <c r="Y868" s="27"/>
      <c r="Z868" s="27"/>
      <c r="AA868" s="27"/>
      <c r="AB868" s="27"/>
      <c r="AC868" s="27"/>
      <c r="AP868" s="123" t="s">
        <v>153</v>
      </c>
      <c r="AR868" s="123" t="s">
        <v>123</v>
      </c>
      <c r="AS868" s="123" t="s">
        <v>70</v>
      </c>
      <c r="AW868" s="16" t="s">
        <v>121</v>
      </c>
      <c r="BC868" s="124" t="e">
        <f>IF(L868="základní",#REF!,0)</f>
        <v>#REF!</v>
      </c>
      <c r="BD868" s="124">
        <f>IF(L868="snížená",#REF!,0)</f>
        <v>0</v>
      </c>
      <c r="BE868" s="124">
        <f>IF(L868="zákl. přenesená",#REF!,0)</f>
        <v>0</v>
      </c>
      <c r="BF868" s="124">
        <f>IF(L868="sníž. přenesená",#REF!,0)</f>
        <v>0</v>
      </c>
      <c r="BG868" s="124">
        <f>IF(L868="nulová",#REF!,0)</f>
        <v>0</v>
      </c>
      <c r="BH868" s="16" t="s">
        <v>68</v>
      </c>
      <c r="BI868" s="124" t="e">
        <f>ROUND(#REF!*H868,2)</f>
        <v>#REF!</v>
      </c>
      <c r="BJ868" s="16" t="s">
        <v>153</v>
      </c>
      <c r="BK868" s="123" t="s">
        <v>1342</v>
      </c>
    </row>
    <row r="869" spans="1:63" s="2" customFormat="1" ht="48.75">
      <c r="A869" s="27"/>
      <c r="B869" s="28"/>
      <c r="C869" s="27"/>
      <c r="D869" s="125" t="s">
        <v>129</v>
      </c>
      <c r="E869" s="27"/>
      <c r="F869" s="126" t="s">
        <v>1343</v>
      </c>
      <c r="G869" s="27"/>
      <c r="H869" s="27"/>
      <c r="I869" s="27"/>
      <c r="J869" s="28"/>
      <c r="K869" s="127"/>
      <c r="L869" s="128"/>
      <c r="M869" s="47"/>
      <c r="N869" s="47"/>
      <c r="O869" s="47"/>
      <c r="P869" s="47"/>
      <c r="Q869" s="47"/>
      <c r="R869" s="48"/>
      <c r="S869" s="27"/>
      <c r="T869" s="27"/>
      <c r="U869" s="27"/>
      <c r="V869" s="27"/>
      <c r="W869" s="27"/>
      <c r="X869" s="27"/>
      <c r="Y869" s="27"/>
      <c r="Z869" s="27"/>
      <c r="AA869" s="27"/>
      <c r="AB869" s="27"/>
      <c r="AC869" s="27"/>
      <c r="AR869" s="16" t="s">
        <v>129</v>
      </c>
      <c r="AS869" s="16" t="s">
        <v>70</v>
      </c>
    </row>
    <row r="870" spans="1:63" s="2" customFormat="1" ht="24.2" customHeight="1">
      <c r="A870" s="27"/>
      <c r="B870" s="113"/>
      <c r="C870" s="129" t="s">
        <v>1344</v>
      </c>
      <c r="D870" s="129" t="s">
        <v>355</v>
      </c>
      <c r="E870" s="130" t="s">
        <v>1345</v>
      </c>
      <c r="F870" s="131" t="s">
        <v>1346</v>
      </c>
      <c r="G870" s="132" t="s">
        <v>254</v>
      </c>
      <c r="H870" s="133">
        <v>2.835</v>
      </c>
      <c r="I870" s="131" t="s">
        <v>127</v>
      </c>
      <c r="J870" s="134"/>
      <c r="K870" s="135" t="s">
        <v>1</v>
      </c>
      <c r="L870" s="136" t="s">
        <v>30</v>
      </c>
      <c r="M870" s="121">
        <v>0</v>
      </c>
      <c r="N870" s="121">
        <f>M870*H870</f>
        <v>0</v>
      </c>
      <c r="O870" s="121">
        <v>0</v>
      </c>
      <c r="P870" s="121">
        <f>O870*H870</f>
        <v>0</v>
      </c>
      <c r="Q870" s="121">
        <v>0</v>
      </c>
      <c r="R870" s="122">
        <f>Q870*H870</f>
        <v>0</v>
      </c>
      <c r="S870" s="27"/>
      <c r="T870" s="27"/>
      <c r="U870" s="27"/>
      <c r="V870" s="27"/>
      <c r="W870" s="27"/>
      <c r="X870" s="27"/>
      <c r="Y870" s="27"/>
      <c r="Z870" s="27"/>
      <c r="AA870" s="27"/>
      <c r="AB870" s="27"/>
      <c r="AC870" s="27"/>
      <c r="AP870" s="123" t="s">
        <v>180</v>
      </c>
      <c r="AR870" s="123" t="s">
        <v>355</v>
      </c>
      <c r="AS870" s="123" t="s">
        <v>70</v>
      </c>
      <c r="AW870" s="16" t="s">
        <v>121</v>
      </c>
      <c r="BC870" s="124" t="e">
        <f>IF(L870="základní",#REF!,0)</f>
        <v>#REF!</v>
      </c>
      <c r="BD870" s="124">
        <f>IF(L870="snížená",#REF!,0)</f>
        <v>0</v>
      </c>
      <c r="BE870" s="124">
        <f>IF(L870="zákl. přenesená",#REF!,0)</f>
        <v>0</v>
      </c>
      <c r="BF870" s="124">
        <f>IF(L870="sníž. přenesená",#REF!,0)</f>
        <v>0</v>
      </c>
      <c r="BG870" s="124">
        <f>IF(L870="nulová",#REF!,0)</f>
        <v>0</v>
      </c>
      <c r="BH870" s="16" t="s">
        <v>68</v>
      </c>
      <c r="BI870" s="124" t="e">
        <f>ROUND(#REF!*H870,2)</f>
        <v>#REF!</v>
      </c>
      <c r="BJ870" s="16" t="s">
        <v>153</v>
      </c>
      <c r="BK870" s="123" t="s">
        <v>1347</v>
      </c>
    </row>
    <row r="871" spans="1:63" s="2" customFormat="1">
      <c r="A871" s="27"/>
      <c r="B871" s="28"/>
      <c r="C871" s="27"/>
      <c r="D871" s="125" t="s">
        <v>129</v>
      </c>
      <c r="E871" s="27"/>
      <c r="F871" s="126" t="s">
        <v>1346</v>
      </c>
      <c r="G871" s="27"/>
      <c r="H871" s="27"/>
      <c r="I871" s="27"/>
      <c r="J871" s="28"/>
      <c r="K871" s="127"/>
      <c r="L871" s="128"/>
      <c r="M871" s="47"/>
      <c r="N871" s="47"/>
      <c r="O871" s="47"/>
      <c r="P871" s="47"/>
      <c r="Q871" s="47"/>
      <c r="R871" s="48"/>
      <c r="S871" s="27"/>
      <c r="T871" s="27"/>
      <c r="U871" s="27"/>
      <c r="V871" s="27"/>
      <c r="W871" s="27"/>
      <c r="X871" s="27"/>
      <c r="Y871" s="27"/>
      <c r="Z871" s="27"/>
      <c r="AA871" s="27"/>
      <c r="AB871" s="27"/>
      <c r="AC871" s="27"/>
      <c r="AR871" s="16" t="s">
        <v>129</v>
      </c>
      <c r="AS871" s="16" t="s">
        <v>70</v>
      </c>
    </row>
    <row r="872" spans="1:63" s="2" customFormat="1" ht="16.5" customHeight="1">
      <c r="A872" s="27"/>
      <c r="B872" s="113"/>
      <c r="C872" s="114" t="s">
        <v>729</v>
      </c>
      <c r="D872" s="114" t="s">
        <v>123</v>
      </c>
      <c r="E872" s="115" t="s">
        <v>1348</v>
      </c>
      <c r="F872" s="116" t="s">
        <v>1349</v>
      </c>
      <c r="G872" s="117" t="s">
        <v>126</v>
      </c>
      <c r="H872" s="118">
        <v>150</v>
      </c>
      <c r="I872" s="116" t="s">
        <v>127</v>
      </c>
      <c r="J872" s="28"/>
      <c r="K872" s="119" t="s">
        <v>1</v>
      </c>
      <c r="L872" s="120" t="s">
        <v>30</v>
      </c>
      <c r="M872" s="121">
        <v>0</v>
      </c>
      <c r="N872" s="121">
        <f>M872*H872</f>
        <v>0</v>
      </c>
      <c r="O872" s="121">
        <v>0</v>
      </c>
      <c r="P872" s="121">
        <f>O872*H872</f>
        <v>0</v>
      </c>
      <c r="Q872" s="121">
        <v>0</v>
      </c>
      <c r="R872" s="122">
        <f>Q872*H872</f>
        <v>0</v>
      </c>
      <c r="S872" s="27"/>
      <c r="T872" s="27"/>
      <c r="U872" s="27"/>
      <c r="V872" s="27"/>
      <c r="W872" s="27"/>
      <c r="X872" s="27"/>
      <c r="Y872" s="27"/>
      <c r="Z872" s="27"/>
      <c r="AA872" s="27"/>
      <c r="AB872" s="27"/>
      <c r="AC872" s="27"/>
      <c r="AP872" s="123" t="s">
        <v>153</v>
      </c>
      <c r="AR872" s="123" t="s">
        <v>123</v>
      </c>
      <c r="AS872" s="123" t="s">
        <v>70</v>
      </c>
      <c r="AW872" s="16" t="s">
        <v>121</v>
      </c>
      <c r="BC872" s="124" t="e">
        <f>IF(L872="základní",#REF!,0)</f>
        <v>#REF!</v>
      </c>
      <c r="BD872" s="124">
        <f>IF(L872="snížená",#REF!,0)</f>
        <v>0</v>
      </c>
      <c r="BE872" s="124">
        <f>IF(L872="zákl. přenesená",#REF!,0)</f>
        <v>0</v>
      </c>
      <c r="BF872" s="124">
        <f>IF(L872="sníž. přenesená",#REF!,0)</f>
        <v>0</v>
      </c>
      <c r="BG872" s="124">
        <f>IF(L872="nulová",#REF!,0)</f>
        <v>0</v>
      </c>
      <c r="BH872" s="16" t="s">
        <v>68</v>
      </c>
      <c r="BI872" s="124" t="e">
        <f>ROUND(#REF!*H872,2)</f>
        <v>#REF!</v>
      </c>
      <c r="BJ872" s="16" t="s">
        <v>153</v>
      </c>
      <c r="BK872" s="123" t="s">
        <v>1350</v>
      </c>
    </row>
    <row r="873" spans="1:63" s="2" customFormat="1">
      <c r="A873" s="27"/>
      <c r="B873" s="28"/>
      <c r="C873" s="27"/>
      <c r="D873" s="125" t="s">
        <v>129</v>
      </c>
      <c r="E873" s="27"/>
      <c r="F873" s="126" t="s">
        <v>1349</v>
      </c>
      <c r="G873" s="27"/>
      <c r="H873" s="27"/>
      <c r="I873" s="27"/>
      <c r="J873" s="28"/>
      <c r="K873" s="127"/>
      <c r="L873" s="128"/>
      <c r="M873" s="47"/>
      <c r="N873" s="47"/>
      <c r="O873" s="47"/>
      <c r="P873" s="47"/>
      <c r="Q873" s="47"/>
      <c r="R873" s="48"/>
      <c r="S873" s="27"/>
      <c r="T873" s="27"/>
      <c r="U873" s="27"/>
      <c r="V873" s="27"/>
      <c r="W873" s="27"/>
      <c r="X873" s="27"/>
      <c r="Y873" s="27"/>
      <c r="Z873" s="27"/>
      <c r="AA873" s="27"/>
      <c r="AB873" s="27"/>
      <c r="AC873" s="27"/>
      <c r="AR873" s="16" t="s">
        <v>129</v>
      </c>
      <c r="AS873" s="16" t="s">
        <v>70</v>
      </c>
    </row>
    <row r="874" spans="1:63" s="2" customFormat="1" ht="16.5" customHeight="1">
      <c r="A874" s="27"/>
      <c r="B874" s="113"/>
      <c r="C874" s="114" t="s">
        <v>1351</v>
      </c>
      <c r="D874" s="114" t="s">
        <v>123</v>
      </c>
      <c r="E874" s="115" t="s">
        <v>1352</v>
      </c>
      <c r="F874" s="116" t="s">
        <v>1353</v>
      </c>
      <c r="G874" s="117" t="s">
        <v>126</v>
      </c>
      <c r="H874" s="118">
        <v>180</v>
      </c>
      <c r="I874" s="116" t="s">
        <v>127</v>
      </c>
      <c r="J874" s="28"/>
      <c r="K874" s="119" t="s">
        <v>1</v>
      </c>
      <c r="L874" s="120" t="s">
        <v>30</v>
      </c>
      <c r="M874" s="121">
        <v>0</v>
      </c>
      <c r="N874" s="121">
        <f>M874*H874</f>
        <v>0</v>
      </c>
      <c r="O874" s="121">
        <v>0</v>
      </c>
      <c r="P874" s="121">
        <f>O874*H874</f>
        <v>0</v>
      </c>
      <c r="Q874" s="121">
        <v>0</v>
      </c>
      <c r="R874" s="122">
        <f>Q874*H874</f>
        <v>0</v>
      </c>
      <c r="S874" s="27"/>
      <c r="T874" s="27"/>
      <c r="U874" s="27"/>
      <c r="V874" s="27"/>
      <c r="W874" s="27"/>
      <c r="X874" s="27"/>
      <c r="Y874" s="27"/>
      <c r="Z874" s="27"/>
      <c r="AA874" s="27"/>
      <c r="AB874" s="27"/>
      <c r="AC874" s="27"/>
      <c r="AP874" s="123" t="s">
        <v>153</v>
      </c>
      <c r="AR874" s="123" t="s">
        <v>123</v>
      </c>
      <c r="AS874" s="123" t="s">
        <v>70</v>
      </c>
      <c r="AW874" s="16" t="s">
        <v>121</v>
      </c>
      <c r="BC874" s="124" t="e">
        <f>IF(L874="základní",#REF!,0)</f>
        <v>#REF!</v>
      </c>
      <c r="BD874" s="124">
        <f>IF(L874="snížená",#REF!,0)</f>
        <v>0</v>
      </c>
      <c r="BE874" s="124">
        <f>IF(L874="zákl. přenesená",#REF!,0)</f>
        <v>0</v>
      </c>
      <c r="BF874" s="124">
        <f>IF(L874="sníž. přenesená",#REF!,0)</f>
        <v>0</v>
      </c>
      <c r="BG874" s="124">
        <f>IF(L874="nulová",#REF!,0)</f>
        <v>0</v>
      </c>
      <c r="BH874" s="16" t="s">
        <v>68</v>
      </c>
      <c r="BI874" s="124" t="e">
        <f>ROUND(#REF!*H874,2)</f>
        <v>#REF!</v>
      </c>
      <c r="BJ874" s="16" t="s">
        <v>153</v>
      </c>
      <c r="BK874" s="123" t="s">
        <v>1354</v>
      </c>
    </row>
    <row r="875" spans="1:63" s="2" customFormat="1">
      <c r="A875" s="27"/>
      <c r="B875" s="28"/>
      <c r="C875" s="27"/>
      <c r="D875" s="125" t="s">
        <v>129</v>
      </c>
      <c r="E875" s="27"/>
      <c r="F875" s="126" t="s">
        <v>1353</v>
      </c>
      <c r="G875" s="27"/>
      <c r="H875" s="27"/>
      <c r="I875" s="27"/>
      <c r="J875" s="28"/>
      <c r="K875" s="127"/>
      <c r="L875" s="128"/>
      <c r="M875" s="47"/>
      <c r="N875" s="47"/>
      <c r="O875" s="47"/>
      <c r="P875" s="47"/>
      <c r="Q875" s="47"/>
      <c r="R875" s="48"/>
      <c r="S875" s="27"/>
      <c r="T875" s="27"/>
      <c r="U875" s="27"/>
      <c r="V875" s="27"/>
      <c r="W875" s="27"/>
      <c r="X875" s="27"/>
      <c r="Y875" s="27"/>
      <c r="Z875" s="27"/>
      <c r="AA875" s="27"/>
      <c r="AB875" s="27"/>
      <c r="AC875" s="27"/>
      <c r="AR875" s="16" t="s">
        <v>129</v>
      </c>
      <c r="AS875" s="16" t="s">
        <v>70</v>
      </c>
    </row>
    <row r="876" spans="1:63" s="2" customFormat="1" ht="16.5" customHeight="1">
      <c r="A876" s="27"/>
      <c r="B876" s="113"/>
      <c r="C876" s="114" t="s">
        <v>734</v>
      </c>
      <c r="D876" s="114" t="s">
        <v>123</v>
      </c>
      <c r="E876" s="115" t="s">
        <v>1355</v>
      </c>
      <c r="F876" s="116" t="s">
        <v>1356</v>
      </c>
      <c r="G876" s="117" t="s">
        <v>126</v>
      </c>
      <c r="H876" s="118">
        <v>150</v>
      </c>
      <c r="I876" s="116" t="s">
        <v>127</v>
      </c>
      <c r="J876" s="28"/>
      <c r="K876" s="119" t="s">
        <v>1</v>
      </c>
      <c r="L876" s="120" t="s">
        <v>30</v>
      </c>
      <c r="M876" s="121">
        <v>0</v>
      </c>
      <c r="N876" s="121">
        <f>M876*H876</f>
        <v>0</v>
      </c>
      <c r="O876" s="121">
        <v>0</v>
      </c>
      <c r="P876" s="121">
        <f>O876*H876</f>
        <v>0</v>
      </c>
      <c r="Q876" s="121">
        <v>0</v>
      </c>
      <c r="R876" s="122">
        <f>Q876*H876</f>
        <v>0</v>
      </c>
      <c r="S876" s="27"/>
      <c r="T876" s="27"/>
      <c r="U876" s="27"/>
      <c r="V876" s="27"/>
      <c r="W876" s="27"/>
      <c r="X876" s="27"/>
      <c r="Y876" s="27"/>
      <c r="Z876" s="27"/>
      <c r="AA876" s="27"/>
      <c r="AB876" s="27"/>
      <c r="AC876" s="27"/>
      <c r="AP876" s="123" t="s">
        <v>153</v>
      </c>
      <c r="AR876" s="123" t="s">
        <v>123</v>
      </c>
      <c r="AS876" s="123" t="s">
        <v>70</v>
      </c>
      <c r="AW876" s="16" t="s">
        <v>121</v>
      </c>
      <c r="BC876" s="124" t="e">
        <f>IF(L876="základní",#REF!,0)</f>
        <v>#REF!</v>
      </c>
      <c r="BD876" s="124">
        <f>IF(L876="snížená",#REF!,0)</f>
        <v>0</v>
      </c>
      <c r="BE876" s="124">
        <f>IF(L876="zákl. přenesená",#REF!,0)</f>
        <v>0</v>
      </c>
      <c r="BF876" s="124">
        <f>IF(L876="sníž. přenesená",#REF!,0)</f>
        <v>0</v>
      </c>
      <c r="BG876" s="124">
        <f>IF(L876="nulová",#REF!,0)</f>
        <v>0</v>
      </c>
      <c r="BH876" s="16" t="s">
        <v>68</v>
      </c>
      <c r="BI876" s="124" t="e">
        <f>ROUND(#REF!*H876,2)</f>
        <v>#REF!</v>
      </c>
      <c r="BJ876" s="16" t="s">
        <v>153</v>
      </c>
      <c r="BK876" s="123" t="s">
        <v>1357</v>
      </c>
    </row>
    <row r="877" spans="1:63" s="2" customFormat="1">
      <c r="A877" s="27"/>
      <c r="B877" s="28"/>
      <c r="C877" s="27"/>
      <c r="D877" s="125" t="s">
        <v>129</v>
      </c>
      <c r="E877" s="27"/>
      <c r="F877" s="126" t="s">
        <v>1356</v>
      </c>
      <c r="G877" s="27"/>
      <c r="H877" s="27"/>
      <c r="I877" s="27"/>
      <c r="J877" s="28"/>
      <c r="K877" s="127"/>
      <c r="L877" s="128"/>
      <c r="M877" s="47"/>
      <c r="N877" s="47"/>
      <c r="O877" s="47"/>
      <c r="P877" s="47"/>
      <c r="Q877" s="47"/>
      <c r="R877" s="48"/>
      <c r="S877" s="27"/>
      <c r="T877" s="27"/>
      <c r="U877" s="27"/>
      <c r="V877" s="27"/>
      <c r="W877" s="27"/>
      <c r="X877" s="27"/>
      <c r="Y877" s="27"/>
      <c r="Z877" s="27"/>
      <c r="AA877" s="27"/>
      <c r="AB877" s="27"/>
      <c r="AC877" s="27"/>
      <c r="AR877" s="16" t="s">
        <v>129</v>
      </c>
      <c r="AS877" s="16" t="s">
        <v>70</v>
      </c>
    </row>
    <row r="878" spans="1:63" s="2" customFormat="1" ht="16.5" customHeight="1">
      <c r="A878" s="27"/>
      <c r="B878" s="113"/>
      <c r="C878" s="114" t="s">
        <v>1358</v>
      </c>
      <c r="D878" s="114" t="s">
        <v>123</v>
      </c>
      <c r="E878" s="115" t="s">
        <v>1359</v>
      </c>
      <c r="F878" s="116" t="s">
        <v>1360</v>
      </c>
      <c r="G878" s="117" t="s">
        <v>126</v>
      </c>
      <c r="H878" s="118">
        <v>180</v>
      </c>
      <c r="I878" s="116" t="s">
        <v>127</v>
      </c>
      <c r="J878" s="28"/>
      <c r="K878" s="119" t="s">
        <v>1</v>
      </c>
      <c r="L878" s="120" t="s">
        <v>30</v>
      </c>
      <c r="M878" s="121">
        <v>0</v>
      </c>
      <c r="N878" s="121">
        <f>M878*H878</f>
        <v>0</v>
      </c>
      <c r="O878" s="121">
        <v>0</v>
      </c>
      <c r="P878" s="121">
        <f>O878*H878</f>
        <v>0</v>
      </c>
      <c r="Q878" s="121">
        <v>0</v>
      </c>
      <c r="R878" s="122">
        <f>Q878*H878</f>
        <v>0</v>
      </c>
      <c r="S878" s="27"/>
      <c r="T878" s="27"/>
      <c r="U878" s="27"/>
      <c r="V878" s="27"/>
      <c r="W878" s="27"/>
      <c r="X878" s="27"/>
      <c r="Y878" s="27"/>
      <c r="Z878" s="27"/>
      <c r="AA878" s="27"/>
      <c r="AB878" s="27"/>
      <c r="AC878" s="27"/>
      <c r="AP878" s="123" t="s">
        <v>153</v>
      </c>
      <c r="AR878" s="123" t="s">
        <v>123</v>
      </c>
      <c r="AS878" s="123" t="s">
        <v>70</v>
      </c>
      <c r="AW878" s="16" t="s">
        <v>121</v>
      </c>
      <c r="BC878" s="124" t="e">
        <f>IF(L878="základní",#REF!,0)</f>
        <v>#REF!</v>
      </c>
      <c r="BD878" s="124">
        <f>IF(L878="snížená",#REF!,0)</f>
        <v>0</v>
      </c>
      <c r="BE878" s="124">
        <f>IF(L878="zákl. přenesená",#REF!,0)</f>
        <v>0</v>
      </c>
      <c r="BF878" s="124">
        <f>IF(L878="sníž. přenesená",#REF!,0)</f>
        <v>0</v>
      </c>
      <c r="BG878" s="124">
        <f>IF(L878="nulová",#REF!,0)</f>
        <v>0</v>
      </c>
      <c r="BH878" s="16" t="s">
        <v>68</v>
      </c>
      <c r="BI878" s="124" t="e">
        <f>ROUND(#REF!*H878,2)</f>
        <v>#REF!</v>
      </c>
      <c r="BJ878" s="16" t="s">
        <v>153</v>
      </c>
      <c r="BK878" s="123" t="s">
        <v>1361</v>
      </c>
    </row>
    <row r="879" spans="1:63" s="2" customFormat="1">
      <c r="A879" s="27"/>
      <c r="B879" s="28"/>
      <c r="C879" s="27"/>
      <c r="D879" s="125" t="s">
        <v>129</v>
      </c>
      <c r="E879" s="27"/>
      <c r="F879" s="126" t="s">
        <v>1360</v>
      </c>
      <c r="G879" s="27"/>
      <c r="H879" s="27"/>
      <c r="I879" s="27"/>
      <c r="J879" s="28"/>
      <c r="K879" s="127"/>
      <c r="L879" s="128"/>
      <c r="M879" s="47"/>
      <c r="N879" s="47"/>
      <c r="O879" s="47"/>
      <c r="P879" s="47"/>
      <c r="Q879" s="47"/>
      <c r="R879" s="48"/>
      <c r="S879" s="27"/>
      <c r="T879" s="27"/>
      <c r="U879" s="27"/>
      <c r="V879" s="27"/>
      <c r="W879" s="27"/>
      <c r="X879" s="27"/>
      <c r="Y879" s="27"/>
      <c r="Z879" s="27"/>
      <c r="AA879" s="27"/>
      <c r="AB879" s="27"/>
      <c r="AC879" s="27"/>
      <c r="AR879" s="16" t="s">
        <v>129</v>
      </c>
      <c r="AS879" s="16" t="s">
        <v>70</v>
      </c>
    </row>
    <row r="880" spans="1:63" s="2" customFormat="1" ht="16.5" customHeight="1">
      <c r="A880" s="27"/>
      <c r="B880" s="113"/>
      <c r="C880" s="114" t="s">
        <v>738</v>
      </c>
      <c r="D880" s="114" t="s">
        <v>123</v>
      </c>
      <c r="E880" s="115" t="s">
        <v>1362</v>
      </c>
      <c r="F880" s="116" t="s">
        <v>1363</v>
      </c>
      <c r="G880" s="117" t="s">
        <v>126</v>
      </c>
      <c r="H880" s="118">
        <v>150</v>
      </c>
      <c r="I880" s="116" t="s">
        <v>127</v>
      </c>
      <c r="J880" s="28"/>
      <c r="K880" s="119" t="s">
        <v>1</v>
      </c>
      <c r="L880" s="120" t="s">
        <v>30</v>
      </c>
      <c r="M880" s="121">
        <v>0</v>
      </c>
      <c r="N880" s="121">
        <f>M880*H880</f>
        <v>0</v>
      </c>
      <c r="O880" s="121">
        <v>0</v>
      </c>
      <c r="P880" s="121">
        <f>O880*H880</f>
        <v>0</v>
      </c>
      <c r="Q880" s="121">
        <v>0</v>
      </c>
      <c r="R880" s="122">
        <f>Q880*H880</f>
        <v>0</v>
      </c>
      <c r="S880" s="27"/>
      <c r="T880" s="27"/>
      <c r="U880" s="27"/>
      <c r="V880" s="27"/>
      <c r="W880" s="27"/>
      <c r="X880" s="27"/>
      <c r="Y880" s="27"/>
      <c r="Z880" s="27"/>
      <c r="AA880" s="27"/>
      <c r="AB880" s="27"/>
      <c r="AC880" s="27"/>
      <c r="AP880" s="123" t="s">
        <v>153</v>
      </c>
      <c r="AR880" s="123" t="s">
        <v>123</v>
      </c>
      <c r="AS880" s="123" t="s">
        <v>70</v>
      </c>
      <c r="AW880" s="16" t="s">
        <v>121</v>
      </c>
      <c r="BC880" s="124" t="e">
        <f>IF(L880="základní",#REF!,0)</f>
        <v>#REF!</v>
      </c>
      <c r="BD880" s="124">
        <f>IF(L880="snížená",#REF!,0)</f>
        <v>0</v>
      </c>
      <c r="BE880" s="124">
        <f>IF(L880="zákl. přenesená",#REF!,0)</f>
        <v>0</v>
      </c>
      <c r="BF880" s="124">
        <f>IF(L880="sníž. přenesená",#REF!,0)</f>
        <v>0</v>
      </c>
      <c r="BG880" s="124">
        <f>IF(L880="nulová",#REF!,0)</f>
        <v>0</v>
      </c>
      <c r="BH880" s="16" t="s">
        <v>68</v>
      </c>
      <c r="BI880" s="124" t="e">
        <f>ROUND(#REF!*H880,2)</f>
        <v>#REF!</v>
      </c>
      <c r="BJ880" s="16" t="s">
        <v>153</v>
      </c>
      <c r="BK880" s="123" t="s">
        <v>1364</v>
      </c>
    </row>
    <row r="881" spans="1:63" s="2" customFormat="1">
      <c r="A881" s="27"/>
      <c r="B881" s="28"/>
      <c r="C881" s="27"/>
      <c r="D881" s="125" t="s">
        <v>129</v>
      </c>
      <c r="E881" s="27"/>
      <c r="F881" s="126" t="s">
        <v>1363</v>
      </c>
      <c r="G881" s="27"/>
      <c r="H881" s="27"/>
      <c r="I881" s="27"/>
      <c r="J881" s="28"/>
      <c r="K881" s="127"/>
      <c r="L881" s="128"/>
      <c r="M881" s="47"/>
      <c r="N881" s="47"/>
      <c r="O881" s="47"/>
      <c r="P881" s="47"/>
      <c r="Q881" s="47"/>
      <c r="R881" s="48"/>
      <c r="S881" s="27"/>
      <c r="T881" s="27"/>
      <c r="U881" s="27"/>
      <c r="V881" s="27"/>
      <c r="W881" s="27"/>
      <c r="X881" s="27"/>
      <c r="Y881" s="27"/>
      <c r="Z881" s="27"/>
      <c r="AA881" s="27"/>
      <c r="AB881" s="27"/>
      <c r="AC881" s="27"/>
      <c r="AR881" s="16" t="s">
        <v>129</v>
      </c>
      <c r="AS881" s="16" t="s">
        <v>70</v>
      </c>
    </row>
    <row r="882" spans="1:63" s="2" customFormat="1" ht="16.5" customHeight="1">
      <c r="A882" s="27"/>
      <c r="B882" s="113"/>
      <c r="C882" s="114" t="s">
        <v>1365</v>
      </c>
      <c r="D882" s="114" t="s">
        <v>123</v>
      </c>
      <c r="E882" s="115" t="s">
        <v>1366</v>
      </c>
      <c r="F882" s="116" t="s">
        <v>1367</v>
      </c>
      <c r="G882" s="117" t="s">
        <v>126</v>
      </c>
      <c r="H882" s="118">
        <v>180</v>
      </c>
      <c r="I882" s="116" t="s">
        <v>127</v>
      </c>
      <c r="J882" s="28"/>
      <c r="K882" s="119" t="s">
        <v>1</v>
      </c>
      <c r="L882" s="120" t="s">
        <v>30</v>
      </c>
      <c r="M882" s="121">
        <v>0</v>
      </c>
      <c r="N882" s="121">
        <f>M882*H882</f>
        <v>0</v>
      </c>
      <c r="O882" s="121">
        <v>0</v>
      </c>
      <c r="P882" s="121">
        <f>O882*H882</f>
        <v>0</v>
      </c>
      <c r="Q882" s="121">
        <v>0</v>
      </c>
      <c r="R882" s="122">
        <f>Q882*H882</f>
        <v>0</v>
      </c>
      <c r="S882" s="27"/>
      <c r="T882" s="27"/>
      <c r="U882" s="27"/>
      <c r="V882" s="27"/>
      <c r="W882" s="27"/>
      <c r="X882" s="27"/>
      <c r="Y882" s="27"/>
      <c r="Z882" s="27"/>
      <c r="AA882" s="27"/>
      <c r="AB882" s="27"/>
      <c r="AC882" s="27"/>
      <c r="AP882" s="123" t="s">
        <v>153</v>
      </c>
      <c r="AR882" s="123" t="s">
        <v>123</v>
      </c>
      <c r="AS882" s="123" t="s">
        <v>70</v>
      </c>
      <c r="AW882" s="16" t="s">
        <v>121</v>
      </c>
      <c r="BC882" s="124" t="e">
        <f>IF(L882="základní",#REF!,0)</f>
        <v>#REF!</v>
      </c>
      <c r="BD882" s="124">
        <f>IF(L882="snížená",#REF!,0)</f>
        <v>0</v>
      </c>
      <c r="BE882" s="124">
        <f>IF(L882="zákl. přenesená",#REF!,0)</f>
        <v>0</v>
      </c>
      <c r="BF882" s="124">
        <f>IF(L882="sníž. přenesená",#REF!,0)</f>
        <v>0</v>
      </c>
      <c r="BG882" s="124">
        <f>IF(L882="nulová",#REF!,0)</f>
        <v>0</v>
      </c>
      <c r="BH882" s="16" t="s">
        <v>68</v>
      </c>
      <c r="BI882" s="124" t="e">
        <f>ROUND(#REF!*H882,2)</f>
        <v>#REF!</v>
      </c>
      <c r="BJ882" s="16" t="s">
        <v>153</v>
      </c>
      <c r="BK882" s="123" t="s">
        <v>1368</v>
      </c>
    </row>
    <row r="883" spans="1:63" s="2" customFormat="1">
      <c r="A883" s="27"/>
      <c r="B883" s="28"/>
      <c r="C883" s="27"/>
      <c r="D883" s="125" t="s">
        <v>129</v>
      </c>
      <c r="E883" s="27"/>
      <c r="F883" s="126" t="s">
        <v>1367</v>
      </c>
      <c r="G883" s="27"/>
      <c r="H883" s="27"/>
      <c r="I883" s="27"/>
      <c r="J883" s="28"/>
      <c r="K883" s="127"/>
      <c r="L883" s="128"/>
      <c r="M883" s="47"/>
      <c r="N883" s="47"/>
      <c r="O883" s="47"/>
      <c r="P883" s="47"/>
      <c r="Q883" s="47"/>
      <c r="R883" s="48"/>
      <c r="S883" s="27"/>
      <c r="T883" s="27"/>
      <c r="U883" s="27"/>
      <c r="V883" s="27"/>
      <c r="W883" s="27"/>
      <c r="X883" s="27"/>
      <c r="Y883" s="27"/>
      <c r="Z883" s="27"/>
      <c r="AA883" s="27"/>
      <c r="AB883" s="27"/>
      <c r="AC883" s="27"/>
      <c r="AR883" s="16" t="s">
        <v>129</v>
      </c>
      <c r="AS883" s="16" t="s">
        <v>70</v>
      </c>
    </row>
    <row r="884" spans="1:63" s="2" customFormat="1" ht="24.2" customHeight="1">
      <c r="A884" s="27"/>
      <c r="B884" s="113"/>
      <c r="C884" s="129" t="s">
        <v>741</v>
      </c>
      <c r="D884" s="129" t="s">
        <v>355</v>
      </c>
      <c r="E884" s="130" t="s">
        <v>1369</v>
      </c>
      <c r="F884" s="131" t="s">
        <v>1370</v>
      </c>
      <c r="G884" s="132" t="s">
        <v>254</v>
      </c>
      <c r="H884" s="133">
        <v>4</v>
      </c>
      <c r="I884" s="131" t="s">
        <v>127</v>
      </c>
      <c r="J884" s="134"/>
      <c r="K884" s="135" t="s">
        <v>1</v>
      </c>
      <c r="L884" s="136" t="s">
        <v>30</v>
      </c>
      <c r="M884" s="121">
        <v>0</v>
      </c>
      <c r="N884" s="121">
        <f>M884*H884</f>
        <v>0</v>
      </c>
      <c r="O884" s="121">
        <v>0</v>
      </c>
      <c r="P884" s="121">
        <f>O884*H884</f>
        <v>0</v>
      </c>
      <c r="Q884" s="121">
        <v>0</v>
      </c>
      <c r="R884" s="122">
        <f>Q884*H884</f>
        <v>0</v>
      </c>
      <c r="S884" s="27"/>
      <c r="T884" s="27"/>
      <c r="U884" s="27"/>
      <c r="V884" s="27"/>
      <c r="W884" s="27"/>
      <c r="X884" s="27"/>
      <c r="Y884" s="27"/>
      <c r="Z884" s="27"/>
      <c r="AA884" s="27"/>
      <c r="AB884" s="27"/>
      <c r="AC884" s="27"/>
      <c r="AP884" s="123" t="s">
        <v>180</v>
      </c>
      <c r="AR884" s="123" t="s">
        <v>355</v>
      </c>
      <c r="AS884" s="123" t="s">
        <v>70</v>
      </c>
      <c r="AW884" s="16" t="s">
        <v>121</v>
      </c>
      <c r="BC884" s="124" t="e">
        <f>IF(L884="základní",#REF!,0)</f>
        <v>#REF!</v>
      </c>
      <c r="BD884" s="124">
        <f>IF(L884="snížená",#REF!,0)</f>
        <v>0</v>
      </c>
      <c r="BE884" s="124">
        <f>IF(L884="zákl. přenesená",#REF!,0)</f>
        <v>0</v>
      </c>
      <c r="BF884" s="124">
        <f>IF(L884="sníž. přenesená",#REF!,0)</f>
        <v>0</v>
      </c>
      <c r="BG884" s="124">
        <f>IF(L884="nulová",#REF!,0)</f>
        <v>0</v>
      </c>
      <c r="BH884" s="16" t="s">
        <v>68</v>
      </c>
      <c r="BI884" s="124" t="e">
        <f>ROUND(#REF!*H884,2)</f>
        <v>#REF!</v>
      </c>
      <c r="BJ884" s="16" t="s">
        <v>153</v>
      </c>
      <c r="BK884" s="123" t="s">
        <v>1371</v>
      </c>
    </row>
    <row r="885" spans="1:63" s="2" customFormat="1">
      <c r="A885" s="27"/>
      <c r="B885" s="28"/>
      <c r="C885" s="27"/>
      <c r="D885" s="125" t="s">
        <v>129</v>
      </c>
      <c r="E885" s="27"/>
      <c r="F885" s="126" t="s">
        <v>1370</v>
      </c>
      <c r="G885" s="27"/>
      <c r="H885" s="27"/>
      <c r="I885" s="27"/>
      <c r="J885" s="28"/>
      <c r="K885" s="127"/>
      <c r="L885" s="128"/>
      <c r="M885" s="47"/>
      <c r="N885" s="47"/>
      <c r="O885" s="47"/>
      <c r="P885" s="47"/>
      <c r="Q885" s="47"/>
      <c r="R885" s="48"/>
      <c r="S885" s="27"/>
      <c r="T885" s="27"/>
      <c r="U885" s="27"/>
      <c r="V885" s="27"/>
      <c r="W885" s="27"/>
      <c r="X885" s="27"/>
      <c r="Y885" s="27"/>
      <c r="Z885" s="27"/>
      <c r="AA885" s="27"/>
      <c r="AB885" s="27"/>
      <c r="AC885" s="27"/>
      <c r="AR885" s="16" t="s">
        <v>129</v>
      </c>
      <c r="AS885" s="16" t="s">
        <v>70</v>
      </c>
    </row>
    <row r="886" spans="1:63" s="2" customFormat="1" ht="19.5">
      <c r="A886" s="27"/>
      <c r="B886" s="28"/>
      <c r="C886" s="27"/>
      <c r="D886" s="125" t="s">
        <v>359</v>
      </c>
      <c r="E886" s="27"/>
      <c r="F886" s="137" t="s">
        <v>1372</v>
      </c>
      <c r="G886" s="27"/>
      <c r="H886" s="27"/>
      <c r="I886" s="27"/>
      <c r="J886" s="28"/>
      <c r="K886" s="127"/>
      <c r="L886" s="128"/>
      <c r="M886" s="47"/>
      <c r="N886" s="47"/>
      <c r="O886" s="47"/>
      <c r="P886" s="47"/>
      <c r="Q886" s="47"/>
      <c r="R886" s="48"/>
      <c r="S886" s="27"/>
      <c r="T886" s="27"/>
      <c r="U886" s="27"/>
      <c r="V886" s="27"/>
      <c r="W886" s="27"/>
      <c r="X886" s="27"/>
      <c r="Y886" s="27"/>
      <c r="Z886" s="27"/>
      <c r="AA886" s="27"/>
      <c r="AB886" s="27"/>
      <c r="AC886" s="27"/>
      <c r="AR886" s="16" t="s">
        <v>359</v>
      </c>
      <c r="AS886" s="16" t="s">
        <v>70</v>
      </c>
    </row>
    <row r="887" spans="1:63" s="2" customFormat="1" ht="24.2" customHeight="1">
      <c r="A887" s="27"/>
      <c r="B887" s="113"/>
      <c r="C887" s="114" t="s">
        <v>1373</v>
      </c>
      <c r="D887" s="114" t="s">
        <v>123</v>
      </c>
      <c r="E887" s="115" t="s">
        <v>1374</v>
      </c>
      <c r="F887" s="116" t="s">
        <v>1375</v>
      </c>
      <c r="G887" s="117" t="s">
        <v>126</v>
      </c>
      <c r="H887" s="118">
        <v>350</v>
      </c>
      <c r="I887" s="116" t="s">
        <v>127</v>
      </c>
      <c r="J887" s="28"/>
      <c r="K887" s="119" t="s">
        <v>1</v>
      </c>
      <c r="L887" s="120" t="s">
        <v>30</v>
      </c>
      <c r="M887" s="121">
        <v>0</v>
      </c>
      <c r="N887" s="121">
        <f>M887*H887</f>
        <v>0</v>
      </c>
      <c r="O887" s="121">
        <v>0</v>
      </c>
      <c r="P887" s="121">
        <f>O887*H887</f>
        <v>0</v>
      </c>
      <c r="Q887" s="121">
        <v>0</v>
      </c>
      <c r="R887" s="122">
        <f>Q887*H887</f>
        <v>0</v>
      </c>
      <c r="S887" s="27"/>
      <c r="T887" s="27"/>
      <c r="U887" s="27"/>
      <c r="V887" s="27"/>
      <c r="W887" s="27"/>
      <c r="X887" s="27"/>
      <c r="Y887" s="27"/>
      <c r="Z887" s="27"/>
      <c r="AA887" s="27"/>
      <c r="AB887" s="27"/>
      <c r="AC887" s="27"/>
      <c r="AP887" s="123" t="s">
        <v>153</v>
      </c>
      <c r="AR887" s="123" t="s">
        <v>123</v>
      </c>
      <c r="AS887" s="123" t="s">
        <v>70</v>
      </c>
      <c r="AW887" s="16" t="s">
        <v>121</v>
      </c>
      <c r="BC887" s="124" t="e">
        <f>IF(L887="základní",#REF!,0)</f>
        <v>#REF!</v>
      </c>
      <c r="BD887" s="124">
        <f>IF(L887="snížená",#REF!,0)</f>
        <v>0</v>
      </c>
      <c r="BE887" s="124">
        <f>IF(L887="zákl. přenesená",#REF!,0)</f>
        <v>0</v>
      </c>
      <c r="BF887" s="124">
        <f>IF(L887="sníž. přenesená",#REF!,0)</f>
        <v>0</v>
      </c>
      <c r="BG887" s="124">
        <f>IF(L887="nulová",#REF!,0)</f>
        <v>0</v>
      </c>
      <c r="BH887" s="16" t="s">
        <v>68</v>
      </c>
      <c r="BI887" s="124" t="e">
        <f>ROUND(#REF!*H887,2)</f>
        <v>#REF!</v>
      </c>
      <c r="BJ887" s="16" t="s">
        <v>153</v>
      </c>
      <c r="BK887" s="123" t="s">
        <v>1376</v>
      </c>
    </row>
    <row r="888" spans="1:63" s="2" customFormat="1" ht="19.5">
      <c r="A888" s="27"/>
      <c r="B888" s="28"/>
      <c r="C888" s="27"/>
      <c r="D888" s="125" t="s">
        <v>129</v>
      </c>
      <c r="E888" s="27"/>
      <c r="F888" s="126" t="s">
        <v>1375</v>
      </c>
      <c r="G888" s="27"/>
      <c r="H888" s="27"/>
      <c r="I888" s="27"/>
      <c r="J888" s="28"/>
      <c r="K888" s="127"/>
      <c r="L888" s="128"/>
      <c r="M888" s="47"/>
      <c r="N888" s="47"/>
      <c r="O888" s="47"/>
      <c r="P888" s="47"/>
      <c r="Q888" s="47"/>
      <c r="R888" s="48"/>
      <c r="S888" s="27"/>
      <c r="T888" s="27"/>
      <c r="U888" s="27"/>
      <c r="V888" s="27"/>
      <c r="W888" s="27"/>
      <c r="X888" s="27"/>
      <c r="Y888" s="27"/>
      <c r="Z888" s="27"/>
      <c r="AA888" s="27"/>
      <c r="AB888" s="27"/>
      <c r="AC888" s="27"/>
      <c r="AR888" s="16" t="s">
        <v>129</v>
      </c>
      <c r="AS888" s="16" t="s">
        <v>70</v>
      </c>
    </row>
    <row r="889" spans="1:63" s="2" customFormat="1" ht="24.2" customHeight="1">
      <c r="A889" s="27"/>
      <c r="B889" s="113"/>
      <c r="C889" s="114" t="s">
        <v>746</v>
      </c>
      <c r="D889" s="114" t="s">
        <v>123</v>
      </c>
      <c r="E889" s="115" t="s">
        <v>1377</v>
      </c>
      <c r="F889" s="116" t="s">
        <v>1378</v>
      </c>
      <c r="G889" s="117" t="s">
        <v>191</v>
      </c>
      <c r="H889" s="118">
        <v>170</v>
      </c>
      <c r="I889" s="116" t="s">
        <v>127</v>
      </c>
      <c r="J889" s="28"/>
      <c r="K889" s="119" t="s">
        <v>1</v>
      </c>
      <c r="L889" s="120" t="s">
        <v>30</v>
      </c>
      <c r="M889" s="121">
        <v>0</v>
      </c>
      <c r="N889" s="121">
        <f>M889*H889</f>
        <v>0</v>
      </c>
      <c r="O889" s="121">
        <v>0</v>
      </c>
      <c r="P889" s="121">
        <f>O889*H889</f>
        <v>0</v>
      </c>
      <c r="Q889" s="121">
        <v>0</v>
      </c>
      <c r="R889" s="122">
        <f>Q889*H889</f>
        <v>0</v>
      </c>
      <c r="S889" s="27"/>
      <c r="T889" s="27"/>
      <c r="U889" s="27"/>
      <c r="V889" s="27"/>
      <c r="W889" s="27"/>
      <c r="X889" s="27"/>
      <c r="Y889" s="27"/>
      <c r="Z889" s="27"/>
      <c r="AA889" s="27"/>
      <c r="AB889" s="27"/>
      <c r="AC889" s="27"/>
      <c r="AP889" s="123" t="s">
        <v>153</v>
      </c>
      <c r="AR889" s="123" t="s">
        <v>123</v>
      </c>
      <c r="AS889" s="123" t="s">
        <v>70</v>
      </c>
      <c r="AW889" s="16" t="s">
        <v>121</v>
      </c>
      <c r="BC889" s="124" t="e">
        <f>IF(L889="základní",#REF!,0)</f>
        <v>#REF!</v>
      </c>
      <c r="BD889" s="124">
        <f>IF(L889="snížená",#REF!,0)</f>
        <v>0</v>
      </c>
      <c r="BE889" s="124">
        <f>IF(L889="zákl. přenesená",#REF!,0)</f>
        <v>0</v>
      </c>
      <c r="BF889" s="124">
        <f>IF(L889="sníž. přenesená",#REF!,0)</f>
        <v>0</v>
      </c>
      <c r="BG889" s="124">
        <f>IF(L889="nulová",#REF!,0)</f>
        <v>0</v>
      </c>
      <c r="BH889" s="16" t="s">
        <v>68</v>
      </c>
      <c r="BI889" s="124" t="e">
        <f>ROUND(#REF!*H889,2)</f>
        <v>#REF!</v>
      </c>
      <c r="BJ889" s="16" t="s">
        <v>153</v>
      </c>
      <c r="BK889" s="123" t="s">
        <v>1379</v>
      </c>
    </row>
    <row r="890" spans="1:63" s="2" customFormat="1" ht="19.5">
      <c r="A890" s="27"/>
      <c r="B890" s="28"/>
      <c r="C890" s="27"/>
      <c r="D890" s="125" t="s">
        <v>129</v>
      </c>
      <c r="E890" s="27"/>
      <c r="F890" s="126" t="s">
        <v>1378</v>
      </c>
      <c r="G890" s="27"/>
      <c r="H890" s="27"/>
      <c r="I890" s="27"/>
      <c r="J890" s="28"/>
      <c r="K890" s="127"/>
      <c r="L890" s="128"/>
      <c r="M890" s="47"/>
      <c r="N890" s="47"/>
      <c r="O890" s="47"/>
      <c r="P890" s="47"/>
      <c r="Q890" s="47"/>
      <c r="R890" s="48"/>
      <c r="S890" s="27"/>
      <c r="T890" s="27"/>
      <c r="U890" s="27"/>
      <c r="V890" s="27"/>
      <c r="W890" s="27"/>
      <c r="X890" s="27"/>
      <c r="Y890" s="27"/>
      <c r="Z890" s="27"/>
      <c r="AA890" s="27"/>
      <c r="AB890" s="27"/>
      <c r="AC890" s="27"/>
      <c r="AR890" s="16" t="s">
        <v>129</v>
      </c>
      <c r="AS890" s="16" t="s">
        <v>70</v>
      </c>
    </row>
    <row r="891" spans="1:63" s="2" customFormat="1" ht="24.2" customHeight="1">
      <c r="A891" s="27"/>
      <c r="B891" s="113"/>
      <c r="C891" s="114" t="s">
        <v>1380</v>
      </c>
      <c r="D891" s="114" t="s">
        <v>123</v>
      </c>
      <c r="E891" s="115" t="s">
        <v>1381</v>
      </c>
      <c r="F891" s="116" t="s">
        <v>1382</v>
      </c>
      <c r="G891" s="117" t="s">
        <v>191</v>
      </c>
      <c r="H891" s="118">
        <v>120</v>
      </c>
      <c r="I891" s="116" t="s">
        <v>127</v>
      </c>
      <c r="J891" s="28"/>
      <c r="K891" s="119" t="s">
        <v>1</v>
      </c>
      <c r="L891" s="120" t="s">
        <v>30</v>
      </c>
      <c r="M891" s="121">
        <v>0</v>
      </c>
      <c r="N891" s="121">
        <f>M891*H891</f>
        <v>0</v>
      </c>
      <c r="O891" s="121">
        <v>0</v>
      </c>
      <c r="P891" s="121">
        <f>O891*H891</f>
        <v>0</v>
      </c>
      <c r="Q891" s="121">
        <v>0</v>
      </c>
      <c r="R891" s="122">
        <f>Q891*H891</f>
        <v>0</v>
      </c>
      <c r="S891" s="27"/>
      <c r="T891" s="27"/>
      <c r="U891" s="27"/>
      <c r="V891" s="27"/>
      <c r="W891" s="27"/>
      <c r="X891" s="27"/>
      <c r="Y891" s="27"/>
      <c r="Z891" s="27"/>
      <c r="AA891" s="27"/>
      <c r="AB891" s="27"/>
      <c r="AC891" s="27"/>
      <c r="AP891" s="123" t="s">
        <v>153</v>
      </c>
      <c r="AR891" s="123" t="s">
        <v>123</v>
      </c>
      <c r="AS891" s="123" t="s">
        <v>70</v>
      </c>
      <c r="AW891" s="16" t="s">
        <v>121</v>
      </c>
      <c r="BC891" s="124" t="e">
        <f>IF(L891="základní",#REF!,0)</f>
        <v>#REF!</v>
      </c>
      <c r="BD891" s="124">
        <f>IF(L891="snížená",#REF!,0)</f>
        <v>0</v>
      </c>
      <c r="BE891" s="124">
        <f>IF(L891="zákl. přenesená",#REF!,0)</f>
        <v>0</v>
      </c>
      <c r="BF891" s="124">
        <f>IF(L891="sníž. přenesená",#REF!,0)</f>
        <v>0</v>
      </c>
      <c r="BG891" s="124">
        <f>IF(L891="nulová",#REF!,0)</f>
        <v>0</v>
      </c>
      <c r="BH891" s="16" t="s">
        <v>68</v>
      </c>
      <c r="BI891" s="124" t="e">
        <f>ROUND(#REF!*H891,2)</f>
        <v>#REF!</v>
      </c>
      <c r="BJ891" s="16" t="s">
        <v>153</v>
      </c>
      <c r="BK891" s="123" t="s">
        <v>1383</v>
      </c>
    </row>
    <row r="892" spans="1:63" s="2" customFormat="1">
      <c r="A892" s="27"/>
      <c r="B892" s="28"/>
      <c r="C892" s="27"/>
      <c r="D892" s="125" t="s">
        <v>129</v>
      </c>
      <c r="E892" s="27"/>
      <c r="F892" s="126" t="s">
        <v>1382</v>
      </c>
      <c r="G892" s="27"/>
      <c r="H892" s="27"/>
      <c r="I892" s="27"/>
      <c r="J892" s="28"/>
      <c r="K892" s="127"/>
      <c r="L892" s="128"/>
      <c r="M892" s="47"/>
      <c r="N892" s="47"/>
      <c r="O892" s="47"/>
      <c r="P892" s="47"/>
      <c r="Q892" s="47"/>
      <c r="R892" s="48"/>
      <c r="S892" s="27"/>
      <c r="T892" s="27"/>
      <c r="U892" s="27"/>
      <c r="V892" s="27"/>
      <c r="W892" s="27"/>
      <c r="X892" s="27"/>
      <c r="Y892" s="27"/>
      <c r="Z892" s="27"/>
      <c r="AA892" s="27"/>
      <c r="AB892" s="27"/>
      <c r="AC892" s="27"/>
      <c r="AR892" s="16" t="s">
        <v>129</v>
      </c>
      <c r="AS892" s="16" t="s">
        <v>70</v>
      </c>
    </row>
    <row r="893" spans="1:63" s="2" customFormat="1" ht="24.2" customHeight="1">
      <c r="A893" s="27"/>
      <c r="B893" s="113"/>
      <c r="C893" s="114" t="s">
        <v>749</v>
      </c>
      <c r="D893" s="114" t="s">
        <v>123</v>
      </c>
      <c r="E893" s="115" t="s">
        <v>1384</v>
      </c>
      <c r="F893" s="116" t="s">
        <v>1385</v>
      </c>
      <c r="G893" s="117" t="s">
        <v>191</v>
      </c>
      <c r="H893" s="118">
        <v>120</v>
      </c>
      <c r="I893" s="116" t="s">
        <v>127</v>
      </c>
      <c r="J893" s="28"/>
      <c r="K893" s="119" t="s">
        <v>1</v>
      </c>
      <c r="L893" s="120" t="s">
        <v>30</v>
      </c>
      <c r="M893" s="121">
        <v>0</v>
      </c>
      <c r="N893" s="121">
        <f>M893*H893</f>
        <v>0</v>
      </c>
      <c r="O893" s="121">
        <v>0</v>
      </c>
      <c r="P893" s="121">
        <f>O893*H893</f>
        <v>0</v>
      </c>
      <c r="Q893" s="121">
        <v>0</v>
      </c>
      <c r="R893" s="122">
        <f>Q893*H893</f>
        <v>0</v>
      </c>
      <c r="S893" s="27"/>
      <c r="T893" s="27"/>
      <c r="U893" s="27"/>
      <c r="V893" s="27"/>
      <c r="W893" s="27"/>
      <c r="X893" s="27"/>
      <c r="Y893" s="27"/>
      <c r="Z893" s="27"/>
      <c r="AA893" s="27"/>
      <c r="AB893" s="27"/>
      <c r="AC893" s="27"/>
      <c r="AP893" s="123" t="s">
        <v>153</v>
      </c>
      <c r="AR893" s="123" t="s">
        <v>123</v>
      </c>
      <c r="AS893" s="123" t="s">
        <v>70</v>
      </c>
      <c r="AW893" s="16" t="s">
        <v>121</v>
      </c>
      <c r="BC893" s="124" t="e">
        <f>IF(L893="základní",#REF!,0)</f>
        <v>#REF!</v>
      </c>
      <c r="BD893" s="124">
        <f>IF(L893="snížená",#REF!,0)</f>
        <v>0</v>
      </c>
      <c r="BE893" s="124">
        <f>IF(L893="zákl. přenesená",#REF!,0)</f>
        <v>0</v>
      </c>
      <c r="BF893" s="124">
        <f>IF(L893="sníž. přenesená",#REF!,0)</f>
        <v>0</v>
      </c>
      <c r="BG893" s="124">
        <f>IF(L893="nulová",#REF!,0)</f>
        <v>0</v>
      </c>
      <c r="BH893" s="16" t="s">
        <v>68</v>
      </c>
      <c r="BI893" s="124" t="e">
        <f>ROUND(#REF!*H893,2)</f>
        <v>#REF!</v>
      </c>
      <c r="BJ893" s="16" t="s">
        <v>153</v>
      </c>
      <c r="BK893" s="123" t="s">
        <v>1386</v>
      </c>
    </row>
    <row r="894" spans="1:63" s="2" customFormat="1">
      <c r="A894" s="27"/>
      <c r="B894" s="28"/>
      <c r="C894" s="27"/>
      <c r="D894" s="125" t="s">
        <v>129</v>
      </c>
      <c r="E894" s="27"/>
      <c r="F894" s="126" t="s">
        <v>1385</v>
      </c>
      <c r="G894" s="27"/>
      <c r="H894" s="27"/>
      <c r="I894" s="27"/>
      <c r="J894" s="28"/>
      <c r="K894" s="127"/>
      <c r="L894" s="128"/>
      <c r="M894" s="47"/>
      <c r="N894" s="47"/>
      <c r="O894" s="47"/>
      <c r="P894" s="47"/>
      <c r="Q894" s="47"/>
      <c r="R894" s="48"/>
      <c r="S894" s="27"/>
      <c r="T894" s="27"/>
      <c r="U894" s="27"/>
      <c r="V894" s="27"/>
      <c r="W894" s="27"/>
      <c r="X894" s="27"/>
      <c r="Y894" s="27"/>
      <c r="Z894" s="27"/>
      <c r="AA894" s="27"/>
      <c r="AB894" s="27"/>
      <c r="AC894" s="27"/>
      <c r="AR894" s="16" t="s">
        <v>129</v>
      </c>
      <c r="AS894" s="16" t="s">
        <v>70</v>
      </c>
    </row>
    <row r="895" spans="1:63" s="2" customFormat="1" ht="33" customHeight="1">
      <c r="A895" s="27"/>
      <c r="B895" s="113"/>
      <c r="C895" s="114" t="s">
        <v>1387</v>
      </c>
      <c r="D895" s="114" t="s">
        <v>123</v>
      </c>
      <c r="E895" s="115" t="s">
        <v>1388</v>
      </c>
      <c r="F895" s="116" t="s">
        <v>1389</v>
      </c>
      <c r="G895" s="117" t="s">
        <v>728</v>
      </c>
      <c r="H895" s="118">
        <v>300</v>
      </c>
      <c r="I895" s="116" t="s">
        <v>127</v>
      </c>
      <c r="J895" s="28"/>
      <c r="K895" s="119" t="s">
        <v>1</v>
      </c>
      <c r="L895" s="120" t="s">
        <v>30</v>
      </c>
      <c r="M895" s="121">
        <v>0</v>
      </c>
      <c r="N895" s="121">
        <f>M895*H895</f>
        <v>0</v>
      </c>
      <c r="O895" s="121">
        <v>0</v>
      </c>
      <c r="P895" s="121">
        <f>O895*H895</f>
        <v>0</v>
      </c>
      <c r="Q895" s="121">
        <v>0</v>
      </c>
      <c r="R895" s="122">
        <f>Q895*H895</f>
        <v>0</v>
      </c>
      <c r="S895" s="27"/>
      <c r="T895" s="27"/>
      <c r="U895" s="27"/>
      <c r="V895" s="27"/>
      <c r="W895" s="27"/>
      <c r="X895" s="27"/>
      <c r="Y895" s="27"/>
      <c r="Z895" s="27"/>
      <c r="AA895" s="27"/>
      <c r="AB895" s="27"/>
      <c r="AC895" s="27"/>
      <c r="AP895" s="123" t="s">
        <v>153</v>
      </c>
      <c r="AR895" s="123" t="s">
        <v>123</v>
      </c>
      <c r="AS895" s="123" t="s">
        <v>70</v>
      </c>
      <c r="AW895" s="16" t="s">
        <v>121</v>
      </c>
      <c r="BC895" s="124" t="e">
        <f>IF(L895="základní",#REF!,0)</f>
        <v>#REF!</v>
      </c>
      <c r="BD895" s="124">
        <f>IF(L895="snížená",#REF!,0)</f>
        <v>0</v>
      </c>
      <c r="BE895" s="124">
        <f>IF(L895="zákl. přenesená",#REF!,0)</f>
        <v>0</v>
      </c>
      <c r="BF895" s="124">
        <f>IF(L895="sníž. přenesená",#REF!,0)</f>
        <v>0</v>
      </c>
      <c r="BG895" s="124">
        <f>IF(L895="nulová",#REF!,0)</f>
        <v>0</v>
      </c>
      <c r="BH895" s="16" t="s">
        <v>68</v>
      </c>
      <c r="BI895" s="124" t="e">
        <f>ROUND(#REF!*H895,2)</f>
        <v>#REF!</v>
      </c>
      <c r="BJ895" s="16" t="s">
        <v>153</v>
      </c>
      <c r="BK895" s="123" t="s">
        <v>1390</v>
      </c>
    </row>
    <row r="896" spans="1:63" s="2" customFormat="1" ht="19.5">
      <c r="A896" s="27"/>
      <c r="B896" s="28"/>
      <c r="C896" s="27"/>
      <c r="D896" s="125" t="s">
        <v>129</v>
      </c>
      <c r="E896" s="27"/>
      <c r="F896" s="126" t="s">
        <v>1389</v>
      </c>
      <c r="G896" s="27"/>
      <c r="H896" s="27"/>
      <c r="I896" s="27"/>
      <c r="J896" s="28"/>
      <c r="K896" s="127"/>
      <c r="L896" s="128"/>
      <c r="M896" s="47"/>
      <c r="N896" s="47"/>
      <c r="O896" s="47"/>
      <c r="P896" s="47"/>
      <c r="Q896" s="47"/>
      <c r="R896" s="48"/>
      <c r="S896" s="27"/>
      <c r="T896" s="27"/>
      <c r="U896" s="27"/>
      <c r="V896" s="27"/>
      <c r="W896" s="27"/>
      <c r="X896" s="27"/>
      <c r="Y896" s="27"/>
      <c r="Z896" s="27"/>
      <c r="AA896" s="27"/>
      <c r="AB896" s="27"/>
      <c r="AC896" s="27"/>
      <c r="AR896" s="16" t="s">
        <v>129</v>
      </c>
      <c r="AS896" s="16" t="s">
        <v>70</v>
      </c>
    </row>
    <row r="897" spans="1:63" s="2" customFormat="1" ht="33" customHeight="1">
      <c r="A897" s="27"/>
      <c r="B897" s="113"/>
      <c r="C897" s="114" t="s">
        <v>754</v>
      </c>
      <c r="D897" s="114" t="s">
        <v>123</v>
      </c>
      <c r="E897" s="115" t="s">
        <v>1391</v>
      </c>
      <c r="F897" s="116" t="s">
        <v>1392</v>
      </c>
      <c r="G897" s="117" t="s">
        <v>728</v>
      </c>
      <c r="H897" s="118">
        <v>300</v>
      </c>
      <c r="I897" s="116" t="s">
        <v>127</v>
      </c>
      <c r="J897" s="28"/>
      <c r="K897" s="119" t="s">
        <v>1</v>
      </c>
      <c r="L897" s="120" t="s">
        <v>30</v>
      </c>
      <c r="M897" s="121">
        <v>0</v>
      </c>
      <c r="N897" s="121">
        <f>M897*H897</f>
        <v>0</v>
      </c>
      <c r="O897" s="121">
        <v>0</v>
      </c>
      <c r="P897" s="121">
        <f>O897*H897</f>
        <v>0</v>
      </c>
      <c r="Q897" s="121">
        <v>0</v>
      </c>
      <c r="R897" s="122">
        <f>Q897*H897</f>
        <v>0</v>
      </c>
      <c r="S897" s="27"/>
      <c r="T897" s="27"/>
      <c r="U897" s="27"/>
      <c r="V897" s="27"/>
      <c r="W897" s="27"/>
      <c r="X897" s="27"/>
      <c r="Y897" s="27"/>
      <c r="Z897" s="27"/>
      <c r="AA897" s="27"/>
      <c r="AB897" s="27"/>
      <c r="AC897" s="27"/>
      <c r="AP897" s="123" t="s">
        <v>153</v>
      </c>
      <c r="AR897" s="123" t="s">
        <v>123</v>
      </c>
      <c r="AS897" s="123" t="s">
        <v>70</v>
      </c>
      <c r="AW897" s="16" t="s">
        <v>121</v>
      </c>
      <c r="BC897" s="124" t="e">
        <f>IF(L897="základní",#REF!,0)</f>
        <v>#REF!</v>
      </c>
      <c r="BD897" s="124">
        <f>IF(L897="snížená",#REF!,0)</f>
        <v>0</v>
      </c>
      <c r="BE897" s="124">
        <f>IF(L897="zákl. přenesená",#REF!,0)</f>
        <v>0</v>
      </c>
      <c r="BF897" s="124">
        <f>IF(L897="sníž. přenesená",#REF!,0)</f>
        <v>0</v>
      </c>
      <c r="BG897" s="124">
        <f>IF(L897="nulová",#REF!,0)</f>
        <v>0</v>
      </c>
      <c r="BH897" s="16" t="s">
        <v>68</v>
      </c>
      <c r="BI897" s="124" t="e">
        <f>ROUND(#REF!*H897,2)</f>
        <v>#REF!</v>
      </c>
      <c r="BJ897" s="16" t="s">
        <v>153</v>
      </c>
      <c r="BK897" s="123" t="s">
        <v>1393</v>
      </c>
    </row>
    <row r="898" spans="1:63" s="2" customFormat="1" ht="19.5">
      <c r="A898" s="27"/>
      <c r="B898" s="28"/>
      <c r="C898" s="27"/>
      <c r="D898" s="125" t="s">
        <v>129</v>
      </c>
      <c r="E898" s="27"/>
      <c r="F898" s="126" t="s">
        <v>1392</v>
      </c>
      <c r="G898" s="27"/>
      <c r="H898" s="27"/>
      <c r="I898" s="27"/>
      <c r="J898" s="28"/>
      <c r="K898" s="127"/>
      <c r="L898" s="128"/>
      <c r="M898" s="47"/>
      <c r="N898" s="47"/>
      <c r="O898" s="47"/>
      <c r="P898" s="47"/>
      <c r="Q898" s="47"/>
      <c r="R898" s="48"/>
      <c r="S898" s="27"/>
      <c r="T898" s="27"/>
      <c r="U898" s="27"/>
      <c r="V898" s="27"/>
      <c r="W898" s="27"/>
      <c r="X898" s="27"/>
      <c r="Y898" s="27"/>
      <c r="Z898" s="27"/>
      <c r="AA898" s="27"/>
      <c r="AB898" s="27"/>
      <c r="AC898" s="27"/>
      <c r="AR898" s="16" t="s">
        <v>129</v>
      </c>
      <c r="AS898" s="16" t="s">
        <v>70</v>
      </c>
    </row>
    <row r="899" spans="1:63" s="2" customFormat="1" ht="33" customHeight="1">
      <c r="A899" s="27"/>
      <c r="B899" s="113"/>
      <c r="C899" s="114" t="s">
        <v>1394</v>
      </c>
      <c r="D899" s="114" t="s">
        <v>123</v>
      </c>
      <c r="E899" s="115" t="s">
        <v>1395</v>
      </c>
      <c r="F899" s="116" t="s">
        <v>1396</v>
      </c>
      <c r="G899" s="117" t="s">
        <v>728</v>
      </c>
      <c r="H899" s="118">
        <v>700</v>
      </c>
      <c r="I899" s="116" t="s">
        <v>127</v>
      </c>
      <c r="J899" s="28"/>
      <c r="K899" s="119" t="s">
        <v>1</v>
      </c>
      <c r="L899" s="120" t="s">
        <v>30</v>
      </c>
      <c r="M899" s="121">
        <v>0</v>
      </c>
      <c r="N899" s="121">
        <f>M899*H899</f>
        <v>0</v>
      </c>
      <c r="O899" s="121">
        <v>0</v>
      </c>
      <c r="P899" s="121">
        <f>O899*H899</f>
        <v>0</v>
      </c>
      <c r="Q899" s="121">
        <v>0</v>
      </c>
      <c r="R899" s="122">
        <f>Q899*H899</f>
        <v>0</v>
      </c>
      <c r="S899" s="27"/>
      <c r="T899" s="27"/>
      <c r="U899" s="27"/>
      <c r="V899" s="27"/>
      <c r="W899" s="27"/>
      <c r="X899" s="27"/>
      <c r="Y899" s="27"/>
      <c r="Z899" s="27"/>
      <c r="AA899" s="27"/>
      <c r="AB899" s="27"/>
      <c r="AC899" s="27"/>
      <c r="AP899" s="123" t="s">
        <v>153</v>
      </c>
      <c r="AR899" s="123" t="s">
        <v>123</v>
      </c>
      <c r="AS899" s="123" t="s">
        <v>70</v>
      </c>
      <c r="AW899" s="16" t="s">
        <v>121</v>
      </c>
      <c r="BC899" s="124" t="e">
        <f>IF(L899="základní",#REF!,0)</f>
        <v>#REF!</v>
      </c>
      <c r="BD899" s="124">
        <f>IF(L899="snížená",#REF!,0)</f>
        <v>0</v>
      </c>
      <c r="BE899" s="124">
        <f>IF(L899="zákl. přenesená",#REF!,0)</f>
        <v>0</v>
      </c>
      <c r="BF899" s="124">
        <f>IF(L899="sníž. přenesená",#REF!,0)</f>
        <v>0</v>
      </c>
      <c r="BG899" s="124">
        <f>IF(L899="nulová",#REF!,0)</f>
        <v>0</v>
      </c>
      <c r="BH899" s="16" t="s">
        <v>68</v>
      </c>
      <c r="BI899" s="124" t="e">
        <f>ROUND(#REF!*H899,2)</f>
        <v>#REF!</v>
      </c>
      <c r="BJ899" s="16" t="s">
        <v>153</v>
      </c>
      <c r="BK899" s="123" t="s">
        <v>1397</v>
      </c>
    </row>
    <row r="900" spans="1:63" s="2" customFormat="1" ht="19.5">
      <c r="A900" s="27"/>
      <c r="B900" s="28"/>
      <c r="C900" s="27"/>
      <c r="D900" s="125" t="s">
        <v>129</v>
      </c>
      <c r="E900" s="27"/>
      <c r="F900" s="126" t="s">
        <v>1396</v>
      </c>
      <c r="G900" s="27"/>
      <c r="H900" s="27"/>
      <c r="I900" s="27"/>
      <c r="J900" s="28"/>
      <c r="K900" s="127"/>
      <c r="L900" s="128"/>
      <c r="M900" s="47"/>
      <c r="N900" s="47"/>
      <c r="O900" s="47"/>
      <c r="P900" s="47"/>
      <c r="Q900" s="47"/>
      <c r="R900" s="48"/>
      <c r="S900" s="27"/>
      <c r="T900" s="27"/>
      <c r="U900" s="27"/>
      <c r="V900" s="27"/>
      <c r="W900" s="27"/>
      <c r="X900" s="27"/>
      <c r="Y900" s="27"/>
      <c r="Z900" s="27"/>
      <c r="AA900" s="27"/>
      <c r="AB900" s="27"/>
      <c r="AC900" s="27"/>
      <c r="AR900" s="16" t="s">
        <v>129</v>
      </c>
      <c r="AS900" s="16" t="s">
        <v>70</v>
      </c>
    </row>
    <row r="901" spans="1:63" s="2" customFormat="1" ht="33" customHeight="1">
      <c r="A901" s="27"/>
      <c r="B901" s="113"/>
      <c r="C901" s="114" t="s">
        <v>757</v>
      </c>
      <c r="D901" s="114" t="s">
        <v>123</v>
      </c>
      <c r="E901" s="115" t="s">
        <v>1398</v>
      </c>
      <c r="F901" s="116" t="s">
        <v>1399</v>
      </c>
      <c r="G901" s="117" t="s">
        <v>728</v>
      </c>
      <c r="H901" s="118">
        <v>700</v>
      </c>
      <c r="I901" s="116" t="s">
        <v>127</v>
      </c>
      <c r="J901" s="28"/>
      <c r="K901" s="119" t="s">
        <v>1</v>
      </c>
      <c r="L901" s="120" t="s">
        <v>30</v>
      </c>
      <c r="M901" s="121">
        <v>0</v>
      </c>
      <c r="N901" s="121">
        <f>M901*H901</f>
        <v>0</v>
      </c>
      <c r="O901" s="121">
        <v>0</v>
      </c>
      <c r="P901" s="121">
        <f>O901*H901</f>
        <v>0</v>
      </c>
      <c r="Q901" s="121">
        <v>0</v>
      </c>
      <c r="R901" s="122">
        <f>Q901*H901</f>
        <v>0</v>
      </c>
      <c r="S901" s="27"/>
      <c r="T901" s="27"/>
      <c r="U901" s="27"/>
      <c r="V901" s="27"/>
      <c r="W901" s="27"/>
      <c r="X901" s="27"/>
      <c r="Y901" s="27"/>
      <c r="Z901" s="27"/>
      <c r="AA901" s="27"/>
      <c r="AB901" s="27"/>
      <c r="AC901" s="27"/>
      <c r="AP901" s="123" t="s">
        <v>153</v>
      </c>
      <c r="AR901" s="123" t="s">
        <v>123</v>
      </c>
      <c r="AS901" s="123" t="s">
        <v>70</v>
      </c>
      <c r="AW901" s="16" t="s">
        <v>121</v>
      </c>
      <c r="BC901" s="124" t="e">
        <f>IF(L901="základní",#REF!,0)</f>
        <v>#REF!</v>
      </c>
      <c r="BD901" s="124">
        <f>IF(L901="snížená",#REF!,0)</f>
        <v>0</v>
      </c>
      <c r="BE901" s="124">
        <f>IF(L901="zákl. přenesená",#REF!,0)</f>
        <v>0</v>
      </c>
      <c r="BF901" s="124">
        <f>IF(L901="sníž. přenesená",#REF!,0)</f>
        <v>0</v>
      </c>
      <c r="BG901" s="124">
        <f>IF(L901="nulová",#REF!,0)</f>
        <v>0</v>
      </c>
      <c r="BH901" s="16" t="s">
        <v>68</v>
      </c>
      <c r="BI901" s="124" t="e">
        <f>ROUND(#REF!*H901,2)</f>
        <v>#REF!</v>
      </c>
      <c r="BJ901" s="16" t="s">
        <v>153</v>
      </c>
      <c r="BK901" s="123" t="s">
        <v>1400</v>
      </c>
    </row>
    <row r="902" spans="1:63" s="2" customFormat="1" ht="19.5">
      <c r="A902" s="27"/>
      <c r="B902" s="28"/>
      <c r="C902" s="27"/>
      <c r="D902" s="125" t="s">
        <v>129</v>
      </c>
      <c r="E902" s="27"/>
      <c r="F902" s="126" t="s">
        <v>1399</v>
      </c>
      <c r="G902" s="27"/>
      <c r="H902" s="27"/>
      <c r="I902" s="27"/>
      <c r="J902" s="28"/>
      <c r="K902" s="127"/>
      <c r="L902" s="128"/>
      <c r="M902" s="47"/>
      <c r="N902" s="47"/>
      <c r="O902" s="47"/>
      <c r="P902" s="47"/>
      <c r="Q902" s="47"/>
      <c r="R902" s="48"/>
      <c r="S902" s="27"/>
      <c r="T902" s="27"/>
      <c r="U902" s="27"/>
      <c r="V902" s="27"/>
      <c r="W902" s="27"/>
      <c r="X902" s="27"/>
      <c r="Y902" s="27"/>
      <c r="Z902" s="27"/>
      <c r="AA902" s="27"/>
      <c r="AB902" s="27"/>
      <c r="AC902" s="27"/>
      <c r="AR902" s="16" t="s">
        <v>129</v>
      </c>
      <c r="AS902" s="16" t="s">
        <v>70</v>
      </c>
    </row>
    <row r="903" spans="1:63" s="2" customFormat="1" ht="24.2" customHeight="1">
      <c r="A903" s="27"/>
      <c r="B903" s="113"/>
      <c r="C903" s="129" t="s">
        <v>1401</v>
      </c>
      <c r="D903" s="129" t="s">
        <v>355</v>
      </c>
      <c r="E903" s="130" t="s">
        <v>1402</v>
      </c>
      <c r="F903" s="131" t="s">
        <v>1403</v>
      </c>
      <c r="G903" s="132" t="s">
        <v>254</v>
      </c>
      <c r="H903" s="133">
        <v>1</v>
      </c>
      <c r="I903" s="131" t="s">
        <v>127</v>
      </c>
      <c r="J903" s="134"/>
      <c r="K903" s="135" t="s">
        <v>1</v>
      </c>
      <c r="L903" s="136" t="s">
        <v>30</v>
      </c>
      <c r="M903" s="121">
        <v>0</v>
      </c>
      <c r="N903" s="121">
        <f>M903*H903</f>
        <v>0</v>
      </c>
      <c r="O903" s="121">
        <v>0</v>
      </c>
      <c r="P903" s="121">
        <f>O903*H903</f>
        <v>0</v>
      </c>
      <c r="Q903" s="121">
        <v>0</v>
      </c>
      <c r="R903" s="122">
        <f>Q903*H903</f>
        <v>0</v>
      </c>
      <c r="S903" s="27"/>
      <c r="T903" s="27"/>
      <c r="U903" s="27"/>
      <c r="V903" s="27"/>
      <c r="W903" s="27"/>
      <c r="X903" s="27"/>
      <c r="Y903" s="27"/>
      <c r="Z903" s="27"/>
      <c r="AA903" s="27"/>
      <c r="AB903" s="27"/>
      <c r="AC903" s="27"/>
      <c r="AP903" s="123" t="s">
        <v>180</v>
      </c>
      <c r="AR903" s="123" t="s">
        <v>355</v>
      </c>
      <c r="AS903" s="123" t="s">
        <v>70</v>
      </c>
      <c r="AW903" s="16" t="s">
        <v>121</v>
      </c>
      <c r="BC903" s="124" t="e">
        <f>IF(L903="základní",#REF!,0)</f>
        <v>#REF!</v>
      </c>
      <c r="BD903" s="124">
        <f>IF(L903="snížená",#REF!,0)</f>
        <v>0</v>
      </c>
      <c r="BE903" s="124">
        <f>IF(L903="zákl. přenesená",#REF!,0)</f>
        <v>0</v>
      </c>
      <c r="BF903" s="124">
        <f>IF(L903="sníž. přenesená",#REF!,0)</f>
        <v>0</v>
      </c>
      <c r="BG903" s="124">
        <f>IF(L903="nulová",#REF!,0)</f>
        <v>0</v>
      </c>
      <c r="BH903" s="16" t="s">
        <v>68</v>
      </c>
      <c r="BI903" s="124" t="e">
        <f>ROUND(#REF!*H903,2)</f>
        <v>#REF!</v>
      </c>
      <c r="BJ903" s="16" t="s">
        <v>153</v>
      </c>
      <c r="BK903" s="123" t="s">
        <v>1404</v>
      </c>
    </row>
    <row r="904" spans="1:63" s="2" customFormat="1">
      <c r="A904" s="27"/>
      <c r="B904" s="28"/>
      <c r="C904" s="27"/>
      <c r="D904" s="125" t="s">
        <v>129</v>
      </c>
      <c r="E904" s="27"/>
      <c r="F904" s="126" t="s">
        <v>1403</v>
      </c>
      <c r="G904" s="27"/>
      <c r="H904" s="27"/>
      <c r="I904" s="27"/>
      <c r="J904" s="28"/>
      <c r="K904" s="127"/>
      <c r="L904" s="128"/>
      <c r="M904" s="47"/>
      <c r="N904" s="47"/>
      <c r="O904" s="47"/>
      <c r="P904" s="47"/>
      <c r="Q904" s="47"/>
      <c r="R904" s="48"/>
      <c r="S904" s="27"/>
      <c r="T904" s="27"/>
      <c r="U904" s="27"/>
      <c r="V904" s="27"/>
      <c r="W904" s="27"/>
      <c r="X904" s="27"/>
      <c r="Y904" s="27"/>
      <c r="Z904" s="27"/>
      <c r="AA904" s="27"/>
      <c r="AB904" s="27"/>
      <c r="AC904" s="27"/>
      <c r="AR904" s="16" t="s">
        <v>129</v>
      </c>
      <c r="AS904" s="16" t="s">
        <v>70</v>
      </c>
    </row>
    <row r="905" spans="1:63" s="2" customFormat="1" ht="37.9" customHeight="1">
      <c r="A905" s="27"/>
      <c r="B905" s="113"/>
      <c r="C905" s="114" t="s">
        <v>761</v>
      </c>
      <c r="D905" s="114" t="s">
        <v>123</v>
      </c>
      <c r="E905" s="115" t="s">
        <v>1405</v>
      </c>
      <c r="F905" s="116" t="s">
        <v>1406</v>
      </c>
      <c r="G905" s="117" t="s">
        <v>191</v>
      </c>
      <c r="H905" s="118">
        <v>120</v>
      </c>
      <c r="I905" s="116" t="s">
        <v>127</v>
      </c>
      <c r="J905" s="28"/>
      <c r="K905" s="119" t="s">
        <v>1</v>
      </c>
      <c r="L905" s="120" t="s">
        <v>30</v>
      </c>
      <c r="M905" s="121">
        <v>0</v>
      </c>
      <c r="N905" s="121">
        <f>M905*H905</f>
        <v>0</v>
      </c>
      <c r="O905" s="121">
        <v>0</v>
      </c>
      <c r="P905" s="121">
        <f>O905*H905</f>
        <v>0</v>
      </c>
      <c r="Q905" s="121">
        <v>0</v>
      </c>
      <c r="R905" s="122">
        <f>Q905*H905</f>
        <v>0</v>
      </c>
      <c r="S905" s="27"/>
      <c r="T905" s="27"/>
      <c r="U905" s="27"/>
      <c r="V905" s="27"/>
      <c r="W905" s="27"/>
      <c r="X905" s="27"/>
      <c r="Y905" s="27"/>
      <c r="Z905" s="27"/>
      <c r="AA905" s="27"/>
      <c r="AB905" s="27"/>
      <c r="AC905" s="27"/>
      <c r="AP905" s="123" t="s">
        <v>153</v>
      </c>
      <c r="AR905" s="123" t="s">
        <v>123</v>
      </c>
      <c r="AS905" s="123" t="s">
        <v>70</v>
      </c>
      <c r="AW905" s="16" t="s">
        <v>121</v>
      </c>
      <c r="BC905" s="124" t="e">
        <f>IF(L905="základní",#REF!,0)</f>
        <v>#REF!</v>
      </c>
      <c r="BD905" s="124">
        <f>IF(L905="snížená",#REF!,0)</f>
        <v>0</v>
      </c>
      <c r="BE905" s="124">
        <f>IF(L905="zákl. přenesená",#REF!,0)</f>
        <v>0</v>
      </c>
      <c r="BF905" s="124">
        <f>IF(L905="sníž. přenesená",#REF!,0)</f>
        <v>0</v>
      </c>
      <c r="BG905" s="124">
        <f>IF(L905="nulová",#REF!,0)</f>
        <v>0</v>
      </c>
      <c r="BH905" s="16" t="s">
        <v>68</v>
      </c>
      <c r="BI905" s="124" t="e">
        <f>ROUND(#REF!*H905,2)</f>
        <v>#REF!</v>
      </c>
      <c r="BJ905" s="16" t="s">
        <v>153</v>
      </c>
      <c r="BK905" s="123" t="s">
        <v>1407</v>
      </c>
    </row>
    <row r="906" spans="1:63" s="2" customFormat="1" ht="19.5">
      <c r="A906" s="27"/>
      <c r="B906" s="28"/>
      <c r="C906" s="27"/>
      <c r="D906" s="125" t="s">
        <v>129</v>
      </c>
      <c r="E906" s="27"/>
      <c r="F906" s="126" t="s">
        <v>1406</v>
      </c>
      <c r="G906" s="27"/>
      <c r="H906" s="27"/>
      <c r="I906" s="27"/>
      <c r="J906" s="28"/>
      <c r="K906" s="127"/>
      <c r="L906" s="128"/>
      <c r="M906" s="47"/>
      <c r="N906" s="47"/>
      <c r="O906" s="47"/>
      <c r="P906" s="47"/>
      <c r="Q906" s="47"/>
      <c r="R906" s="48"/>
      <c r="S906" s="27"/>
      <c r="T906" s="27"/>
      <c r="U906" s="27"/>
      <c r="V906" s="27"/>
      <c r="W906" s="27"/>
      <c r="X906" s="27"/>
      <c r="Y906" s="27"/>
      <c r="Z906" s="27"/>
      <c r="AA906" s="27"/>
      <c r="AB906" s="27"/>
      <c r="AC906" s="27"/>
      <c r="AR906" s="16" t="s">
        <v>129</v>
      </c>
      <c r="AS906" s="16" t="s">
        <v>70</v>
      </c>
    </row>
    <row r="907" spans="1:63" s="2" customFormat="1" ht="29.25">
      <c r="A907" s="27"/>
      <c r="B907" s="28"/>
      <c r="C907" s="27"/>
      <c r="D907" s="125" t="s">
        <v>359</v>
      </c>
      <c r="E907" s="27"/>
      <c r="F907" s="137" t="s">
        <v>1408</v>
      </c>
      <c r="G907" s="27"/>
      <c r="H907" s="27"/>
      <c r="I907" s="27"/>
      <c r="J907" s="28"/>
      <c r="K907" s="127"/>
      <c r="L907" s="128"/>
      <c r="M907" s="47"/>
      <c r="N907" s="47"/>
      <c r="O907" s="47"/>
      <c r="P907" s="47"/>
      <c r="Q907" s="47"/>
      <c r="R907" s="48"/>
      <c r="S907" s="27"/>
      <c r="T907" s="27"/>
      <c r="U907" s="27"/>
      <c r="V907" s="27"/>
      <c r="W907" s="27"/>
      <c r="X907" s="27"/>
      <c r="Y907" s="27"/>
      <c r="Z907" s="27"/>
      <c r="AA907" s="27"/>
      <c r="AB907" s="27"/>
      <c r="AC907" s="27"/>
      <c r="AR907" s="16" t="s">
        <v>359</v>
      </c>
      <c r="AS907" s="16" t="s">
        <v>70</v>
      </c>
    </row>
    <row r="908" spans="1:63" s="2" customFormat="1" ht="37.9" customHeight="1">
      <c r="A908" s="27"/>
      <c r="B908" s="113"/>
      <c r="C908" s="114" t="s">
        <v>1409</v>
      </c>
      <c r="D908" s="114" t="s">
        <v>123</v>
      </c>
      <c r="E908" s="115" t="s">
        <v>1410</v>
      </c>
      <c r="F908" s="116" t="s">
        <v>1411</v>
      </c>
      <c r="G908" s="117" t="s">
        <v>191</v>
      </c>
      <c r="H908" s="118">
        <v>20</v>
      </c>
      <c r="I908" s="116" t="s">
        <v>127</v>
      </c>
      <c r="J908" s="28"/>
      <c r="K908" s="119" t="s">
        <v>1</v>
      </c>
      <c r="L908" s="120" t="s">
        <v>30</v>
      </c>
      <c r="M908" s="121">
        <v>0</v>
      </c>
      <c r="N908" s="121">
        <f>M908*H908</f>
        <v>0</v>
      </c>
      <c r="O908" s="121">
        <v>0</v>
      </c>
      <c r="P908" s="121">
        <f>O908*H908</f>
        <v>0</v>
      </c>
      <c r="Q908" s="121">
        <v>0</v>
      </c>
      <c r="R908" s="122">
        <f>Q908*H908</f>
        <v>0</v>
      </c>
      <c r="S908" s="27"/>
      <c r="T908" s="27"/>
      <c r="U908" s="27"/>
      <c r="V908" s="27"/>
      <c r="W908" s="27"/>
      <c r="X908" s="27"/>
      <c r="Y908" s="27"/>
      <c r="Z908" s="27"/>
      <c r="AA908" s="27"/>
      <c r="AB908" s="27"/>
      <c r="AC908" s="27"/>
      <c r="AP908" s="123" t="s">
        <v>153</v>
      </c>
      <c r="AR908" s="123" t="s">
        <v>123</v>
      </c>
      <c r="AS908" s="123" t="s">
        <v>70</v>
      </c>
      <c r="AW908" s="16" t="s">
        <v>121</v>
      </c>
      <c r="BC908" s="124" t="e">
        <f>IF(L908="základní",#REF!,0)</f>
        <v>#REF!</v>
      </c>
      <c r="BD908" s="124">
        <f>IF(L908="snížená",#REF!,0)</f>
        <v>0</v>
      </c>
      <c r="BE908" s="124">
        <f>IF(L908="zákl. přenesená",#REF!,0)</f>
        <v>0</v>
      </c>
      <c r="BF908" s="124">
        <f>IF(L908="sníž. přenesená",#REF!,0)</f>
        <v>0</v>
      </c>
      <c r="BG908" s="124">
        <f>IF(L908="nulová",#REF!,0)</f>
        <v>0</v>
      </c>
      <c r="BH908" s="16" t="s">
        <v>68</v>
      </c>
      <c r="BI908" s="124" t="e">
        <f>ROUND(#REF!*H908,2)</f>
        <v>#REF!</v>
      </c>
      <c r="BJ908" s="16" t="s">
        <v>153</v>
      </c>
      <c r="BK908" s="123" t="s">
        <v>1412</v>
      </c>
    </row>
    <row r="909" spans="1:63" s="2" customFormat="1" ht="19.5">
      <c r="A909" s="27"/>
      <c r="B909" s="28"/>
      <c r="C909" s="27"/>
      <c r="D909" s="125" t="s">
        <v>129</v>
      </c>
      <c r="E909" s="27"/>
      <c r="F909" s="126" t="s">
        <v>1411</v>
      </c>
      <c r="G909" s="27"/>
      <c r="H909" s="27"/>
      <c r="I909" s="27"/>
      <c r="J909" s="28"/>
      <c r="K909" s="127"/>
      <c r="L909" s="128"/>
      <c r="M909" s="47"/>
      <c r="N909" s="47"/>
      <c r="O909" s="47"/>
      <c r="P909" s="47"/>
      <c r="Q909" s="47"/>
      <c r="R909" s="48"/>
      <c r="S909" s="27"/>
      <c r="T909" s="27"/>
      <c r="U909" s="27"/>
      <c r="V909" s="27"/>
      <c r="W909" s="27"/>
      <c r="X909" s="27"/>
      <c r="Y909" s="27"/>
      <c r="Z909" s="27"/>
      <c r="AA909" s="27"/>
      <c r="AB909" s="27"/>
      <c r="AC909" s="27"/>
      <c r="AR909" s="16" t="s">
        <v>129</v>
      </c>
      <c r="AS909" s="16" t="s">
        <v>70</v>
      </c>
    </row>
    <row r="910" spans="1:63" s="2" customFormat="1" ht="29.25">
      <c r="A910" s="27"/>
      <c r="B910" s="28"/>
      <c r="C910" s="27"/>
      <c r="D910" s="125" t="s">
        <v>359</v>
      </c>
      <c r="E910" s="27"/>
      <c r="F910" s="137" t="s">
        <v>1408</v>
      </c>
      <c r="G910" s="27"/>
      <c r="H910" s="27"/>
      <c r="I910" s="27"/>
      <c r="J910" s="28"/>
      <c r="K910" s="127"/>
      <c r="L910" s="128"/>
      <c r="M910" s="47"/>
      <c r="N910" s="47"/>
      <c r="O910" s="47"/>
      <c r="P910" s="47"/>
      <c r="Q910" s="47"/>
      <c r="R910" s="48"/>
      <c r="S910" s="27"/>
      <c r="T910" s="27"/>
      <c r="U910" s="27"/>
      <c r="V910" s="27"/>
      <c r="W910" s="27"/>
      <c r="X910" s="27"/>
      <c r="Y910" s="27"/>
      <c r="Z910" s="27"/>
      <c r="AA910" s="27"/>
      <c r="AB910" s="27"/>
      <c r="AC910" s="27"/>
      <c r="AR910" s="16" t="s">
        <v>359</v>
      </c>
      <c r="AS910" s="16" t="s">
        <v>70</v>
      </c>
    </row>
    <row r="911" spans="1:63" s="2" customFormat="1" ht="37.9" customHeight="1">
      <c r="A911" s="27"/>
      <c r="B911" s="113"/>
      <c r="C911" s="114" t="s">
        <v>764</v>
      </c>
      <c r="D911" s="114" t="s">
        <v>123</v>
      </c>
      <c r="E911" s="115" t="s">
        <v>1413</v>
      </c>
      <c r="F911" s="116" t="s">
        <v>1414</v>
      </c>
      <c r="G911" s="117" t="s">
        <v>191</v>
      </c>
      <c r="H911" s="118">
        <v>120</v>
      </c>
      <c r="I911" s="116" t="s">
        <v>127</v>
      </c>
      <c r="J911" s="28"/>
      <c r="K911" s="119" t="s">
        <v>1</v>
      </c>
      <c r="L911" s="120" t="s">
        <v>30</v>
      </c>
      <c r="M911" s="121">
        <v>0</v>
      </c>
      <c r="N911" s="121">
        <f>M911*H911</f>
        <v>0</v>
      </c>
      <c r="O911" s="121">
        <v>0</v>
      </c>
      <c r="P911" s="121">
        <f>O911*H911</f>
        <v>0</v>
      </c>
      <c r="Q911" s="121">
        <v>0</v>
      </c>
      <c r="R911" s="122">
        <f>Q911*H911</f>
        <v>0</v>
      </c>
      <c r="S911" s="27"/>
      <c r="T911" s="27"/>
      <c r="U911" s="27"/>
      <c r="V911" s="27"/>
      <c r="W911" s="27"/>
      <c r="X911" s="27"/>
      <c r="Y911" s="27"/>
      <c r="Z911" s="27"/>
      <c r="AA911" s="27"/>
      <c r="AB911" s="27"/>
      <c r="AC911" s="27"/>
      <c r="AP911" s="123" t="s">
        <v>153</v>
      </c>
      <c r="AR911" s="123" t="s">
        <v>123</v>
      </c>
      <c r="AS911" s="123" t="s">
        <v>70</v>
      </c>
      <c r="AW911" s="16" t="s">
        <v>121</v>
      </c>
      <c r="BC911" s="124" t="e">
        <f>IF(L911="základní",#REF!,0)</f>
        <v>#REF!</v>
      </c>
      <c r="BD911" s="124">
        <f>IF(L911="snížená",#REF!,0)</f>
        <v>0</v>
      </c>
      <c r="BE911" s="124">
        <f>IF(L911="zákl. přenesená",#REF!,0)</f>
        <v>0</v>
      </c>
      <c r="BF911" s="124">
        <f>IF(L911="sníž. přenesená",#REF!,0)</f>
        <v>0</v>
      </c>
      <c r="BG911" s="124">
        <f>IF(L911="nulová",#REF!,0)</f>
        <v>0</v>
      </c>
      <c r="BH911" s="16" t="s">
        <v>68</v>
      </c>
      <c r="BI911" s="124" t="e">
        <f>ROUND(#REF!*H911,2)</f>
        <v>#REF!</v>
      </c>
      <c r="BJ911" s="16" t="s">
        <v>153</v>
      </c>
      <c r="BK911" s="123" t="s">
        <v>1415</v>
      </c>
    </row>
    <row r="912" spans="1:63" s="2" customFormat="1" ht="19.5">
      <c r="A912" s="27"/>
      <c r="B912" s="28"/>
      <c r="C912" s="27"/>
      <c r="D912" s="125" t="s">
        <v>129</v>
      </c>
      <c r="E912" s="27"/>
      <c r="F912" s="126" t="s">
        <v>1414</v>
      </c>
      <c r="G912" s="27"/>
      <c r="H912" s="27"/>
      <c r="I912" s="27"/>
      <c r="J912" s="28"/>
      <c r="K912" s="127"/>
      <c r="L912" s="128"/>
      <c r="M912" s="47"/>
      <c r="N912" s="47"/>
      <c r="O912" s="47"/>
      <c r="P912" s="47"/>
      <c r="Q912" s="47"/>
      <c r="R912" s="48"/>
      <c r="S912" s="27"/>
      <c r="T912" s="27"/>
      <c r="U912" s="27"/>
      <c r="V912" s="27"/>
      <c r="W912" s="27"/>
      <c r="X912" s="27"/>
      <c r="Y912" s="27"/>
      <c r="Z912" s="27"/>
      <c r="AA912" s="27"/>
      <c r="AB912" s="27"/>
      <c r="AC912" s="27"/>
      <c r="AR912" s="16" t="s">
        <v>129</v>
      </c>
      <c r="AS912" s="16" t="s">
        <v>70</v>
      </c>
    </row>
    <row r="913" spans="1:63" s="2" customFormat="1" ht="29.25">
      <c r="A913" s="27"/>
      <c r="B913" s="28"/>
      <c r="C913" s="27"/>
      <c r="D913" s="125" t="s">
        <v>359</v>
      </c>
      <c r="E913" s="27"/>
      <c r="F913" s="137" t="s">
        <v>1408</v>
      </c>
      <c r="G913" s="27"/>
      <c r="H913" s="27"/>
      <c r="I913" s="27"/>
      <c r="J913" s="28"/>
      <c r="K913" s="127"/>
      <c r="L913" s="128"/>
      <c r="M913" s="47"/>
      <c r="N913" s="47"/>
      <c r="O913" s="47"/>
      <c r="P913" s="47"/>
      <c r="Q913" s="47"/>
      <c r="R913" s="48"/>
      <c r="S913" s="27"/>
      <c r="T913" s="27"/>
      <c r="U913" s="27"/>
      <c r="V913" s="27"/>
      <c r="W913" s="27"/>
      <c r="X913" s="27"/>
      <c r="Y913" s="27"/>
      <c r="Z913" s="27"/>
      <c r="AA913" s="27"/>
      <c r="AB913" s="27"/>
      <c r="AC913" s="27"/>
      <c r="AR913" s="16" t="s">
        <v>359</v>
      </c>
      <c r="AS913" s="16" t="s">
        <v>70</v>
      </c>
    </row>
    <row r="914" spans="1:63" s="12" customFormat="1" ht="22.9" customHeight="1">
      <c r="B914" s="103"/>
      <c r="D914" s="104" t="s">
        <v>60</v>
      </c>
      <c r="E914" s="112" t="s">
        <v>1416</v>
      </c>
      <c r="F914" s="112" t="s">
        <v>1417</v>
      </c>
      <c r="J914" s="103"/>
      <c r="K914" s="106"/>
      <c r="L914" s="107"/>
      <c r="M914" s="107"/>
      <c r="N914" s="108">
        <f>SUM(N915:N929)</f>
        <v>0</v>
      </c>
      <c r="O914" s="107"/>
      <c r="P914" s="108">
        <f>SUM(P915:P929)</f>
        <v>0</v>
      </c>
      <c r="Q914" s="107"/>
      <c r="R914" s="109">
        <f>SUM(R915:R929)</f>
        <v>0</v>
      </c>
      <c r="AP914" s="104" t="s">
        <v>70</v>
      </c>
      <c r="AR914" s="110" t="s">
        <v>60</v>
      </c>
      <c r="AS914" s="110" t="s">
        <v>68</v>
      </c>
      <c r="AW914" s="104" t="s">
        <v>121</v>
      </c>
      <c r="BI914" s="111" t="e">
        <f>SUM(BI915:BI929)</f>
        <v>#REF!</v>
      </c>
    </row>
    <row r="915" spans="1:63" s="2" customFormat="1" ht="21.75" customHeight="1">
      <c r="A915" s="27"/>
      <c r="B915" s="113"/>
      <c r="C915" s="114" t="s">
        <v>1418</v>
      </c>
      <c r="D915" s="114" t="s">
        <v>123</v>
      </c>
      <c r="E915" s="115" t="s">
        <v>1419</v>
      </c>
      <c r="F915" s="116" t="s">
        <v>1420</v>
      </c>
      <c r="G915" s="117" t="s">
        <v>126</v>
      </c>
      <c r="H915" s="118">
        <v>30</v>
      </c>
      <c r="I915" s="116" t="s">
        <v>127</v>
      </c>
      <c r="J915" s="28"/>
      <c r="K915" s="119" t="s">
        <v>1</v>
      </c>
      <c r="L915" s="120" t="s">
        <v>30</v>
      </c>
      <c r="M915" s="121">
        <v>0</v>
      </c>
      <c r="N915" s="121">
        <f>M915*H915</f>
        <v>0</v>
      </c>
      <c r="O915" s="121">
        <v>0</v>
      </c>
      <c r="P915" s="121">
        <f>O915*H915</f>
        <v>0</v>
      </c>
      <c r="Q915" s="121">
        <v>0</v>
      </c>
      <c r="R915" s="122">
        <f>Q915*H915</f>
        <v>0</v>
      </c>
      <c r="S915" s="27"/>
      <c r="T915" s="27"/>
      <c r="U915" s="27"/>
      <c r="V915" s="27"/>
      <c r="W915" s="27"/>
      <c r="X915" s="27"/>
      <c r="Y915" s="27"/>
      <c r="Z915" s="27"/>
      <c r="AA915" s="27"/>
      <c r="AB915" s="27"/>
      <c r="AC915" s="27"/>
      <c r="AP915" s="123" t="s">
        <v>153</v>
      </c>
      <c r="AR915" s="123" t="s">
        <v>123</v>
      </c>
      <c r="AS915" s="123" t="s">
        <v>70</v>
      </c>
      <c r="AW915" s="16" t="s">
        <v>121</v>
      </c>
      <c r="BC915" s="124" t="e">
        <f>IF(L915="základní",#REF!,0)</f>
        <v>#REF!</v>
      </c>
      <c r="BD915" s="124">
        <f>IF(L915="snížená",#REF!,0)</f>
        <v>0</v>
      </c>
      <c r="BE915" s="124">
        <f>IF(L915="zákl. přenesená",#REF!,0)</f>
        <v>0</v>
      </c>
      <c r="BF915" s="124">
        <f>IF(L915="sníž. přenesená",#REF!,0)</f>
        <v>0</v>
      </c>
      <c r="BG915" s="124">
        <f>IF(L915="nulová",#REF!,0)</f>
        <v>0</v>
      </c>
      <c r="BH915" s="16" t="s">
        <v>68</v>
      </c>
      <c r="BI915" s="124" t="e">
        <f>ROUND(#REF!*H915,2)</f>
        <v>#REF!</v>
      </c>
      <c r="BJ915" s="16" t="s">
        <v>153</v>
      </c>
      <c r="BK915" s="123" t="s">
        <v>1421</v>
      </c>
    </row>
    <row r="916" spans="1:63" s="2" customFormat="1">
      <c r="A916" s="27"/>
      <c r="B916" s="28"/>
      <c r="C916" s="27"/>
      <c r="D916" s="125" t="s">
        <v>129</v>
      </c>
      <c r="E916" s="27"/>
      <c r="F916" s="126" t="s">
        <v>1420</v>
      </c>
      <c r="G916" s="27"/>
      <c r="H916" s="27"/>
      <c r="I916" s="27"/>
      <c r="J916" s="28"/>
      <c r="K916" s="127"/>
      <c r="L916" s="128"/>
      <c r="M916" s="47"/>
      <c r="N916" s="47"/>
      <c r="O916" s="47"/>
      <c r="P916" s="47"/>
      <c r="Q916" s="47"/>
      <c r="R916" s="48"/>
      <c r="S916" s="27"/>
      <c r="T916" s="27"/>
      <c r="U916" s="27"/>
      <c r="V916" s="27"/>
      <c r="W916" s="27"/>
      <c r="X916" s="27"/>
      <c r="Y916" s="27"/>
      <c r="Z916" s="27"/>
      <c r="AA916" s="27"/>
      <c r="AB916" s="27"/>
      <c r="AC916" s="27"/>
      <c r="AR916" s="16" t="s">
        <v>129</v>
      </c>
      <c r="AS916" s="16" t="s">
        <v>70</v>
      </c>
    </row>
    <row r="917" spans="1:63" s="2" customFormat="1" ht="24.2" customHeight="1">
      <c r="A917" s="27"/>
      <c r="B917" s="113"/>
      <c r="C917" s="114" t="s">
        <v>768</v>
      </c>
      <c r="D917" s="114" t="s">
        <v>123</v>
      </c>
      <c r="E917" s="115" t="s">
        <v>1422</v>
      </c>
      <c r="F917" s="116" t="s">
        <v>1423</v>
      </c>
      <c r="G917" s="117" t="s">
        <v>149</v>
      </c>
      <c r="H917" s="118">
        <v>40</v>
      </c>
      <c r="I917" s="116" t="s">
        <v>127</v>
      </c>
      <c r="J917" s="28"/>
      <c r="K917" s="119" t="s">
        <v>1</v>
      </c>
      <c r="L917" s="120" t="s">
        <v>30</v>
      </c>
      <c r="M917" s="121">
        <v>0</v>
      </c>
      <c r="N917" s="121">
        <f>M917*H917</f>
        <v>0</v>
      </c>
      <c r="O917" s="121">
        <v>0</v>
      </c>
      <c r="P917" s="121">
        <f>O917*H917</f>
        <v>0</v>
      </c>
      <c r="Q917" s="121">
        <v>0</v>
      </c>
      <c r="R917" s="122">
        <f>Q917*H917</f>
        <v>0</v>
      </c>
      <c r="S917" s="27"/>
      <c r="T917" s="27"/>
      <c r="U917" s="27"/>
      <c r="V917" s="27"/>
      <c r="W917" s="27"/>
      <c r="X917" s="27"/>
      <c r="Y917" s="27"/>
      <c r="Z917" s="27"/>
      <c r="AA917" s="27"/>
      <c r="AB917" s="27"/>
      <c r="AC917" s="27"/>
      <c r="AP917" s="123" t="s">
        <v>153</v>
      </c>
      <c r="AR917" s="123" t="s">
        <v>123</v>
      </c>
      <c r="AS917" s="123" t="s">
        <v>70</v>
      </c>
      <c r="AW917" s="16" t="s">
        <v>121</v>
      </c>
      <c r="BC917" s="124" t="e">
        <f>IF(L917="základní",#REF!,0)</f>
        <v>#REF!</v>
      </c>
      <c r="BD917" s="124">
        <f>IF(L917="snížená",#REF!,0)</f>
        <v>0</v>
      </c>
      <c r="BE917" s="124">
        <f>IF(L917="zákl. přenesená",#REF!,0)</f>
        <v>0</v>
      </c>
      <c r="BF917" s="124">
        <f>IF(L917="sníž. přenesená",#REF!,0)</f>
        <v>0</v>
      </c>
      <c r="BG917" s="124">
        <f>IF(L917="nulová",#REF!,0)</f>
        <v>0</v>
      </c>
      <c r="BH917" s="16" t="s">
        <v>68</v>
      </c>
      <c r="BI917" s="124" t="e">
        <f>ROUND(#REF!*H917,2)</f>
        <v>#REF!</v>
      </c>
      <c r="BJ917" s="16" t="s">
        <v>153</v>
      </c>
      <c r="BK917" s="123" t="s">
        <v>1424</v>
      </c>
    </row>
    <row r="918" spans="1:63" s="2" customFormat="1" ht="19.5">
      <c r="A918" s="27"/>
      <c r="B918" s="28"/>
      <c r="C918" s="27"/>
      <c r="D918" s="125" t="s">
        <v>129</v>
      </c>
      <c r="E918" s="27"/>
      <c r="F918" s="126" t="s">
        <v>1423</v>
      </c>
      <c r="G918" s="27"/>
      <c r="H918" s="27"/>
      <c r="I918" s="27"/>
      <c r="J918" s="28"/>
      <c r="K918" s="127"/>
      <c r="L918" s="128"/>
      <c r="M918" s="47"/>
      <c r="N918" s="47"/>
      <c r="O918" s="47"/>
      <c r="P918" s="47"/>
      <c r="Q918" s="47"/>
      <c r="R918" s="48"/>
      <c r="S918" s="27"/>
      <c r="T918" s="27"/>
      <c r="U918" s="27"/>
      <c r="V918" s="27"/>
      <c r="W918" s="27"/>
      <c r="X918" s="27"/>
      <c r="Y918" s="27"/>
      <c r="Z918" s="27"/>
      <c r="AA918" s="27"/>
      <c r="AB918" s="27"/>
      <c r="AC918" s="27"/>
      <c r="AR918" s="16" t="s">
        <v>129</v>
      </c>
      <c r="AS918" s="16" t="s">
        <v>70</v>
      </c>
    </row>
    <row r="919" spans="1:63" s="2" customFormat="1" ht="24.2" customHeight="1">
      <c r="A919" s="27"/>
      <c r="B919" s="113"/>
      <c r="C919" s="129" t="s">
        <v>1425</v>
      </c>
      <c r="D919" s="129" t="s">
        <v>355</v>
      </c>
      <c r="E919" s="130" t="s">
        <v>1426</v>
      </c>
      <c r="F919" s="131" t="s">
        <v>1427</v>
      </c>
      <c r="G919" s="132" t="s">
        <v>126</v>
      </c>
      <c r="H919" s="133">
        <v>4</v>
      </c>
      <c r="I919" s="131" t="s">
        <v>127</v>
      </c>
      <c r="J919" s="134"/>
      <c r="K919" s="135" t="s">
        <v>1</v>
      </c>
      <c r="L919" s="136" t="s">
        <v>30</v>
      </c>
      <c r="M919" s="121">
        <v>0</v>
      </c>
      <c r="N919" s="121">
        <f>M919*H919</f>
        <v>0</v>
      </c>
      <c r="O919" s="121">
        <v>0</v>
      </c>
      <c r="P919" s="121">
        <f>O919*H919</f>
        <v>0</v>
      </c>
      <c r="Q919" s="121">
        <v>0</v>
      </c>
      <c r="R919" s="122">
        <f>Q919*H919</f>
        <v>0</v>
      </c>
      <c r="S919" s="27"/>
      <c r="T919" s="27"/>
      <c r="U919" s="27"/>
      <c r="V919" s="27"/>
      <c r="W919" s="27"/>
      <c r="X919" s="27"/>
      <c r="Y919" s="27"/>
      <c r="Z919" s="27"/>
      <c r="AA919" s="27"/>
      <c r="AB919" s="27"/>
      <c r="AC919" s="27"/>
      <c r="AP919" s="123" t="s">
        <v>180</v>
      </c>
      <c r="AR919" s="123" t="s">
        <v>355</v>
      </c>
      <c r="AS919" s="123" t="s">
        <v>70</v>
      </c>
      <c r="AW919" s="16" t="s">
        <v>121</v>
      </c>
      <c r="BC919" s="124" t="e">
        <f>IF(L919="základní",#REF!,0)</f>
        <v>#REF!</v>
      </c>
      <c r="BD919" s="124">
        <f>IF(L919="snížená",#REF!,0)</f>
        <v>0</v>
      </c>
      <c r="BE919" s="124">
        <f>IF(L919="zákl. přenesená",#REF!,0)</f>
        <v>0</v>
      </c>
      <c r="BF919" s="124">
        <f>IF(L919="sníž. přenesená",#REF!,0)</f>
        <v>0</v>
      </c>
      <c r="BG919" s="124">
        <f>IF(L919="nulová",#REF!,0)</f>
        <v>0</v>
      </c>
      <c r="BH919" s="16" t="s">
        <v>68</v>
      </c>
      <c r="BI919" s="124" t="e">
        <f>ROUND(#REF!*H919,2)</f>
        <v>#REF!</v>
      </c>
      <c r="BJ919" s="16" t="s">
        <v>153</v>
      </c>
      <c r="BK919" s="123" t="s">
        <v>1428</v>
      </c>
    </row>
    <row r="920" spans="1:63" s="2" customFormat="1">
      <c r="A920" s="27"/>
      <c r="B920" s="28"/>
      <c r="C920" s="27"/>
      <c r="D920" s="125" t="s">
        <v>129</v>
      </c>
      <c r="E920" s="27"/>
      <c r="F920" s="126" t="s">
        <v>1427</v>
      </c>
      <c r="G920" s="27"/>
      <c r="H920" s="27"/>
      <c r="I920" s="27"/>
      <c r="J920" s="28"/>
      <c r="K920" s="127"/>
      <c r="L920" s="128"/>
      <c r="M920" s="47"/>
      <c r="N920" s="47"/>
      <c r="O920" s="47"/>
      <c r="P920" s="47"/>
      <c r="Q920" s="47"/>
      <c r="R920" s="48"/>
      <c r="S920" s="27"/>
      <c r="T920" s="27"/>
      <c r="U920" s="27"/>
      <c r="V920" s="27"/>
      <c r="W920" s="27"/>
      <c r="X920" s="27"/>
      <c r="Y920" s="27"/>
      <c r="Z920" s="27"/>
      <c r="AA920" s="27"/>
      <c r="AB920" s="27"/>
      <c r="AC920" s="27"/>
      <c r="AR920" s="16" t="s">
        <v>129</v>
      </c>
      <c r="AS920" s="16" t="s">
        <v>70</v>
      </c>
    </row>
    <row r="921" spans="1:63" s="2" customFormat="1" ht="19.5">
      <c r="A921" s="27"/>
      <c r="B921" s="28"/>
      <c r="C921" s="27"/>
      <c r="D921" s="125" t="s">
        <v>359</v>
      </c>
      <c r="E921" s="27"/>
      <c r="F921" s="137" t="s">
        <v>1429</v>
      </c>
      <c r="G921" s="27"/>
      <c r="H921" s="27"/>
      <c r="I921" s="27"/>
      <c r="J921" s="28"/>
      <c r="K921" s="127"/>
      <c r="L921" s="128"/>
      <c r="M921" s="47"/>
      <c r="N921" s="47"/>
      <c r="O921" s="47"/>
      <c r="P921" s="47"/>
      <c r="Q921" s="47"/>
      <c r="R921" s="48"/>
      <c r="S921" s="27"/>
      <c r="T921" s="27"/>
      <c r="U921" s="27"/>
      <c r="V921" s="27"/>
      <c r="W921" s="27"/>
      <c r="X921" s="27"/>
      <c r="Y921" s="27"/>
      <c r="Z921" s="27"/>
      <c r="AA921" s="27"/>
      <c r="AB921" s="27"/>
      <c r="AC921" s="27"/>
      <c r="AR921" s="16" t="s">
        <v>359</v>
      </c>
      <c r="AS921" s="16" t="s">
        <v>70</v>
      </c>
    </row>
    <row r="922" spans="1:63" s="13" customFormat="1">
      <c r="B922" s="138"/>
      <c r="D922" s="125" t="s">
        <v>572</v>
      </c>
      <c r="E922" s="139" t="s">
        <v>1</v>
      </c>
      <c r="F922" s="140" t="s">
        <v>1430</v>
      </c>
      <c r="H922" s="141">
        <v>4</v>
      </c>
      <c r="J922" s="138"/>
      <c r="K922" s="142"/>
      <c r="L922" s="143"/>
      <c r="M922" s="143"/>
      <c r="N922" s="143"/>
      <c r="O922" s="143"/>
      <c r="P922" s="143"/>
      <c r="Q922" s="143"/>
      <c r="R922" s="144"/>
      <c r="AR922" s="139" t="s">
        <v>572</v>
      </c>
      <c r="AS922" s="139" t="s">
        <v>70</v>
      </c>
      <c r="AT922" s="13" t="s">
        <v>70</v>
      </c>
      <c r="AU922" s="13" t="s">
        <v>26</v>
      </c>
      <c r="AV922" s="13" t="s">
        <v>61</v>
      </c>
      <c r="AW922" s="139" t="s">
        <v>121</v>
      </c>
    </row>
    <row r="923" spans="1:63" s="14" customFormat="1">
      <c r="B923" s="145"/>
      <c r="D923" s="125" t="s">
        <v>572</v>
      </c>
      <c r="E923" s="146" t="s">
        <v>1</v>
      </c>
      <c r="F923" s="147" t="s">
        <v>574</v>
      </c>
      <c r="H923" s="148">
        <v>4</v>
      </c>
      <c r="J923" s="145"/>
      <c r="K923" s="149"/>
      <c r="L923" s="150"/>
      <c r="M923" s="150"/>
      <c r="N923" s="150"/>
      <c r="O923" s="150"/>
      <c r="P923" s="150"/>
      <c r="Q923" s="150"/>
      <c r="R923" s="151"/>
      <c r="AR923" s="146" t="s">
        <v>572</v>
      </c>
      <c r="AS923" s="146" t="s">
        <v>70</v>
      </c>
      <c r="AT923" s="14" t="s">
        <v>128</v>
      </c>
      <c r="AU923" s="14" t="s">
        <v>26</v>
      </c>
      <c r="AV923" s="14" t="s">
        <v>68</v>
      </c>
      <c r="AW923" s="146" t="s">
        <v>121</v>
      </c>
    </row>
    <row r="924" spans="1:63" s="2" customFormat="1" ht="37.9" customHeight="1">
      <c r="A924" s="27"/>
      <c r="B924" s="113"/>
      <c r="C924" s="114" t="s">
        <v>771</v>
      </c>
      <c r="D924" s="114" t="s">
        <v>123</v>
      </c>
      <c r="E924" s="115" t="s">
        <v>1431</v>
      </c>
      <c r="F924" s="116" t="s">
        <v>1432</v>
      </c>
      <c r="G924" s="117" t="s">
        <v>126</v>
      </c>
      <c r="H924" s="118">
        <v>10</v>
      </c>
      <c r="I924" s="116" t="s">
        <v>127</v>
      </c>
      <c r="J924" s="28"/>
      <c r="K924" s="119" t="s">
        <v>1</v>
      </c>
      <c r="L924" s="120" t="s">
        <v>30</v>
      </c>
      <c r="M924" s="121">
        <v>0</v>
      </c>
      <c r="N924" s="121">
        <f>M924*H924</f>
        <v>0</v>
      </c>
      <c r="O924" s="121">
        <v>0</v>
      </c>
      <c r="P924" s="121">
        <f>O924*H924</f>
        <v>0</v>
      </c>
      <c r="Q924" s="121">
        <v>0</v>
      </c>
      <c r="R924" s="122">
        <f>Q924*H924</f>
        <v>0</v>
      </c>
      <c r="S924" s="27"/>
      <c r="T924" s="27"/>
      <c r="U924" s="27"/>
      <c r="V924" s="27"/>
      <c r="W924" s="27"/>
      <c r="X924" s="27"/>
      <c r="Y924" s="27"/>
      <c r="Z924" s="27"/>
      <c r="AA924" s="27"/>
      <c r="AB924" s="27"/>
      <c r="AC924" s="27"/>
      <c r="AP924" s="123" t="s">
        <v>153</v>
      </c>
      <c r="AR924" s="123" t="s">
        <v>123</v>
      </c>
      <c r="AS924" s="123" t="s">
        <v>70</v>
      </c>
      <c r="AW924" s="16" t="s">
        <v>121</v>
      </c>
      <c r="BC924" s="124" t="e">
        <f>IF(L924="základní",#REF!,0)</f>
        <v>#REF!</v>
      </c>
      <c r="BD924" s="124">
        <f>IF(L924="snížená",#REF!,0)</f>
        <v>0</v>
      </c>
      <c r="BE924" s="124">
        <f>IF(L924="zákl. přenesená",#REF!,0)</f>
        <v>0</v>
      </c>
      <c r="BF924" s="124">
        <f>IF(L924="sníž. přenesená",#REF!,0)</f>
        <v>0</v>
      </c>
      <c r="BG924" s="124">
        <f>IF(L924="nulová",#REF!,0)</f>
        <v>0</v>
      </c>
      <c r="BH924" s="16" t="s">
        <v>68</v>
      </c>
      <c r="BI924" s="124" t="e">
        <f>ROUND(#REF!*H924,2)</f>
        <v>#REF!</v>
      </c>
      <c r="BJ924" s="16" t="s">
        <v>153</v>
      </c>
      <c r="BK924" s="123" t="s">
        <v>1433</v>
      </c>
    </row>
    <row r="925" spans="1:63" s="2" customFormat="1" ht="19.5">
      <c r="A925" s="27"/>
      <c r="B925" s="28"/>
      <c r="C925" s="27"/>
      <c r="D925" s="125" t="s">
        <v>129</v>
      </c>
      <c r="E925" s="27"/>
      <c r="F925" s="126" t="s">
        <v>1432</v>
      </c>
      <c r="G925" s="27"/>
      <c r="H925" s="27"/>
      <c r="I925" s="27"/>
      <c r="J925" s="28"/>
      <c r="K925" s="127"/>
      <c r="L925" s="128"/>
      <c r="M925" s="47"/>
      <c r="N925" s="47"/>
      <c r="O925" s="47"/>
      <c r="P925" s="47"/>
      <c r="Q925" s="47"/>
      <c r="R925" s="48"/>
      <c r="S925" s="27"/>
      <c r="T925" s="27"/>
      <c r="U925" s="27"/>
      <c r="V925" s="27"/>
      <c r="W925" s="27"/>
      <c r="X925" s="27"/>
      <c r="Y925" s="27"/>
      <c r="Z925" s="27"/>
      <c r="AA925" s="27"/>
      <c r="AB925" s="27"/>
      <c r="AC925" s="27"/>
      <c r="AR925" s="16" t="s">
        <v>129</v>
      </c>
      <c r="AS925" s="16" t="s">
        <v>70</v>
      </c>
    </row>
    <row r="926" spans="1:63" s="2" customFormat="1" ht="16.5" customHeight="1">
      <c r="A926" s="27"/>
      <c r="B926" s="113"/>
      <c r="C926" s="129" t="s">
        <v>1434</v>
      </c>
      <c r="D926" s="129" t="s">
        <v>355</v>
      </c>
      <c r="E926" s="130" t="s">
        <v>1435</v>
      </c>
      <c r="F926" s="131" t="s">
        <v>1436</v>
      </c>
      <c r="G926" s="132" t="s">
        <v>126</v>
      </c>
      <c r="H926" s="133">
        <v>10</v>
      </c>
      <c r="I926" s="131" t="s">
        <v>127</v>
      </c>
      <c r="J926" s="134"/>
      <c r="K926" s="135" t="s">
        <v>1</v>
      </c>
      <c r="L926" s="136" t="s">
        <v>30</v>
      </c>
      <c r="M926" s="121">
        <v>0</v>
      </c>
      <c r="N926" s="121">
        <f>M926*H926</f>
        <v>0</v>
      </c>
      <c r="O926" s="121">
        <v>0</v>
      </c>
      <c r="P926" s="121">
        <f>O926*H926</f>
        <v>0</v>
      </c>
      <c r="Q926" s="121">
        <v>0</v>
      </c>
      <c r="R926" s="122">
        <f>Q926*H926</f>
        <v>0</v>
      </c>
      <c r="S926" s="27"/>
      <c r="T926" s="27"/>
      <c r="U926" s="27"/>
      <c r="V926" s="27"/>
      <c r="W926" s="27"/>
      <c r="X926" s="27"/>
      <c r="Y926" s="27"/>
      <c r="Z926" s="27"/>
      <c r="AA926" s="27"/>
      <c r="AB926" s="27"/>
      <c r="AC926" s="27"/>
      <c r="AP926" s="123" t="s">
        <v>180</v>
      </c>
      <c r="AR926" s="123" t="s">
        <v>355</v>
      </c>
      <c r="AS926" s="123" t="s">
        <v>70</v>
      </c>
      <c r="AW926" s="16" t="s">
        <v>121</v>
      </c>
      <c r="BC926" s="124" t="e">
        <f>IF(L926="základní",#REF!,0)</f>
        <v>#REF!</v>
      </c>
      <c r="BD926" s="124">
        <f>IF(L926="snížená",#REF!,0)</f>
        <v>0</v>
      </c>
      <c r="BE926" s="124">
        <f>IF(L926="zákl. přenesená",#REF!,0)</f>
        <v>0</v>
      </c>
      <c r="BF926" s="124">
        <f>IF(L926="sníž. přenesená",#REF!,0)</f>
        <v>0</v>
      </c>
      <c r="BG926" s="124">
        <f>IF(L926="nulová",#REF!,0)</f>
        <v>0</v>
      </c>
      <c r="BH926" s="16" t="s">
        <v>68</v>
      </c>
      <c r="BI926" s="124" t="e">
        <f>ROUND(#REF!*H926,2)</f>
        <v>#REF!</v>
      </c>
      <c r="BJ926" s="16" t="s">
        <v>153</v>
      </c>
      <c r="BK926" s="123" t="s">
        <v>1437</v>
      </c>
    </row>
    <row r="927" spans="1:63" s="2" customFormat="1">
      <c r="A927" s="27"/>
      <c r="B927" s="28"/>
      <c r="C927" s="27"/>
      <c r="D927" s="125" t="s">
        <v>129</v>
      </c>
      <c r="E927" s="27"/>
      <c r="F927" s="126" t="s">
        <v>1436</v>
      </c>
      <c r="G927" s="27"/>
      <c r="H927" s="27"/>
      <c r="I927" s="27"/>
      <c r="J927" s="28"/>
      <c r="K927" s="127"/>
      <c r="L927" s="128"/>
      <c r="M927" s="47"/>
      <c r="N927" s="47"/>
      <c r="O927" s="47"/>
      <c r="P927" s="47"/>
      <c r="Q927" s="47"/>
      <c r="R927" s="48"/>
      <c r="S927" s="27"/>
      <c r="T927" s="27"/>
      <c r="U927" s="27"/>
      <c r="V927" s="27"/>
      <c r="W927" s="27"/>
      <c r="X927" s="27"/>
      <c r="Y927" s="27"/>
      <c r="Z927" s="27"/>
      <c r="AA927" s="27"/>
      <c r="AB927" s="27"/>
      <c r="AC927" s="27"/>
      <c r="AR927" s="16" t="s">
        <v>129</v>
      </c>
      <c r="AS927" s="16" t="s">
        <v>70</v>
      </c>
    </row>
    <row r="928" spans="1:63" s="2" customFormat="1" ht="33" customHeight="1">
      <c r="A928" s="27"/>
      <c r="B928" s="113"/>
      <c r="C928" s="114" t="s">
        <v>775</v>
      </c>
      <c r="D928" s="114" t="s">
        <v>123</v>
      </c>
      <c r="E928" s="115" t="s">
        <v>1438</v>
      </c>
      <c r="F928" s="116" t="s">
        <v>1439</v>
      </c>
      <c r="G928" s="117" t="s">
        <v>126</v>
      </c>
      <c r="H928" s="118">
        <v>44</v>
      </c>
      <c r="I928" s="116" t="s">
        <v>127</v>
      </c>
      <c r="J928" s="28"/>
      <c r="K928" s="119" t="s">
        <v>1</v>
      </c>
      <c r="L928" s="120" t="s">
        <v>30</v>
      </c>
      <c r="M928" s="121">
        <v>0</v>
      </c>
      <c r="N928" s="121">
        <f>M928*H928</f>
        <v>0</v>
      </c>
      <c r="O928" s="121">
        <v>0</v>
      </c>
      <c r="P928" s="121">
        <f>O928*H928</f>
        <v>0</v>
      </c>
      <c r="Q928" s="121">
        <v>0</v>
      </c>
      <c r="R928" s="122">
        <f>Q928*H928</f>
        <v>0</v>
      </c>
      <c r="S928" s="27"/>
      <c r="T928" s="27"/>
      <c r="U928" s="27"/>
      <c r="V928" s="27"/>
      <c r="W928" s="27"/>
      <c r="X928" s="27"/>
      <c r="Y928" s="27"/>
      <c r="Z928" s="27"/>
      <c r="AA928" s="27"/>
      <c r="AB928" s="27"/>
      <c r="AC928" s="27"/>
      <c r="AP928" s="123" t="s">
        <v>153</v>
      </c>
      <c r="AR928" s="123" t="s">
        <v>123</v>
      </c>
      <c r="AS928" s="123" t="s">
        <v>70</v>
      </c>
      <c r="AW928" s="16" t="s">
        <v>121</v>
      </c>
      <c r="BC928" s="124" t="e">
        <f>IF(L928="základní",#REF!,0)</f>
        <v>#REF!</v>
      </c>
      <c r="BD928" s="124">
        <f>IF(L928="snížená",#REF!,0)</f>
        <v>0</v>
      </c>
      <c r="BE928" s="124">
        <f>IF(L928="zákl. přenesená",#REF!,0)</f>
        <v>0</v>
      </c>
      <c r="BF928" s="124">
        <f>IF(L928="sníž. přenesená",#REF!,0)</f>
        <v>0</v>
      </c>
      <c r="BG928" s="124">
        <f>IF(L928="nulová",#REF!,0)</f>
        <v>0</v>
      </c>
      <c r="BH928" s="16" t="s">
        <v>68</v>
      </c>
      <c r="BI928" s="124" t="e">
        <f>ROUND(#REF!*H928,2)</f>
        <v>#REF!</v>
      </c>
      <c r="BJ928" s="16" t="s">
        <v>153</v>
      </c>
      <c r="BK928" s="123" t="s">
        <v>1440</v>
      </c>
    </row>
    <row r="929" spans="1:63" s="2" customFormat="1" ht="19.5">
      <c r="A929" s="27"/>
      <c r="B929" s="28"/>
      <c r="C929" s="27"/>
      <c r="D929" s="125" t="s">
        <v>129</v>
      </c>
      <c r="E929" s="27"/>
      <c r="F929" s="126" t="s">
        <v>1439</v>
      </c>
      <c r="G929" s="27"/>
      <c r="H929" s="27"/>
      <c r="I929" s="27"/>
      <c r="J929" s="28"/>
      <c r="K929" s="127"/>
      <c r="L929" s="128"/>
      <c r="M929" s="47"/>
      <c r="N929" s="47"/>
      <c r="O929" s="47"/>
      <c r="P929" s="47"/>
      <c r="Q929" s="47"/>
      <c r="R929" s="48"/>
      <c r="S929" s="27"/>
      <c r="T929" s="27"/>
      <c r="U929" s="27"/>
      <c r="V929" s="27"/>
      <c r="W929" s="27"/>
      <c r="X929" s="27"/>
      <c r="Y929" s="27"/>
      <c r="Z929" s="27"/>
      <c r="AA929" s="27"/>
      <c r="AB929" s="27"/>
      <c r="AC929" s="27"/>
      <c r="AR929" s="16" t="s">
        <v>129</v>
      </c>
      <c r="AS929" s="16" t="s">
        <v>70</v>
      </c>
    </row>
    <row r="930" spans="1:63" s="12" customFormat="1" ht="22.9" customHeight="1">
      <c r="B930" s="103"/>
      <c r="D930" s="104" t="s">
        <v>60</v>
      </c>
      <c r="E930" s="112" t="s">
        <v>1441</v>
      </c>
      <c r="F930" s="112" t="s">
        <v>1442</v>
      </c>
      <c r="J930" s="103"/>
      <c r="K930" s="106"/>
      <c r="L930" s="107"/>
      <c r="M930" s="107"/>
      <c r="N930" s="108">
        <f>SUM(N931:N951)</f>
        <v>0</v>
      </c>
      <c r="O930" s="107"/>
      <c r="P930" s="108">
        <f>SUM(P931:P951)</f>
        <v>0</v>
      </c>
      <c r="Q930" s="107"/>
      <c r="R930" s="109">
        <f>SUM(R931:R951)</f>
        <v>0</v>
      </c>
      <c r="AP930" s="104" t="s">
        <v>70</v>
      </c>
      <c r="AR930" s="110" t="s">
        <v>60</v>
      </c>
      <c r="AS930" s="110" t="s">
        <v>68</v>
      </c>
      <c r="AW930" s="104" t="s">
        <v>121</v>
      </c>
      <c r="BI930" s="111" t="e">
        <f>SUM(BI931:BI951)</f>
        <v>#REF!</v>
      </c>
    </row>
    <row r="931" spans="1:63" s="2" customFormat="1" ht="24.2" customHeight="1">
      <c r="A931" s="27"/>
      <c r="B931" s="113"/>
      <c r="C931" s="114" t="s">
        <v>1443</v>
      </c>
      <c r="D931" s="114" t="s">
        <v>123</v>
      </c>
      <c r="E931" s="115" t="s">
        <v>1444</v>
      </c>
      <c r="F931" s="116" t="s">
        <v>1445</v>
      </c>
      <c r="G931" s="117" t="s">
        <v>191</v>
      </c>
      <c r="H931" s="118">
        <v>50</v>
      </c>
      <c r="I931" s="116" t="s">
        <v>127</v>
      </c>
      <c r="J931" s="28"/>
      <c r="K931" s="119" t="s">
        <v>1</v>
      </c>
      <c r="L931" s="120" t="s">
        <v>30</v>
      </c>
      <c r="M931" s="121">
        <v>0</v>
      </c>
      <c r="N931" s="121">
        <f>M931*H931</f>
        <v>0</v>
      </c>
      <c r="O931" s="121">
        <v>0</v>
      </c>
      <c r="P931" s="121">
        <f>O931*H931</f>
        <v>0</v>
      </c>
      <c r="Q931" s="121">
        <v>0</v>
      </c>
      <c r="R931" s="122">
        <f>Q931*H931</f>
        <v>0</v>
      </c>
      <c r="S931" s="27"/>
      <c r="T931" s="27"/>
      <c r="U931" s="27"/>
      <c r="V931" s="27"/>
      <c r="W931" s="27"/>
      <c r="X931" s="27"/>
      <c r="Y931" s="27"/>
      <c r="Z931" s="27"/>
      <c r="AA931" s="27"/>
      <c r="AB931" s="27"/>
      <c r="AC931" s="27"/>
      <c r="AP931" s="123" t="s">
        <v>153</v>
      </c>
      <c r="AR931" s="123" t="s">
        <v>123</v>
      </c>
      <c r="AS931" s="123" t="s">
        <v>70</v>
      </c>
      <c r="AW931" s="16" t="s">
        <v>121</v>
      </c>
      <c r="BC931" s="124" t="e">
        <f>IF(L931="základní",#REF!,0)</f>
        <v>#REF!</v>
      </c>
      <c r="BD931" s="124">
        <f>IF(L931="snížená",#REF!,0)</f>
        <v>0</v>
      </c>
      <c r="BE931" s="124">
        <f>IF(L931="zákl. přenesená",#REF!,0)</f>
        <v>0</v>
      </c>
      <c r="BF931" s="124">
        <f>IF(L931="sníž. přenesená",#REF!,0)</f>
        <v>0</v>
      </c>
      <c r="BG931" s="124">
        <f>IF(L931="nulová",#REF!,0)</f>
        <v>0</v>
      </c>
      <c r="BH931" s="16" t="s">
        <v>68</v>
      </c>
      <c r="BI931" s="124" t="e">
        <f>ROUND(#REF!*H931,2)</f>
        <v>#REF!</v>
      </c>
      <c r="BJ931" s="16" t="s">
        <v>153</v>
      </c>
      <c r="BK931" s="123" t="s">
        <v>1446</v>
      </c>
    </row>
    <row r="932" spans="1:63" s="2" customFormat="1" ht="19.5">
      <c r="A932" s="27"/>
      <c r="B932" s="28"/>
      <c r="C932" s="27"/>
      <c r="D932" s="125" t="s">
        <v>129</v>
      </c>
      <c r="E932" s="27"/>
      <c r="F932" s="126" t="s">
        <v>1445</v>
      </c>
      <c r="G932" s="27"/>
      <c r="H932" s="27"/>
      <c r="I932" s="27"/>
      <c r="J932" s="28"/>
      <c r="K932" s="127"/>
      <c r="L932" s="128"/>
      <c r="M932" s="47"/>
      <c r="N932" s="47"/>
      <c r="O932" s="47"/>
      <c r="P932" s="47"/>
      <c r="Q932" s="47"/>
      <c r="R932" s="48"/>
      <c r="S932" s="27"/>
      <c r="T932" s="27"/>
      <c r="U932" s="27"/>
      <c r="V932" s="27"/>
      <c r="W932" s="27"/>
      <c r="X932" s="27"/>
      <c r="Y932" s="27"/>
      <c r="Z932" s="27"/>
      <c r="AA932" s="27"/>
      <c r="AB932" s="27"/>
      <c r="AC932" s="27"/>
      <c r="AR932" s="16" t="s">
        <v>129</v>
      </c>
      <c r="AS932" s="16" t="s">
        <v>70</v>
      </c>
    </row>
    <row r="933" spans="1:63" s="2" customFormat="1" ht="49.15" customHeight="1">
      <c r="A933" s="27"/>
      <c r="B933" s="113"/>
      <c r="C933" s="114" t="s">
        <v>778</v>
      </c>
      <c r="D933" s="114" t="s">
        <v>123</v>
      </c>
      <c r="E933" s="115" t="s">
        <v>1447</v>
      </c>
      <c r="F933" s="116" t="s">
        <v>1448</v>
      </c>
      <c r="G933" s="117" t="s">
        <v>126</v>
      </c>
      <c r="H933" s="118">
        <v>1</v>
      </c>
      <c r="I933" s="116" t="s">
        <v>127</v>
      </c>
      <c r="J933" s="28"/>
      <c r="K933" s="119" t="s">
        <v>1</v>
      </c>
      <c r="L933" s="120" t="s">
        <v>30</v>
      </c>
      <c r="M933" s="121">
        <v>0</v>
      </c>
      <c r="N933" s="121">
        <f>M933*H933</f>
        <v>0</v>
      </c>
      <c r="O933" s="121">
        <v>0</v>
      </c>
      <c r="P933" s="121">
        <f>O933*H933</f>
        <v>0</v>
      </c>
      <c r="Q933" s="121">
        <v>0</v>
      </c>
      <c r="R933" s="122">
        <f>Q933*H933</f>
        <v>0</v>
      </c>
      <c r="S933" s="27"/>
      <c r="T933" s="27"/>
      <c r="U933" s="27"/>
      <c r="V933" s="27"/>
      <c r="W933" s="27"/>
      <c r="X933" s="27"/>
      <c r="Y933" s="27"/>
      <c r="Z933" s="27"/>
      <c r="AA933" s="27"/>
      <c r="AB933" s="27"/>
      <c r="AC933" s="27"/>
      <c r="AP933" s="123" t="s">
        <v>153</v>
      </c>
      <c r="AR933" s="123" t="s">
        <v>123</v>
      </c>
      <c r="AS933" s="123" t="s">
        <v>70</v>
      </c>
      <c r="AW933" s="16" t="s">
        <v>121</v>
      </c>
      <c r="BC933" s="124" t="e">
        <f>IF(L933="základní",#REF!,0)</f>
        <v>#REF!</v>
      </c>
      <c r="BD933" s="124">
        <f>IF(L933="snížená",#REF!,0)</f>
        <v>0</v>
      </c>
      <c r="BE933" s="124">
        <f>IF(L933="zákl. přenesená",#REF!,0)</f>
        <v>0</v>
      </c>
      <c r="BF933" s="124">
        <f>IF(L933="sníž. přenesená",#REF!,0)</f>
        <v>0</v>
      </c>
      <c r="BG933" s="124">
        <f>IF(L933="nulová",#REF!,0)</f>
        <v>0</v>
      </c>
      <c r="BH933" s="16" t="s">
        <v>68</v>
      </c>
      <c r="BI933" s="124" t="e">
        <f>ROUND(#REF!*H933,2)</f>
        <v>#REF!</v>
      </c>
      <c r="BJ933" s="16" t="s">
        <v>153</v>
      </c>
      <c r="BK933" s="123" t="s">
        <v>1449</v>
      </c>
    </row>
    <row r="934" spans="1:63" s="2" customFormat="1" ht="29.25">
      <c r="A934" s="27"/>
      <c r="B934" s="28"/>
      <c r="C934" s="27"/>
      <c r="D934" s="125" t="s">
        <v>129</v>
      </c>
      <c r="E934" s="27"/>
      <c r="F934" s="126" t="s">
        <v>1448</v>
      </c>
      <c r="G934" s="27"/>
      <c r="H934" s="27"/>
      <c r="I934" s="27"/>
      <c r="J934" s="28"/>
      <c r="K934" s="127"/>
      <c r="L934" s="128"/>
      <c r="M934" s="47"/>
      <c r="N934" s="47"/>
      <c r="O934" s="47"/>
      <c r="P934" s="47"/>
      <c r="Q934" s="47"/>
      <c r="R934" s="48"/>
      <c r="S934" s="27"/>
      <c r="T934" s="27"/>
      <c r="U934" s="27"/>
      <c r="V934" s="27"/>
      <c r="W934" s="27"/>
      <c r="X934" s="27"/>
      <c r="Y934" s="27"/>
      <c r="Z934" s="27"/>
      <c r="AA934" s="27"/>
      <c r="AB934" s="27"/>
      <c r="AC934" s="27"/>
      <c r="AR934" s="16" t="s">
        <v>129</v>
      </c>
      <c r="AS934" s="16" t="s">
        <v>70</v>
      </c>
    </row>
    <row r="935" spans="1:63" s="2" customFormat="1" ht="24.2" customHeight="1">
      <c r="A935" s="27"/>
      <c r="B935" s="113"/>
      <c r="C935" s="114" t="s">
        <v>1450</v>
      </c>
      <c r="D935" s="114" t="s">
        <v>123</v>
      </c>
      <c r="E935" s="115" t="s">
        <v>1451</v>
      </c>
      <c r="F935" s="116" t="s">
        <v>1452</v>
      </c>
      <c r="G935" s="117" t="s">
        <v>126</v>
      </c>
      <c r="H935" s="118">
        <v>1</v>
      </c>
      <c r="I935" s="116" t="s">
        <v>127</v>
      </c>
      <c r="J935" s="28"/>
      <c r="K935" s="119" t="s">
        <v>1</v>
      </c>
      <c r="L935" s="120" t="s">
        <v>30</v>
      </c>
      <c r="M935" s="121">
        <v>0</v>
      </c>
      <c r="N935" s="121">
        <f>M935*H935</f>
        <v>0</v>
      </c>
      <c r="O935" s="121">
        <v>0</v>
      </c>
      <c r="P935" s="121">
        <f>O935*H935</f>
        <v>0</v>
      </c>
      <c r="Q935" s="121">
        <v>0</v>
      </c>
      <c r="R935" s="122">
        <f>Q935*H935</f>
        <v>0</v>
      </c>
      <c r="S935" s="27"/>
      <c r="T935" s="27"/>
      <c r="U935" s="27"/>
      <c r="V935" s="27"/>
      <c r="W935" s="27"/>
      <c r="X935" s="27"/>
      <c r="Y935" s="27"/>
      <c r="Z935" s="27"/>
      <c r="AA935" s="27"/>
      <c r="AB935" s="27"/>
      <c r="AC935" s="27"/>
      <c r="AP935" s="123" t="s">
        <v>153</v>
      </c>
      <c r="AR935" s="123" t="s">
        <v>123</v>
      </c>
      <c r="AS935" s="123" t="s">
        <v>70</v>
      </c>
      <c r="AW935" s="16" t="s">
        <v>121</v>
      </c>
      <c r="BC935" s="124" t="e">
        <f>IF(L935="základní",#REF!,0)</f>
        <v>#REF!</v>
      </c>
      <c r="BD935" s="124">
        <f>IF(L935="snížená",#REF!,0)</f>
        <v>0</v>
      </c>
      <c r="BE935" s="124">
        <f>IF(L935="zákl. přenesená",#REF!,0)</f>
        <v>0</v>
      </c>
      <c r="BF935" s="124">
        <f>IF(L935="sníž. přenesená",#REF!,0)</f>
        <v>0</v>
      </c>
      <c r="BG935" s="124">
        <f>IF(L935="nulová",#REF!,0)</f>
        <v>0</v>
      </c>
      <c r="BH935" s="16" t="s">
        <v>68</v>
      </c>
      <c r="BI935" s="124" t="e">
        <f>ROUND(#REF!*H935,2)</f>
        <v>#REF!</v>
      </c>
      <c r="BJ935" s="16" t="s">
        <v>153</v>
      </c>
      <c r="BK935" s="123" t="s">
        <v>1453</v>
      </c>
    </row>
    <row r="936" spans="1:63" s="2" customFormat="1">
      <c r="A936" s="27"/>
      <c r="B936" s="28"/>
      <c r="C936" s="27"/>
      <c r="D936" s="125" t="s">
        <v>129</v>
      </c>
      <c r="E936" s="27"/>
      <c r="F936" s="126" t="s">
        <v>1452</v>
      </c>
      <c r="G936" s="27"/>
      <c r="H936" s="27"/>
      <c r="I936" s="27"/>
      <c r="J936" s="28"/>
      <c r="K936" s="127"/>
      <c r="L936" s="128"/>
      <c r="M936" s="47"/>
      <c r="N936" s="47"/>
      <c r="O936" s="47"/>
      <c r="P936" s="47"/>
      <c r="Q936" s="47"/>
      <c r="R936" s="48"/>
      <c r="S936" s="27"/>
      <c r="T936" s="27"/>
      <c r="U936" s="27"/>
      <c r="V936" s="27"/>
      <c r="W936" s="27"/>
      <c r="X936" s="27"/>
      <c r="Y936" s="27"/>
      <c r="Z936" s="27"/>
      <c r="AA936" s="27"/>
      <c r="AB936" s="27"/>
      <c r="AC936" s="27"/>
      <c r="AR936" s="16" t="s">
        <v>129</v>
      </c>
      <c r="AS936" s="16" t="s">
        <v>70</v>
      </c>
    </row>
    <row r="937" spans="1:63" s="2" customFormat="1" ht="24.2" customHeight="1">
      <c r="A937" s="27"/>
      <c r="B937" s="113"/>
      <c r="C937" s="114" t="s">
        <v>782</v>
      </c>
      <c r="D937" s="114" t="s">
        <v>123</v>
      </c>
      <c r="E937" s="115" t="s">
        <v>1454</v>
      </c>
      <c r="F937" s="116" t="s">
        <v>1455</v>
      </c>
      <c r="G937" s="117" t="s">
        <v>126</v>
      </c>
      <c r="H937" s="118">
        <v>1</v>
      </c>
      <c r="I937" s="116" t="s">
        <v>127</v>
      </c>
      <c r="J937" s="28"/>
      <c r="K937" s="119" t="s">
        <v>1</v>
      </c>
      <c r="L937" s="120" t="s">
        <v>30</v>
      </c>
      <c r="M937" s="121">
        <v>0</v>
      </c>
      <c r="N937" s="121">
        <f>M937*H937</f>
        <v>0</v>
      </c>
      <c r="O937" s="121">
        <v>0</v>
      </c>
      <c r="P937" s="121">
        <f>O937*H937</f>
        <v>0</v>
      </c>
      <c r="Q937" s="121">
        <v>0</v>
      </c>
      <c r="R937" s="122">
        <f>Q937*H937</f>
        <v>0</v>
      </c>
      <c r="S937" s="27"/>
      <c r="T937" s="27"/>
      <c r="U937" s="27"/>
      <c r="V937" s="27"/>
      <c r="W937" s="27"/>
      <c r="X937" s="27"/>
      <c r="Y937" s="27"/>
      <c r="Z937" s="27"/>
      <c r="AA937" s="27"/>
      <c r="AB937" s="27"/>
      <c r="AC937" s="27"/>
      <c r="AP937" s="123" t="s">
        <v>153</v>
      </c>
      <c r="AR937" s="123" t="s">
        <v>123</v>
      </c>
      <c r="AS937" s="123" t="s">
        <v>70</v>
      </c>
      <c r="AW937" s="16" t="s">
        <v>121</v>
      </c>
      <c r="BC937" s="124" t="e">
        <f>IF(L937="základní",#REF!,0)</f>
        <v>#REF!</v>
      </c>
      <c r="BD937" s="124">
        <f>IF(L937="snížená",#REF!,0)</f>
        <v>0</v>
      </c>
      <c r="BE937" s="124">
        <f>IF(L937="zákl. přenesená",#REF!,0)</f>
        <v>0</v>
      </c>
      <c r="BF937" s="124">
        <f>IF(L937="sníž. přenesená",#REF!,0)</f>
        <v>0</v>
      </c>
      <c r="BG937" s="124">
        <f>IF(L937="nulová",#REF!,0)</f>
        <v>0</v>
      </c>
      <c r="BH937" s="16" t="s">
        <v>68</v>
      </c>
      <c r="BI937" s="124" t="e">
        <f>ROUND(#REF!*H937,2)</f>
        <v>#REF!</v>
      </c>
      <c r="BJ937" s="16" t="s">
        <v>153</v>
      </c>
      <c r="BK937" s="123" t="s">
        <v>1456</v>
      </c>
    </row>
    <row r="938" spans="1:63" s="2" customFormat="1" ht="19.5">
      <c r="A938" s="27"/>
      <c r="B938" s="28"/>
      <c r="C938" s="27"/>
      <c r="D938" s="125" t="s">
        <v>129</v>
      </c>
      <c r="E938" s="27"/>
      <c r="F938" s="126" t="s">
        <v>1455</v>
      </c>
      <c r="G938" s="27"/>
      <c r="H938" s="27"/>
      <c r="I938" s="27"/>
      <c r="J938" s="28"/>
      <c r="K938" s="127"/>
      <c r="L938" s="128"/>
      <c r="M938" s="47"/>
      <c r="N938" s="47"/>
      <c r="O938" s="47"/>
      <c r="P938" s="47"/>
      <c r="Q938" s="47"/>
      <c r="R938" s="48"/>
      <c r="S938" s="27"/>
      <c r="T938" s="27"/>
      <c r="U938" s="27"/>
      <c r="V938" s="27"/>
      <c r="W938" s="27"/>
      <c r="X938" s="27"/>
      <c r="Y938" s="27"/>
      <c r="Z938" s="27"/>
      <c r="AA938" s="27"/>
      <c r="AB938" s="27"/>
      <c r="AC938" s="27"/>
      <c r="AR938" s="16" t="s">
        <v>129</v>
      </c>
      <c r="AS938" s="16" t="s">
        <v>70</v>
      </c>
    </row>
    <row r="939" spans="1:63" s="2" customFormat="1" ht="24.2" customHeight="1">
      <c r="A939" s="27"/>
      <c r="B939" s="113"/>
      <c r="C939" s="114" t="s">
        <v>1457</v>
      </c>
      <c r="D939" s="114" t="s">
        <v>123</v>
      </c>
      <c r="E939" s="115" t="s">
        <v>1458</v>
      </c>
      <c r="F939" s="116" t="s">
        <v>1459</v>
      </c>
      <c r="G939" s="117" t="s">
        <v>126</v>
      </c>
      <c r="H939" s="118">
        <v>1</v>
      </c>
      <c r="I939" s="116" t="s">
        <v>127</v>
      </c>
      <c r="J939" s="28"/>
      <c r="K939" s="119" t="s">
        <v>1</v>
      </c>
      <c r="L939" s="120" t="s">
        <v>30</v>
      </c>
      <c r="M939" s="121">
        <v>0</v>
      </c>
      <c r="N939" s="121">
        <f>M939*H939</f>
        <v>0</v>
      </c>
      <c r="O939" s="121">
        <v>0</v>
      </c>
      <c r="P939" s="121">
        <f>O939*H939</f>
        <v>0</v>
      </c>
      <c r="Q939" s="121">
        <v>0</v>
      </c>
      <c r="R939" s="122">
        <f>Q939*H939</f>
        <v>0</v>
      </c>
      <c r="S939" s="27"/>
      <c r="T939" s="27"/>
      <c r="U939" s="27"/>
      <c r="V939" s="27"/>
      <c r="W939" s="27"/>
      <c r="X939" s="27"/>
      <c r="Y939" s="27"/>
      <c r="Z939" s="27"/>
      <c r="AA939" s="27"/>
      <c r="AB939" s="27"/>
      <c r="AC939" s="27"/>
      <c r="AP939" s="123" t="s">
        <v>153</v>
      </c>
      <c r="AR939" s="123" t="s">
        <v>123</v>
      </c>
      <c r="AS939" s="123" t="s">
        <v>70</v>
      </c>
      <c r="AW939" s="16" t="s">
        <v>121</v>
      </c>
      <c r="BC939" s="124" t="e">
        <f>IF(L939="základní",#REF!,0)</f>
        <v>#REF!</v>
      </c>
      <c r="BD939" s="124">
        <f>IF(L939="snížená",#REF!,0)</f>
        <v>0</v>
      </c>
      <c r="BE939" s="124">
        <f>IF(L939="zákl. přenesená",#REF!,0)</f>
        <v>0</v>
      </c>
      <c r="BF939" s="124">
        <f>IF(L939="sníž. přenesená",#REF!,0)</f>
        <v>0</v>
      </c>
      <c r="BG939" s="124">
        <f>IF(L939="nulová",#REF!,0)</f>
        <v>0</v>
      </c>
      <c r="BH939" s="16" t="s">
        <v>68</v>
      </c>
      <c r="BI939" s="124" t="e">
        <f>ROUND(#REF!*H939,2)</f>
        <v>#REF!</v>
      </c>
      <c r="BJ939" s="16" t="s">
        <v>153</v>
      </c>
      <c r="BK939" s="123" t="s">
        <v>1460</v>
      </c>
    </row>
    <row r="940" spans="1:63" s="2" customFormat="1">
      <c r="A940" s="27"/>
      <c r="B940" s="28"/>
      <c r="C940" s="27"/>
      <c r="D940" s="125" t="s">
        <v>129</v>
      </c>
      <c r="E940" s="27"/>
      <c r="F940" s="126" t="s">
        <v>1459</v>
      </c>
      <c r="G940" s="27"/>
      <c r="H940" s="27"/>
      <c r="I940" s="27"/>
      <c r="J940" s="28"/>
      <c r="K940" s="127"/>
      <c r="L940" s="128"/>
      <c r="M940" s="47"/>
      <c r="N940" s="47"/>
      <c r="O940" s="47"/>
      <c r="P940" s="47"/>
      <c r="Q940" s="47"/>
      <c r="R940" s="48"/>
      <c r="S940" s="27"/>
      <c r="T940" s="27"/>
      <c r="U940" s="27"/>
      <c r="V940" s="27"/>
      <c r="W940" s="27"/>
      <c r="X940" s="27"/>
      <c r="Y940" s="27"/>
      <c r="Z940" s="27"/>
      <c r="AA940" s="27"/>
      <c r="AB940" s="27"/>
      <c r="AC940" s="27"/>
      <c r="AR940" s="16" t="s">
        <v>129</v>
      </c>
      <c r="AS940" s="16" t="s">
        <v>70</v>
      </c>
    </row>
    <row r="941" spans="1:63" s="2" customFormat="1" ht="44.25" customHeight="1">
      <c r="A941" s="27"/>
      <c r="B941" s="113"/>
      <c r="C941" s="114" t="s">
        <v>785</v>
      </c>
      <c r="D941" s="114" t="s">
        <v>123</v>
      </c>
      <c r="E941" s="115" t="s">
        <v>1461</v>
      </c>
      <c r="F941" s="116" t="s">
        <v>1462</v>
      </c>
      <c r="G941" s="117" t="s">
        <v>126</v>
      </c>
      <c r="H941" s="118">
        <v>1</v>
      </c>
      <c r="I941" s="116" t="s">
        <v>127</v>
      </c>
      <c r="J941" s="28"/>
      <c r="K941" s="119" t="s">
        <v>1</v>
      </c>
      <c r="L941" s="120" t="s">
        <v>30</v>
      </c>
      <c r="M941" s="121">
        <v>0</v>
      </c>
      <c r="N941" s="121">
        <f>M941*H941</f>
        <v>0</v>
      </c>
      <c r="O941" s="121">
        <v>0</v>
      </c>
      <c r="P941" s="121">
        <f>O941*H941</f>
        <v>0</v>
      </c>
      <c r="Q941" s="121">
        <v>0</v>
      </c>
      <c r="R941" s="122">
        <f>Q941*H941</f>
        <v>0</v>
      </c>
      <c r="S941" s="27"/>
      <c r="T941" s="27"/>
      <c r="U941" s="27"/>
      <c r="V941" s="27"/>
      <c r="W941" s="27"/>
      <c r="X941" s="27"/>
      <c r="Y941" s="27"/>
      <c r="Z941" s="27"/>
      <c r="AA941" s="27"/>
      <c r="AB941" s="27"/>
      <c r="AC941" s="27"/>
      <c r="AP941" s="123" t="s">
        <v>153</v>
      </c>
      <c r="AR941" s="123" t="s">
        <v>123</v>
      </c>
      <c r="AS941" s="123" t="s">
        <v>70</v>
      </c>
      <c r="AW941" s="16" t="s">
        <v>121</v>
      </c>
      <c r="BC941" s="124" t="e">
        <f>IF(L941="základní",#REF!,0)</f>
        <v>#REF!</v>
      </c>
      <c r="BD941" s="124">
        <f>IF(L941="snížená",#REF!,0)</f>
        <v>0</v>
      </c>
      <c r="BE941" s="124">
        <f>IF(L941="zákl. přenesená",#REF!,0)</f>
        <v>0</v>
      </c>
      <c r="BF941" s="124">
        <f>IF(L941="sníž. přenesená",#REF!,0)</f>
        <v>0</v>
      </c>
      <c r="BG941" s="124">
        <f>IF(L941="nulová",#REF!,0)</f>
        <v>0</v>
      </c>
      <c r="BH941" s="16" t="s">
        <v>68</v>
      </c>
      <c r="BI941" s="124" t="e">
        <f>ROUND(#REF!*H941,2)</f>
        <v>#REF!</v>
      </c>
      <c r="BJ941" s="16" t="s">
        <v>153</v>
      </c>
      <c r="BK941" s="123" t="s">
        <v>1463</v>
      </c>
    </row>
    <row r="942" spans="1:63" s="2" customFormat="1" ht="29.25">
      <c r="A942" s="27"/>
      <c r="B942" s="28"/>
      <c r="C942" s="27"/>
      <c r="D942" s="125" t="s">
        <v>129</v>
      </c>
      <c r="E942" s="27"/>
      <c r="F942" s="126" t="s">
        <v>1462</v>
      </c>
      <c r="G942" s="27"/>
      <c r="H942" s="27"/>
      <c r="I942" s="27"/>
      <c r="J942" s="28"/>
      <c r="K942" s="127"/>
      <c r="L942" s="128"/>
      <c r="M942" s="47"/>
      <c r="N942" s="47"/>
      <c r="O942" s="47"/>
      <c r="P942" s="47"/>
      <c r="Q942" s="47"/>
      <c r="R942" s="48"/>
      <c r="S942" s="27"/>
      <c r="T942" s="27"/>
      <c r="U942" s="27"/>
      <c r="V942" s="27"/>
      <c r="W942" s="27"/>
      <c r="X942" s="27"/>
      <c r="Y942" s="27"/>
      <c r="Z942" s="27"/>
      <c r="AA942" s="27"/>
      <c r="AB942" s="27"/>
      <c r="AC942" s="27"/>
      <c r="AR942" s="16" t="s">
        <v>129</v>
      </c>
      <c r="AS942" s="16" t="s">
        <v>70</v>
      </c>
    </row>
    <row r="943" spans="1:63" s="2" customFormat="1" ht="24.2" customHeight="1">
      <c r="A943" s="27"/>
      <c r="B943" s="113"/>
      <c r="C943" s="114" t="s">
        <v>1464</v>
      </c>
      <c r="D943" s="114" t="s">
        <v>123</v>
      </c>
      <c r="E943" s="115" t="s">
        <v>1465</v>
      </c>
      <c r="F943" s="116" t="s">
        <v>1466</v>
      </c>
      <c r="G943" s="117" t="s">
        <v>126</v>
      </c>
      <c r="H943" s="118">
        <v>80</v>
      </c>
      <c r="I943" s="116" t="s">
        <v>127</v>
      </c>
      <c r="J943" s="28"/>
      <c r="K943" s="119" t="s">
        <v>1</v>
      </c>
      <c r="L943" s="120" t="s">
        <v>30</v>
      </c>
      <c r="M943" s="121">
        <v>0</v>
      </c>
      <c r="N943" s="121">
        <f>M943*H943</f>
        <v>0</v>
      </c>
      <c r="O943" s="121">
        <v>0</v>
      </c>
      <c r="P943" s="121">
        <f>O943*H943</f>
        <v>0</v>
      </c>
      <c r="Q943" s="121">
        <v>0</v>
      </c>
      <c r="R943" s="122">
        <f>Q943*H943</f>
        <v>0</v>
      </c>
      <c r="S943" s="27"/>
      <c r="T943" s="27"/>
      <c r="U943" s="27"/>
      <c r="V943" s="27"/>
      <c r="W943" s="27"/>
      <c r="X943" s="27"/>
      <c r="Y943" s="27"/>
      <c r="Z943" s="27"/>
      <c r="AA943" s="27"/>
      <c r="AB943" s="27"/>
      <c r="AC943" s="27"/>
      <c r="AP943" s="123" t="s">
        <v>153</v>
      </c>
      <c r="AR943" s="123" t="s">
        <v>123</v>
      </c>
      <c r="AS943" s="123" t="s">
        <v>70</v>
      </c>
      <c r="AW943" s="16" t="s">
        <v>121</v>
      </c>
      <c r="BC943" s="124" t="e">
        <f>IF(L943="základní",#REF!,0)</f>
        <v>#REF!</v>
      </c>
      <c r="BD943" s="124">
        <f>IF(L943="snížená",#REF!,0)</f>
        <v>0</v>
      </c>
      <c r="BE943" s="124">
        <f>IF(L943="zákl. přenesená",#REF!,0)</f>
        <v>0</v>
      </c>
      <c r="BF943" s="124">
        <f>IF(L943="sníž. přenesená",#REF!,0)</f>
        <v>0</v>
      </c>
      <c r="BG943" s="124">
        <f>IF(L943="nulová",#REF!,0)</f>
        <v>0</v>
      </c>
      <c r="BH943" s="16" t="s">
        <v>68</v>
      </c>
      <c r="BI943" s="124" t="e">
        <f>ROUND(#REF!*H943,2)</f>
        <v>#REF!</v>
      </c>
      <c r="BJ943" s="16" t="s">
        <v>153</v>
      </c>
      <c r="BK943" s="123" t="s">
        <v>1467</v>
      </c>
    </row>
    <row r="944" spans="1:63" s="2" customFormat="1" ht="19.5">
      <c r="A944" s="27"/>
      <c r="B944" s="28"/>
      <c r="C944" s="27"/>
      <c r="D944" s="125" t="s">
        <v>129</v>
      </c>
      <c r="E944" s="27"/>
      <c r="F944" s="126" t="s">
        <v>1466</v>
      </c>
      <c r="G944" s="27"/>
      <c r="H944" s="27"/>
      <c r="I944" s="27"/>
      <c r="J944" s="28"/>
      <c r="K944" s="127"/>
      <c r="L944" s="128"/>
      <c r="M944" s="47"/>
      <c r="N944" s="47"/>
      <c r="O944" s="47"/>
      <c r="P944" s="47"/>
      <c r="Q944" s="47"/>
      <c r="R944" s="48"/>
      <c r="S944" s="27"/>
      <c r="T944" s="27"/>
      <c r="U944" s="27"/>
      <c r="V944" s="27"/>
      <c r="W944" s="27"/>
      <c r="X944" s="27"/>
      <c r="Y944" s="27"/>
      <c r="Z944" s="27"/>
      <c r="AA944" s="27"/>
      <c r="AB944" s="27"/>
      <c r="AC944" s="27"/>
      <c r="AR944" s="16" t="s">
        <v>129</v>
      </c>
      <c r="AS944" s="16" t="s">
        <v>70</v>
      </c>
    </row>
    <row r="945" spans="1:63" s="2" customFormat="1" ht="19.5">
      <c r="A945" s="27"/>
      <c r="B945" s="28"/>
      <c r="C945" s="27"/>
      <c r="D945" s="125" t="s">
        <v>359</v>
      </c>
      <c r="E945" s="27"/>
      <c r="F945" s="137" t="s">
        <v>1468</v>
      </c>
      <c r="G945" s="27"/>
      <c r="H945" s="27"/>
      <c r="I945" s="27"/>
      <c r="J945" s="28"/>
      <c r="K945" s="127"/>
      <c r="L945" s="128"/>
      <c r="M945" s="47"/>
      <c r="N945" s="47"/>
      <c r="O945" s="47"/>
      <c r="P945" s="47"/>
      <c r="Q945" s="47"/>
      <c r="R945" s="48"/>
      <c r="S945" s="27"/>
      <c r="T945" s="27"/>
      <c r="U945" s="27"/>
      <c r="V945" s="27"/>
      <c r="W945" s="27"/>
      <c r="X945" s="27"/>
      <c r="Y945" s="27"/>
      <c r="Z945" s="27"/>
      <c r="AA945" s="27"/>
      <c r="AB945" s="27"/>
      <c r="AC945" s="27"/>
      <c r="AR945" s="16" t="s">
        <v>359</v>
      </c>
      <c r="AS945" s="16" t="s">
        <v>70</v>
      </c>
    </row>
    <row r="946" spans="1:63" s="2" customFormat="1" ht="37.9" customHeight="1">
      <c r="A946" s="27"/>
      <c r="B946" s="113"/>
      <c r="C946" s="114" t="s">
        <v>789</v>
      </c>
      <c r="D946" s="114" t="s">
        <v>123</v>
      </c>
      <c r="E946" s="115" t="s">
        <v>1469</v>
      </c>
      <c r="F946" s="116" t="s">
        <v>1470</v>
      </c>
      <c r="G946" s="117" t="s">
        <v>191</v>
      </c>
      <c r="H946" s="118">
        <v>800</v>
      </c>
      <c r="I946" s="116" t="s">
        <v>1471</v>
      </c>
      <c r="J946" s="28"/>
      <c r="K946" s="119" t="s">
        <v>1</v>
      </c>
      <c r="L946" s="120" t="s">
        <v>30</v>
      </c>
      <c r="M946" s="121">
        <v>0</v>
      </c>
      <c r="N946" s="121">
        <f>M946*H946</f>
        <v>0</v>
      </c>
      <c r="O946" s="121">
        <v>0</v>
      </c>
      <c r="P946" s="121">
        <f>O946*H946</f>
        <v>0</v>
      </c>
      <c r="Q946" s="121">
        <v>0</v>
      </c>
      <c r="R946" s="122">
        <f>Q946*H946</f>
        <v>0</v>
      </c>
      <c r="S946" s="27"/>
      <c r="T946" s="27"/>
      <c r="U946" s="27"/>
      <c r="V946" s="27"/>
      <c r="W946" s="27"/>
      <c r="X946" s="27"/>
      <c r="Y946" s="27"/>
      <c r="Z946" s="27"/>
      <c r="AA946" s="27"/>
      <c r="AB946" s="27"/>
      <c r="AC946" s="27"/>
      <c r="AP946" s="123" t="s">
        <v>153</v>
      </c>
      <c r="AR946" s="123" t="s">
        <v>123</v>
      </c>
      <c r="AS946" s="123" t="s">
        <v>70</v>
      </c>
      <c r="AW946" s="16" t="s">
        <v>121</v>
      </c>
      <c r="BC946" s="124" t="e">
        <f>IF(L946="základní",#REF!,0)</f>
        <v>#REF!</v>
      </c>
      <c r="BD946" s="124">
        <f>IF(L946="snížená",#REF!,0)</f>
        <v>0</v>
      </c>
      <c r="BE946" s="124">
        <f>IF(L946="zákl. přenesená",#REF!,0)</f>
        <v>0</v>
      </c>
      <c r="BF946" s="124">
        <f>IF(L946="sníž. přenesená",#REF!,0)</f>
        <v>0</v>
      </c>
      <c r="BG946" s="124">
        <f>IF(L946="nulová",#REF!,0)</f>
        <v>0</v>
      </c>
      <c r="BH946" s="16" t="s">
        <v>68</v>
      </c>
      <c r="BI946" s="124" t="e">
        <f>ROUND(#REF!*H946,2)</f>
        <v>#REF!</v>
      </c>
      <c r="BJ946" s="16" t="s">
        <v>153</v>
      </c>
      <c r="BK946" s="123" t="s">
        <v>1472</v>
      </c>
    </row>
    <row r="947" spans="1:63" s="2" customFormat="1" ht="19.5">
      <c r="A947" s="27"/>
      <c r="B947" s="28"/>
      <c r="C947" s="27"/>
      <c r="D947" s="125" t="s">
        <v>129</v>
      </c>
      <c r="E947" s="27"/>
      <c r="F947" s="126" t="s">
        <v>1470</v>
      </c>
      <c r="G947" s="27"/>
      <c r="H947" s="27"/>
      <c r="I947" s="27"/>
      <c r="J947" s="28"/>
      <c r="K947" s="127"/>
      <c r="L947" s="128"/>
      <c r="M947" s="47"/>
      <c r="N947" s="47"/>
      <c r="O947" s="47"/>
      <c r="P947" s="47"/>
      <c r="Q947" s="47"/>
      <c r="R947" s="48"/>
      <c r="S947" s="27"/>
      <c r="T947" s="27"/>
      <c r="U947" s="27"/>
      <c r="V947" s="27"/>
      <c r="W947" s="27"/>
      <c r="X947" s="27"/>
      <c r="Y947" s="27"/>
      <c r="Z947" s="27"/>
      <c r="AA947" s="27"/>
      <c r="AB947" s="27"/>
      <c r="AC947" s="27"/>
      <c r="AR947" s="16" t="s">
        <v>129</v>
      </c>
      <c r="AS947" s="16" t="s">
        <v>70</v>
      </c>
    </row>
    <row r="948" spans="1:63" s="2" customFormat="1" ht="19.5">
      <c r="A948" s="27"/>
      <c r="B948" s="28"/>
      <c r="C948" s="27"/>
      <c r="D948" s="125" t="s">
        <v>359</v>
      </c>
      <c r="E948" s="27"/>
      <c r="F948" s="137" t="s">
        <v>1468</v>
      </c>
      <c r="G948" s="27"/>
      <c r="H948" s="27"/>
      <c r="I948" s="27"/>
      <c r="J948" s="28"/>
      <c r="K948" s="127"/>
      <c r="L948" s="128"/>
      <c r="M948" s="47"/>
      <c r="N948" s="47"/>
      <c r="O948" s="47"/>
      <c r="P948" s="47"/>
      <c r="Q948" s="47"/>
      <c r="R948" s="48"/>
      <c r="S948" s="27"/>
      <c r="T948" s="27"/>
      <c r="U948" s="27"/>
      <c r="V948" s="27"/>
      <c r="W948" s="27"/>
      <c r="X948" s="27"/>
      <c r="Y948" s="27"/>
      <c r="Z948" s="27"/>
      <c r="AA948" s="27"/>
      <c r="AB948" s="27"/>
      <c r="AC948" s="27"/>
      <c r="AR948" s="16" t="s">
        <v>359</v>
      </c>
      <c r="AS948" s="16" t="s">
        <v>70</v>
      </c>
    </row>
    <row r="949" spans="1:63" s="2" customFormat="1" ht="24.2" customHeight="1">
      <c r="A949" s="27"/>
      <c r="B949" s="113"/>
      <c r="C949" s="114" t="s">
        <v>1473</v>
      </c>
      <c r="D949" s="114" t="s">
        <v>123</v>
      </c>
      <c r="E949" s="115" t="s">
        <v>1474</v>
      </c>
      <c r="F949" s="116" t="s">
        <v>1475</v>
      </c>
      <c r="G949" s="117" t="s">
        <v>126</v>
      </c>
      <c r="H949" s="118">
        <v>80</v>
      </c>
      <c r="I949" s="116" t="s">
        <v>127</v>
      </c>
      <c r="J949" s="28"/>
      <c r="K949" s="119" t="s">
        <v>1</v>
      </c>
      <c r="L949" s="120" t="s">
        <v>30</v>
      </c>
      <c r="M949" s="121">
        <v>0</v>
      </c>
      <c r="N949" s="121">
        <f>M949*H949</f>
        <v>0</v>
      </c>
      <c r="O949" s="121">
        <v>0</v>
      </c>
      <c r="P949" s="121">
        <f>O949*H949</f>
        <v>0</v>
      </c>
      <c r="Q949" s="121">
        <v>0</v>
      </c>
      <c r="R949" s="122">
        <f>Q949*H949</f>
        <v>0</v>
      </c>
      <c r="S949" s="27"/>
      <c r="T949" s="27"/>
      <c r="U949" s="27"/>
      <c r="V949" s="27"/>
      <c r="W949" s="27"/>
      <c r="X949" s="27"/>
      <c r="Y949" s="27"/>
      <c r="Z949" s="27"/>
      <c r="AA949" s="27"/>
      <c r="AB949" s="27"/>
      <c r="AC949" s="27"/>
      <c r="AP949" s="123" t="s">
        <v>153</v>
      </c>
      <c r="AR949" s="123" t="s">
        <v>123</v>
      </c>
      <c r="AS949" s="123" t="s">
        <v>70</v>
      </c>
      <c r="AW949" s="16" t="s">
        <v>121</v>
      </c>
      <c r="BC949" s="124" t="e">
        <f>IF(L949="základní",#REF!,0)</f>
        <v>#REF!</v>
      </c>
      <c r="BD949" s="124">
        <f>IF(L949="snížená",#REF!,0)</f>
        <v>0</v>
      </c>
      <c r="BE949" s="124">
        <f>IF(L949="zákl. přenesená",#REF!,0)</f>
        <v>0</v>
      </c>
      <c r="BF949" s="124">
        <f>IF(L949="sníž. přenesená",#REF!,0)</f>
        <v>0</v>
      </c>
      <c r="BG949" s="124">
        <f>IF(L949="nulová",#REF!,0)</f>
        <v>0</v>
      </c>
      <c r="BH949" s="16" t="s">
        <v>68</v>
      </c>
      <c r="BI949" s="124" t="e">
        <f>ROUND(#REF!*H949,2)</f>
        <v>#REF!</v>
      </c>
      <c r="BJ949" s="16" t="s">
        <v>153</v>
      </c>
      <c r="BK949" s="123" t="s">
        <v>1476</v>
      </c>
    </row>
    <row r="950" spans="1:63" s="2" customFormat="1" ht="19.5">
      <c r="A950" s="27"/>
      <c r="B950" s="28"/>
      <c r="C950" s="27"/>
      <c r="D950" s="125" t="s">
        <v>129</v>
      </c>
      <c r="E950" s="27"/>
      <c r="F950" s="126" t="s">
        <v>1475</v>
      </c>
      <c r="G950" s="27"/>
      <c r="H950" s="27"/>
      <c r="I950" s="27"/>
      <c r="J950" s="28"/>
      <c r="K950" s="127"/>
      <c r="L950" s="128"/>
      <c r="M950" s="47"/>
      <c r="N950" s="47"/>
      <c r="O950" s="47"/>
      <c r="P950" s="47"/>
      <c r="Q950" s="47"/>
      <c r="R950" s="48"/>
      <c r="S950" s="27"/>
      <c r="T950" s="27"/>
      <c r="U950" s="27"/>
      <c r="V950" s="27"/>
      <c r="W950" s="27"/>
      <c r="X950" s="27"/>
      <c r="Y950" s="27"/>
      <c r="Z950" s="27"/>
      <c r="AA950" s="27"/>
      <c r="AB950" s="27"/>
      <c r="AC950" s="27"/>
      <c r="AR950" s="16" t="s">
        <v>129</v>
      </c>
      <c r="AS950" s="16" t="s">
        <v>70</v>
      </c>
    </row>
    <row r="951" spans="1:63" s="2" customFormat="1" ht="19.5">
      <c r="A951" s="27"/>
      <c r="B951" s="28"/>
      <c r="C951" s="27"/>
      <c r="D951" s="125" t="s">
        <v>359</v>
      </c>
      <c r="E951" s="27"/>
      <c r="F951" s="137" t="s">
        <v>1477</v>
      </c>
      <c r="G951" s="27"/>
      <c r="H951" s="27"/>
      <c r="I951" s="27"/>
      <c r="J951" s="28"/>
      <c r="K951" s="127"/>
      <c r="L951" s="128"/>
      <c r="M951" s="47"/>
      <c r="N951" s="47"/>
      <c r="O951" s="47"/>
      <c r="P951" s="47"/>
      <c r="Q951" s="47"/>
      <c r="R951" s="48"/>
      <c r="S951" s="27"/>
      <c r="T951" s="27"/>
      <c r="U951" s="27"/>
      <c r="V951" s="27"/>
      <c r="W951" s="27"/>
      <c r="X951" s="27"/>
      <c r="Y951" s="27"/>
      <c r="Z951" s="27"/>
      <c r="AA951" s="27"/>
      <c r="AB951" s="27"/>
      <c r="AC951" s="27"/>
      <c r="AR951" s="16" t="s">
        <v>359</v>
      </c>
      <c r="AS951" s="16" t="s">
        <v>70</v>
      </c>
    </row>
    <row r="952" spans="1:63" s="12" customFormat="1" ht="22.9" customHeight="1">
      <c r="B952" s="103"/>
      <c r="D952" s="104" t="s">
        <v>60</v>
      </c>
      <c r="E952" s="112" t="s">
        <v>1478</v>
      </c>
      <c r="F952" s="112" t="s">
        <v>1479</v>
      </c>
      <c r="J952" s="103"/>
      <c r="K952" s="106"/>
      <c r="L952" s="107"/>
      <c r="M952" s="107"/>
      <c r="N952" s="108">
        <f>SUM(N953:N969)</f>
        <v>0</v>
      </c>
      <c r="O952" s="107"/>
      <c r="P952" s="108">
        <f>SUM(P953:P969)</f>
        <v>0</v>
      </c>
      <c r="Q952" s="107"/>
      <c r="R952" s="109">
        <f>SUM(R953:R969)</f>
        <v>0</v>
      </c>
      <c r="AP952" s="104" t="s">
        <v>70</v>
      </c>
      <c r="AR952" s="110" t="s">
        <v>60</v>
      </c>
      <c r="AS952" s="110" t="s">
        <v>68</v>
      </c>
      <c r="AW952" s="104" t="s">
        <v>121</v>
      </c>
      <c r="BI952" s="111" t="e">
        <f>SUM(BI953:BI969)</f>
        <v>#REF!</v>
      </c>
    </row>
    <row r="953" spans="1:63" s="2" customFormat="1" ht="24.2" customHeight="1">
      <c r="A953" s="27"/>
      <c r="B953" s="113"/>
      <c r="C953" s="114" t="s">
        <v>792</v>
      </c>
      <c r="D953" s="114" t="s">
        <v>123</v>
      </c>
      <c r="E953" s="115" t="s">
        <v>1480</v>
      </c>
      <c r="F953" s="116" t="s">
        <v>1481</v>
      </c>
      <c r="G953" s="117" t="s">
        <v>126</v>
      </c>
      <c r="H953" s="118">
        <v>100</v>
      </c>
      <c r="I953" s="116" t="s">
        <v>127</v>
      </c>
      <c r="J953" s="28"/>
      <c r="K953" s="119" t="s">
        <v>1</v>
      </c>
      <c r="L953" s="120" t="s">
        <v>30</v>
      </c>
      <c r="M953" s="121">
        <v>0</v>
      </c>
      <c r="N953" s="121">
        <f>M953*H953</f>
        <v>0</v>
      </c>
      <c r="O953" s="121">
        <v>0</v>
      </c>
      <c r="P953" s="121">
        <f>O953*H953</f>
        <v>0</v>
      </c>
      <c r="Q953" s="121">
        <v>0</v>
      </c>
      <c r="R953" s="122">
        <f>Q953*H953</f>
        <v>0</v>
      </c>
      <c r="S953" s="27"/>
      <c r="T953" s="27"/>
      <c r="U953" s="27"/>
      <c r="V953" s="27"/>
      <c r="W953" s="27"/>
      <c r="X953" s="27"/>
      <c r="Y953" s="27"/>
      <c r="Z953" s="27"/>
      <c r="AA953" s="27"/>
      <c r="AB953" s="27"/>
      <c r="AC953" s="27"/>
      <c r="AP953" s="123" t="s">
        <v>153</v>
      </c>
      <c r="AR953" s="123" t="s">
        <v>123</v>
      </c>
      <c r="AS953" s="123" t="s">
        <v>70</v>
      </c>
      <c r="AW953" s="16" t="s">
        <v>121</v>
      </c>
      <c r="BC953" s="124" t="e">
        <f>IF(L953="základní",#REF!,0)</f>
        <v>#REF!</v>
      </c>
      <c r="BD953" s="124">
        <f>IF(L953="snížená",#REF!,0)</f>
        <v>0</v>
      </c>
      <c r="BE953" s="124">
        <f>IF(L953="zákl. přenesená",#REF!,0)</f>
        <v>0</v>
      </c>
      <c r="BF953" s="124">
        <f>IF(L953="sníž. přenesená",#REF!,0)</f>
        <v>0</v>
      </c>
      <c r="BG953" s="124">
        <f>IF(L953="nulová",#REF!,0)</f>
        <v>0</v>
      </c>
      <c r="BH953" s="16" t="s">
        <v>68</v>
      </c>
      <c r="BI953" s="124" t="e">
        <f>ROUND(#REF!*H953,2)</f>
        <v>#REF!</v>
      </c>
      <c r="BJ953" s="16" t="s">
        <v>153</v>
      </c>
      <c r="BK953" s="123" t="s">
        <v>1482</v>
      </c>
    </row>
    <row r="954" spans="1:63" s="2" customFormat="1">
      <c r="A954" s="27"/>
      <c r="B954" s="28"/>
      <c r="C954" s="27"/>
      <c r="D954" s="125" t="s">
        <v>129</v>
      </c>
      <c r="E954" s="27"/>
      <c r="F954" s="126" t="s">
        <v>1481</v>
      </c>
      <c r="G954" s="27"/>
      <c r="H954" s="27"/>
      <c r="I954" s="27"/>
      <c r="J954" s="28"/>
      <c r="K954" s="127"/>
      <c r="L954" s="128"/>
      <c r="M954" s="47"/>
      <c r="N954" s="47"/>
      <c r="O954" s="47"/>
      <c r="P954" s="47"/>
      <c r="Q954" s="47"/>
      <c r="R954" s="48"/>
      <c r="S954" s="27"/>
      <c r="T954" s="27"/>
      <c r="U954" s="27"/>
      <c r="V954" s="27"/>
      <c r="W954" s="27"/>
      <c r="X954" s="27"/>
      <c r="Y954" s="27"/>
      <c r="Z954" s="27"/>
      <c r="AA954" s="27"/>
      <c r="AB954" s="27"/>
      <c r="AC954" s="27"/>
      <c r="AR954" s="16" t="s">
        <v>129</v>
      </c>
      <c r="AS954" s="16" t="s">
        <v>70</v>
      </c>
    </row>
    <row r="955" spans="1:63" s="2" customFormat="1" ht="16.5" customHeight="1">
      <c r="A955" s="27"/>
      <c r="B955" s="113"/>
      <c r="C955" s="114" t="s">
        <v>1483</v>
      </c>
      <c r="D955" s="114" t="s">
        <v>123</v>
      </c>
      <c r="E955" s="115" t="s">
        <v>1484</v>
      </c>
      <c r="F955" s="116" t="s">
        <v>1485</v>
      </c>
      <c r="G955" s="117" t="s">
        <v>126</v>
      </c>
      <c r="H955" s="118">
        <v>300</v>
      </c>
      <c r="I955" s="116" t="s">
        <v>127</v>
      </c>
      <c r="J955" s="28"/>
      <c r="K955" s="119" t="s">
        <v>1</v>
      </c>
      <c r="L955" s="120" t="s">
        <v>30</v>
      </c>
      <c r="M955" s="121">
        <v>0</v>
      </c>
      <c r="N955" s="121">
        <f>M955*H955</f>
        <v>0</v>
      </c>
      <c r="O955" s="121">
        <v>0</v>
      </c>
      <c r="P955" s="121">
        <f>O955*H955</f>
        <v>0</v>
      </c>
      <c r="Q955" s="121">
        <v>0</v>
      </c>
      <c r="R955" s="122">
        <f>Q955*H955</f>
        <v>0</v>
      </c>
      <c r="S955" s="27"/>
      <c r="T955" s="27"/>
      <c r="U955" s="27"/>
      <c r="V955" s="27"/>
      <c r="W955" s="27"/>
      <c r="X955" s="27"/>
      <c r="Y955" s="27"/>
      <c r="Z955" s="27"/>
      <c r="AA955" s="27"/>
      <c r="AB955" s="27"/>
      <c r="AC955" s="27"/>
      <c r="AP955" s="123" t="s">
        <v>153</v>
      </c>
      <c r="AR955" s="123" t="s">
        <v>123</v>
      </c>
      <c r="AS955" s="123" t="s">
        <v>70</v>
      </c>
      <c r="AW955" s="16" t="s">
        <v>121</v>
      </c>
      <c r="BC955" s="124" t="e">
        <f>IF(L955="základní",#REF!,0)</f>
        <v>#REF!</v>
      </c>
      <c r="BD955" s="124">
        <f>IF(L955="snížená",#REF!,0)</f>
        <v>0</v>
      </c>
      <c r="BE955" s="124">
        <f>IF(L955="zákl. přenesená",#REF!,0)</f>
        <v>0</v>
      </c>
      <c r="BF955" s="124">
        <f>IF(L955="sníž. přenesená",#REF!,0)</f>
        <v>0</v>
      </c>
      <c r="BG955" s="124">
        <f>IF(L955="nulová",#REF!,0)</f>
        <v>0</v>
      </c>
      <c r="BH955" s="16" t="s">
        <v>68</v>
      </c>
      <c r="BI955" s="124" t="e">
        <f>ROUND(#REF!*H955,2)</f>
        <v>#REF!</v>
      </c>
      <c r="BJ955" s="16" t="s">
        <v>153</v>
      </c>
      <c r="BK955" s="123" t="s">
        <v>1486</v>
      </c>
    </row>
    <row r="956" spans="1:63" s="2" customFormat="1">
      <c r="A956" s="27"/>
      <c r="B956" s="28"/>
      <c r="C956" s="27"/>
      <c r="D956" s="125" t="s">
        <v>129</v>
      </c>
      <c r="E956" s="27"/>
      <c r="F956" s="126" t="s">
        <v>1485</v>
      </c>
      <c r="G956" s="27"/>
      <c r="H956" s="27"/>
      <c r="I956" s="27"/>
      <c r="J956" s="28"/>
      <c r="K956" s="127"/>
      <c r="L956" s="128"/>
      <c r="M956" s="47"/>
      <c r="N956" s="47"/>
      <c r="O956" s="47"/>
      <c r="P956" s="47"/>
      <c r="Q956" s="47"/>
      <c r="R956" s="48"/>
      <c r="S956" s="27"/>
      <c r="T956" s="27"/>
      <c r="U956" s="27"/>
      <c r="V956" s="27"/>
      <c r="W956" s="27"/>
      <c r="X956" s="27"/>
      <c r="Y956" s="27"/>
      <c r="Z956" s="27"/>
      <c r="AA956" s="27"/>
      <c r="AB956" s="27"/>
      <c r="AC956" s="27"/>
      <c r="AR956" s="16" t="s">
        <v>129</v>
      </c>
      <c r="AS956" s="16" t="s">
        <v>70</v>
      </c>
    </row>
    <row r="957" spans="1:63" s="2" customFormat="1" ht="33" customHeight="1">
      <c r="A957" s="27"/>
      <c r="B957" s="113"/>
      <c r="C957" s="114" t="s">
        <v>796</v>
      </c>
      <c r="D957" s="114" t="s">
        <v>123</v>
      </c>
      <c r="E957" s="115" t="s">
        <v>1487</v>
      </c>
      <c r="F957" s="116" t="s">
        <v>1488</v>
      </c>
      <c r="G957" s="117" t="s">
        <v>191</v>
      </c>
      <c r="H957" s="118">
        <v>50</v>
      </c>
      <c r="I957" s="116" t="s">
        <v>127</v>
      </c>
      <c r="J957" s="28"/>
      <c r="K957" s="119" t="s">
        <v>1</v>
      </c>
      <c r="L957" s="120" t="s">
        <v>30</v>
      </c>
      <c r="M957" s="121">
        <v>0</v>
      </c>
      <c r="N957" s="121">
        <f>M957*H957</f>
        <v>0</v>
      </c>
      <c r="O957" s="121">
        <v>0</v>
      </c>
      <c r="P957" s="121">
        <f>O957*H957</f>
        <v>0</v>
      </c>
      <c r="Q957" s="121">
        <v>0</v>
      </c>
      <c r="R957" s="122">
        <f>Q957*H957</f>
        <v>0</v>
      </c>
      <c r="S957" s="27"/>
      <c r="T957" s="27"/>
      <c r="U957" s="27"/>
      <c r="V957" s="27"/>
      <c r="W957" s="27"/>
      <c r="X957" s="27"/>
      <c r="Y957" s="27"/>
      <c r="Z957" s="27"/>
      <c r="AA957" s="27"/>
      <c r="AB957" s="27"/>
      <c r="AC957" s="27"/>
      <c r="AP957" s="123" t="s">
        <v>153</v>
      </c>
      <c r="AR957" s="123" t="s">
        <v>123</v>
      </c>
      <c r="AS957" s="123" t="s">
        <v>70</v>
      </c>
      <c r="AW957" s="16" t="s">
        <v>121</v>
      </c>
      <c r="BC957" s="124" t="e">
        <f>IF(L957="základní",#REF!,0)</f>
        <v>#REF!</v>
      </c>
      <c r="BD957" s="124">
        <f>IF(L957="snížená",#REF!,0)</f>
        <v>0</v>
      </c>
      <c r="BE957" s="124">
        <f>IF(L957="zákl. přenesená",#REF!,0)</f>
        <v>0</v>
      </c>
      <c r="BF957" s="124">
        <f>IF(L957="sníž. přenesená",#REF!,0)</f>
        <v>0</v>
      </c>
      <c r="BG957" s="124">
        <f>IF(L957="nulová",#REF!,0)</f>
        <v>0</v>
      </c>
      <c r="BH957" s="16" t="s">
        <v>68</v>
      </c>
      <c r="BI957" s="124" t="e">
        <f>ROUND(#REF!*H957,2)</f>
        <v>#REF!</v>
      </c>
      <c r="BJ957" s="16" t="s">
        <v>153</v>
      </c>
      <c r="BK957" s="123" t="s">
        <v>1489</v>
      </c>
    </row>
    <row r="958" spans="1:63" s="2" customFormat="1" ht="19.5">
      <c r="A958" s="27"/>
      <c r="B958" s="28"/>
      <c r="C958" s="27"/>
      <c r="D958" s="125" t="s">
        <v>129</v>
      </c>
      <c r="E958" s="27"/>
      <c r="F958" s="126" t="s">
        <v>1488</v>
      </c>
      <c r="G958" s="27"/>
      <c r="H958" s="27"/>
      <c r="I958" s="27"/>
      <c r="J958" s="28"/>
      <c r="K958" s="127"/>
      <c r="L958" s="128"/>
      <c r="M958" s="47"/>
      <c r="N958" s="47"/>
      <c r="O958" s="47"/>
      <c r="P958" s="47"/>
      <c r="Q958" s="47"/>
      <c r="R958" s="48"/>
      <c r="S958" s="27"/>
      <c r="T958" s="27"/>
      <c r="U958" s="27"/>
      <c r="V958" s="27"/>
      <c r="W958" s="27"/>
      <c r="X958" s="27"/>
      <c r="Y958" s="27"/>
      <c r="Z958" s="27"/>
      <c r="AA958" s="27"/>
      <c r="AB958" s="27"/>
      <c r="AC958" s="27"/>
      <c r="AR958" s="16" t="s">
        <v>129</v>
      </c>
      <c r="AS958" s="16" t="s">
        <v>70</v>
      </c>
    </row>
    <row r="959" spans="1:63" s="2" customFormat="1" ht="24.2" customHeight="1">
      <c r="A959" s="27"/>
      <c r="B959" s="113"/>
      <c r="C959" s="114" t="s">
        <v>1490</v>
      </c>
      <c r="D959" s="114" t="s">
        <v>123</v>
      </c>
      <c r="E959" s="115" t="s">
        <v>1491</v>
      </c>
      <c r="F959" s="116" t="s">
        <v>1492</v>
      </c>
      <c r="G959" s="117" t="s">
        <v>126</v>
      </c>
      <c r="H959" s="118">
        <v>500</v>
      </c>
      <c r="I959" s="116" t="s">
        <v>127</v>
      </c>
      <c r="J959" s="28"/>
      <c r="K959" s="119" t="s">
        <v>1</v>
      </c>
      <c r="L959" s="120" t="s">
        <v>30</v>
      </c>
      <c r="M959" s="121">
        <v>0</v>
      </c>
      <c r="N959" s="121">
        <f>M959*H959</f>
        <v>0</v>
      </c>
      <c r="O959" s="121">
        <v>0</v>
      </c>
      <c r="P959" s="121">
        <f>O959*H959</f>
        <v>0</v>
      </c>
      <c r="Q959" s="121">
        <v>0</v>
      </c>
      <c r="R959" s="122">
        <f>Q959*H959</f>
        <v>0</v>
      </c>
      <c r="S959" s="27"/>
      <c r="T959" s="27"/>
      <c r="U959" s="27"/>
      <c r="V959" s="27"/>
      <c r="W959" s="27"/>
      <c r="X959" s="27"/>
      <c r="Y959" s="27"/>
      <c r="Z959" s="27"/>
      <c r="AA959" s="27"/>
      <c r="AB959" s="27"/>
      <c r="AC959" s="27"/>
      <c r="AP959" s="123" t="s">
        <v>153</v>
      </c>
      <c r="AR959" s="123" t="s">
        <v>123</v>
      </c>
      <c r="AS959" s="123" t="s">
        <v>70</v>
      </c>
      <c r="AW959" s="16" t="s">
        <v>121</v>
      </c>
      <c r="BC959" s="124" t="e">
        <f>IF(L959="základní",#REF!,0)</f>
        <v>#REF!</v>
      </c>
      <c r="BD959" s="124">
        <f>IF(L959="snížená",#REF!,0)</f>
        <v>0</v>
      </c>
      <c r="BE959" s="124">
        <f>IF(L959="zákl. přenesená",#REF!,0)</f>
        <v>0</v>
      </c>
      <c r="BF959" s="124">
        <f>IF(L959="sníž. přenesená",#REF!,0)</f>
        <v>0</v>
      </c>
      <c r="BG959" s="124">
        <f>IF(L959="nulová",#REF!,0)</f>
        <v>0</v>
      </c>
      <c r="BH959" s="16" t="s">
        <v>68</v>
      </c>
      <c r="BI959" s="124" t="e">
        <f>ROUND(#REF!*H959,2)</f>
        <v>#REF!</v>
      </c>
      <c r="BJ959" s="16" t="s">
        <v>153</v>
      </c>
      <c r="BK959" s="123" t="s">
        <v>1493</v>
      </c>
    </row>
    <row r="960" spans="1:63" s="2" customFormat="1" ht="19.5">
      <c r="A960" s="27"/>
      <c r="B960" s="28"/>
      <c r="C960" s="27"/>
      <c r="D960" s="125" t="s">
        <v>129</v>
      </c>
      <c r="E960" s="27"/>
      <c r="F960" s="126" t="s">
        <v>1492</v>
      </c>
      <c r="G960" s="27"/>
      <c r="H960" s="27"/>
      <c r="I960" s="27"/>
      <c r="J960" s="28"/>
      <c r="K960" s="127"/>
      <c r="L960" s="128"/>
      <c r="M960" s="47"/>
      <c r="N960" s="47"/>
      <c r="O960" s="47"/>
      <c r="P960" s="47"/>
      <c r="Q960" s="47"/>
      <c r="R960" s="48"/>
      <c r="S960" s="27"/>
      <c r="T960" s="27"/>
      <c r="U960" s="27"/>
      <c r="V960" s="27"/>
      <c r="W960" s="27"/>
      <c r="X960" s="27"/>
      <c r="Y960" s="27"/>
      <c r="Z960" s="27"/>
      <c r="AA960" s="27"/>
      <c r="AB960" s="27"/>
      <c r="AC960" s="27"/>
      <c r="AR960" s="16" t="s">
        <v>129</v>
      </c>
      <c r="AS960" s="16" t="s">
        <v>70</v>
      </c>
    </row>
    <row r="961" spans="1:63" s="2" customFormat="1" ht="16.5" customHeight="1">
      <c r="A961" s="27"/>
      <c r="B961" s="113"/>
      <c r="C961" s="129" t="s">
        <v>799</v>
      </c>
      <c r="D961" s="129" t="s">
        <v>355</v>
      </c>
      <c r="E961" s="130" t="s">
        <v>1494</v>
      </c>
      <c r="F961" s="131" t="s">
        <v>1495</v>
      </c>
      <c r="G961" s="132" t="s">
        <v>126</v>
      </c>
      <c r="H961" s="133">
        <v>525</v>
      </c>
      <c r="I961" s="131" t="s">
        <v>127</v>
      </c>
      <c r="J961" s="134"/>
      <c r="K961" s="135" t="s">
        <v>1</v>
      </c>
      <c r="L961" s="136" t="s">
        <v>30</v>
      </c>
      <c r="M961" s="121">
        <v>0</v>
      </c>
      <c r="N961" s="121">
        <f>M961*H961</f>
        <v>0</v>
      </c>
      <c r="O961" s="121">
        <v>0</v>
      </c>
      <c r="P961" s="121">
        <f>O961*H961</f>
        <v>0</v>
      </c>
      <c r="Q961" s="121">
        <v>0</v>
      </c>
      <c r="R961" s="122">
        <f>Q961*H961</f>
        <v>0</v>
      </c>
      <c r="S961" s="27"/>
      <c r="T961" s="27"/>
      <c r="U961" s="27"/>
      <c r="V961" s="27"/>
      <c r="W961" s="27"/>
      <c r="X961" s="27"/>
      <c r="Y961" s="27"/>
      <c r="Z961" s="27"/>
      <c r="AA961" s="27"/>
      <c r="AB961" s="27"/>
      <c r="AC961" s="27"/>
      <c r="AP961" s="123" t="s">
        <v>180</v>
      </c>
      <c r="AR961" s="123" t="s">
        <v>355</v>
      </c>
      <c r="AS961" s="123" t="s">
        <v>70</v>
      </c>
      <c r="AW961" s="16" t="s">
        <v>121</v>
      </c>
      <c r="BC961" s="124" t="e">
        <f>IF(L961="základní",#REF!,0)</f>
        <v>#REF!</v>
      </c>
      <c r="BD961" s="124">
        <f>IF(L961="snížená",#REF!,0)</f>
        <v>0</v>
      </c>
      <c r="BE961" s="124">
        <f>IF(L961="zákl. přenesená",#REF!,0)</f>
        <v>0</v>
      </c>
      <c r="BF961" s="124">
        <f>IF(L961="sníž. přenesená",#REF!,0)</f>
        <v>0</v>
      </c>
      <c r="BG961" s="124">
        <f>IF(L961="nulová",#REF!,0)</f>
        <v>0</v>
      </c>
      <c r="BH961" s="16" t="s">
        <v>68</v>
      </c>
      <c r="BI961" s="124" t="e">
        <f>ROUND(#REF!*H961,2)</f>
        <v>#REF!</v>
      </c>
      <c r="BJ961" s="16" t="s">
        <v>153</v>
      </c>
      <c r="BK961" s="123" t="s">
        <v>1496</v>
      </c>
    </row>
    <row r="962" spans="1:63" s="2" customFormat="1">
      <c r="A962" s="27"/>
      <c r="B962" s="28"/>
      <c r="C962" s="27"/>
      <c r="D962" s="125" t="s">
        <v>129</v>
      </c>
      <c r="E962" s="27"/>
      <c r="F962" s="126" t="s">
        <v>1495</v>
      </c>
      <c r="G962" s="27"/>
      <c r="H962" s="27"/>
      <c r="I962" s="27"/>
      <c r="J962" s="28"/>
      <c r="K962" s="127"/>
      <c r="L962" s="128"/>
      <c r="M962" s="47"/>
      <c r="N962" s="47"/>
      <c r="O962" s="47"/>
      <c r="P962" s="47"/>
      <c r="Q962" s="47"/>
      <c r="R962" s="48"/>
      <c r="S962" s="27"/>
      <c r="T962" s="27"/>
      <c r="U962" s="27"/>
      <c r="V962" s="27"/>
      <c r="W962" s="27"/>
      <c r="X962" s="27"/>
      <c r="Y962" s="27"/>
      <c r="Z962" s="27"/>
      <c r="AA962" s="27"/>
      <c r="AB962" s="27"/>
      <c r="AC962" s="27"/>
      <c r="AR962" s="16" t="s">
        <v>129</v>
      </c>
      <c r="AS962" s="16" t="s">
        <v>70</v>
      </c>
    </row>
    <row r="963" spans="1:63" s="2" customFormat="1" ht="19.5">
      <c r="A963" s="27"/>
      <c r="B963" s="28"/>
      <c r="C963" s="27"/>
      <c r="D963" s="125" t="s">
        <v>359</v>
      </c>
      <c r="E963" s="27"/>
      <c r="F963" s="137" t="s">
        <v>1497</v>
      </c>
      <c r="G963" s="27"/>
      <c r="H963" s="27"/>
      <c r="I963" s="27"/>
      <c r="J963" s="28"/>
      <c r="K963" s="127"/>
      <c r="L963" s="128"/>
      <c r="M963" s="47"/>
      <c r="N963" s="47"/>
      <c r="O963" s="47"/>
      <c r="P963" s="47"/>
      <c r="Q963" s="47"/>
      <c r="R963" s="48"/>
      <c r="S963" s="27"/>
      <c r="T963" s="27"/>
      <c r="U963" s="27"/>
      <c r="V963" s="27"/>
      <c r="W963" s="27"/>
      <c r="X963" s="27"/>
      <c r="Y963" s="27"/>
      <c r="Z963" s="27"/>
      <c r="AA963" s="27"/>
      <c r="AB963" s="27"/>
      <c r="AC963" s="27"/>
      <c r="AR963" s="16" t="s">
        <v>359</v>
      </c>
      <c r="AS963" s="16" t="s">
        <v>70</v>
      </c>
    </row>
    <row r="964" spans="1:63" s="13" customFormat="1">
      <c r="B964" s="138"/>
      <c r="D964" s="125" t="s">
        <v>572</v>
      </c>
      <c r="E964" s="139" t="s">
        <v>1</v>
      </c>
      <c r="F964" s="140" t="s">
        <v>1498</v>
      </c>
      <c r="H964" s="141">
        <v>525</v>
      </c>
      <c r="J964" s="138"/>
      <c r="K964" s="142"/>
      <c r="L964" s="143"/>
      <c r="M964" s="143"/>
      <c r="N964" s="143"/>
      <c r="O964" s="143"/>
      <c r="P964" s="143"/>
      <c r="Q964" s="143"/>
      <c r="R964" s="144"/>
      <c r="AR964" s="139" t="s">
        <v>572</v>
      </c>
      <c r="AS964" s="139" t="s">
        <v>70</v>
      </c>
      <c r="AT964" s="13" t="s">
        <v>70</v>
      </c>
      <c r="AU964" s="13" t="s">
        <v>26</v>
      </c>
      <c r="AV964" s="13" t="s">
        <v>61</v>
      </c>
      <c r="AW964" s="139" t="s">
        <v>121</v>
      </c>
    </row>
    <row r="965" spans="1:63" s="14" customFormat="1">
      <c r="B965" s="145"/>
      <c r="D965" s="125" t="s">
        <v>572</v>
      </c>
      <c r="E965" s="146" t="s">
        <v>1</v>
      </c>
      <c r="F965" s="147" t="s">
        <v>574</v>
      </c>
      <c r="H965" s="148">
        <v>525</v>
      </c>
      <c r="J965" s="145"/>
      <c r="K965" s="149"/>
      <c r="L965" s="150"/>
      <c r="M965" s="150"/>
      <c r="N965" s="150"/>
      <c r="O965" s="150"/>
      <c r="P965" s="150"/>
      <c r="Q965" s="150"/>
      <c r="R965" s="151"/>
      <c r="AR965" s="146" t="s">
        <v>572</v>
      </c>
      <c r="AS965" s="146" t="s">
        <v>70</v>
      </c>
      <c r="AT965" s="14" t="s">
        <v>128</v>
      </c>
      <c r="AU965" s="14" t="s">
        <v>26</v>
      </c>
      <c r="AV965" s="14" t="s">
        <v>68</v>
      </c>
      <c r="AW965" s="146" t="s">
        <v>121</v>
      </c>
    </row>
    <row r="966" spans="1:63" s="2" customFormat="1" ht="24.2" customHeight="1">
      <c r="A966" s="27"/>
      <c r="B966" s="113"/>
      <c r="C966" s="114" t="s">
        <v>1499</v>
      </c>
      <c r="D966" s="114" t="s">
        <v>123</v>
      </c>
      <c r="E966" s="115" t="s">
        <v>1500</v>
      </c>
      <c r="F966" s="116" t="s">
        <v>1501</v>
      </c>
      <c r="G966" s="117" t="s">
        <v>126</v>
      </c>
      <c r="H966" s="118">
        <v>200</v>
      </c>
      <c r="I966" s="116" t="s">
        <v>127</v>
      </c>
      <c r="J966" s="28"/>
      <c r="K966" s="119" t="s">
        <v>1</v>
      </c>
      <c r="L966" s="120" t="s">
        <v>30</v>
      </c>
      <c r="M966" s="121">
        <v>0</v>
      </c>
      <c r="N966" s="121">
        <f>M966*H966</f>
        <v>0</v>
      </c>
      <c r="O966" s="121">
        <v>0</v>
      </c>
      <c r="P966" s="121">
        <f>O966*H966</f>
        <v>0</v>
      </c>
      <c r="Q966" s="121">
        <v>0</v>
      </c>
      <c r="R966" s="122">
        <f>Q966*H966</f>
        <v>0</v>
      </c>
      <c r="S966" s="27"/>
      <c r="T966" s="27"/>
      <c r="U966" s="27"/>
      <c r="V966" s="27"/>
      <c r="W966" s="27"/>
      <c r="X966" s="27"/>
      <c r="Y966" s="27"/>
      <c r="Z966" s="27"/>
      <c r="AA966" s="27"/>
      <c r="AB966" s="27"/>
      <c r="AC966" s="27"/>
      <c r="AP966" s="123" t="s">
        <v>153</v>
      </c>
      <c r="AR966" s="123" t="s">
        <v>123</v>
      </c>
      <c r="AS966" s="123" t="s">
        <v>70</v>
      </c>
      <c r="AW966" s="16" t="s">
        <v>121</v>
      </c>
      <c r="BC966" s="124" t="e">
        <f>IF(L966="základní",#REF!,0)</f>
        <v>#REF!</v>
      </c>
      <c r="BD966" s="124">
        <f>IF(L966="snížená",#REF!,0)</f>
        <v>0</v>
      </c>
      <c r="BE966" s="124">
        <f>IF(L966="zákl. přenesená",#REF!,0)</f>
        <v>0</v>
      </c>
      <c r="BF966" s="124">
        <f>IF(L966="sníž. přenesená",#REF!,0)</f>
        <v>0</v>
      </c>
      <c r="BG966" s="124">
        <f>IF(L966="nulová",#REF!,0)</f>
        <v>0</v>
      </c>
      <c r="BH966" s="16" t="s">
        <v>68</v>
      </c>
      <c r="BI966" s="124" t="e">
        <f>ROUND(#REF!*H966,2)</f>
        <v>#REF!</v>
      </c>
      <c r="BJ966" s="16" t="s">
        <v>153</v>
      </c>
      <c r="BK966" s="123" t="s">
        <v>1502</v>
      </c>
    </row>
    <row r="967" spans="1:63" s="2" customFormat="1" ht="19.5">
      <c r="A967" s="27"/>
      <c r="B967" s="28"/>
      <c r="C967" s="27"/>
      <c r="D967" s="125" t="s">
        <v>129</v>
      </c>
      <c r="E967" s="27"/>
      <c r="F967" s="126" t="s">
        <v>1501</v>
      </c>
      <c r="G967" s="27"/>
      <c r="H967" s="27"/>
      <c r="I967" s="27"/>
      <c r="J967" s="28"/>
      <c r="K967" s="127"/>
      <c r="L967" s="128"/>
      <c r="M967" s="47"/>
      <c r="N967" s="47"/>
      <c r="O967" s="47"/>
      <c r="P967" s="47"/>
      <c r="Q967" s="47"/>
      <c r="R967" s="48"/>
      <c r="S967" s="27"/>
      <c r="T967" s="27"/>
      <c r="U967" s="27"/>
      <c r="V967" s="27"/>
      <c r="W967" s="27"/>
      <c r="X967" s="27"/>
      <c r="Y967" s="27"/>
      <c r="Z967" s="27"/>
      <c r="AA967" s="27"/>
      <c r="AB967" s="27"/>
      <c r="AC967" s="27"/>
      <c r="AR967" s="16" t="s">
        <v>129</v>
      </c>
      <c r="AS967" s="16" t="s">
        <v>70</v>
      </c>
    </row>
    <row r="968" spans="1:63" s="2" customFormat="1" ht="24.2" customHeight="1">
      <c r="A968" s="27"/>
      <c r="B968" s="113"/>
      <c r="C968" s="114" t="s">
        <v>803</v>
      </c>
      <c r="D968" s="114" t="s">
        <v>123</v>
      </c>
      <c r="E968" s="115" t="s">
        <v>1503</v>
      </c>
      <c r="F968" s="116" t="s">
        <v>1504</v>
      </c>
      <c r="G968" s="117" t="s">
        <v>126</v>
      </c>
      <c r="H968" s="118">
        <v>1000</v>
      </c>
      <c r="I968" s="116" t="s">
        <v>127</v>
      </c>
      <c r="J968" s="28"/>
      <c r="K968" s="119" t="s">
        <v>1</v>
      </c>
      <c r="L968" s="120" t="s">
        <v>30</v>
      </c>
      <c r="M968" s="121">
        <v>0</v>
      </c>
      <c r="N968" s="121">
        <f>M968*H968</f>
        <v>0</v>
      </c>
      <c r="O968" s="121">
        <v>0</v>
      </c>
      <c r="P968" s="121">
        <f>O968*H968</f>
        <v>0</v>
      </c>
      <c r="Q968" s="121">
        <v>0</v>
      </c>
      <c r="R968" s="122">
        <f>Q968*H968</f>
        <v>0</v>
      </c>
      <c r="S968" s="27"/>
      <c r="T968" s="27"/>
      <c r="U968" s="27"/>
      <c r="V968" s="27"/>
      <c r="W968" s="27"/>
      <c r="X968" s="27"/>
      <c r="Y968" s="27"/>
      <c r="Z968" s="27"/>
      <c r="AA968" s="27"/>
      <c r="AB968" s="27"/>
      <c r="AC968" s="27"/>
      <c r="AP968" s="123" t="s">
        <v>153</v>
      </c>
      <c r="AR968" s="123" t="s">
        <v>123</v>
      </c>
      <c r="AS968" s="123" t="s">
        <v>70</v>
      </c>
      <c r="AW968" s="16" t="s">
        <v>121</v>
      </c>
      <c r="BC968" s="124" t="e">
        <f>IF(L968="základní",#REF!,0)</f>
        <v>#REF!</v>
      </c>
      <c r="BD968" s="124">
        <f>IF(L968="snížená",#REF!,0)</f>
        <v>0</v>
      </c>
      <c r="BE968" s="124">
        <f>IF(L968="zákl. přenesená",#REF!,0)</f>
        <v>0</v>
      </c>
      <c r="BF968" s="124">
        <f>IF(L968="sníž. přenesená",#REF!,0)</f>
        <v>0</v>
      </c>
      <c r="BG968" s="124">
        <f>IF(L968="nulová",#REF!,0)</f>
        <v>0</v>
      </c>
      <c r="BH968" s="16" t="s">
        <v>68</v>
      </c>
      <c r="BI968" s="124" t="e">
        <f>ROUND(#REF!*H968,2)</f>
        <v>#REF!</v>
      </c>
      <c r="BJ968" s="16" t="s">
        <v>153</v>
      </c>
      <c r="BK968" s="123" t="s">
        <v>1505</v>
      </c>
    </row>
    <row r="969" spans="1:63" s="2" customFormat="1">
      <c r="A969" s="27"/>
      <c r="B969" s="28"/>
      <c r="C969" s="27"/>
      <c r="D969" s="125" t="s">
        <v>129</v>
      </c>
      <c r="E969" s="27"/>
      <c r="F969" s="126" t="s">
        <v>1504</v>
      </c>
      <c r="G969" s="27"/>
      <c r="H969" s="27"/>
      <c r="I969" s="27"/>
      <c r="J969" s="28"/>
      <c r="K969" s="127"/>
      <c r="L969" s="128"/>
      <c r="M969" s="47"/>
      <c r="N969" s="47"/>
      <c r="O969" s="47"/>
      <c r="P969" s="47"/>
      <c r="Q969" s="47"/>
      <c r="R969" s="48"/>
      <c r="S969" s="27"/>
      <c r="T969" s="27"/>
      <c r="U969" s="27"/>
      <c r="V969" s="27"/>
      <c r="W969" s="27"/>
      <c r="X969" s="27"/>
      <c r="Y969" s="27"/>
      <c r="Z969" s="27"/>
      <c r="AA969" s="27"/>
      <c r="AB969" s="27"/>
      <c r="AC969" s="27"/>
      <c r="AR969" s="16" t="s">
        <v>129</v>
      </c>
      <c r="AS969" s="16" t="s">
        <v>70</v>
      </c>
    </row>
    <row r="970" spans="1:63" s="12" customFormat="1" ht="22.9" customHeight="1">
      <c r="B970" s="103"/>
      <c r="D970" s="104" t="s">
        <v>60</v>
      </c>
      <c r="E970" s="112" t="s">
        <v>1506</v>
      </c>
      <c r="F970" s="112" t="s">
        <v>1507</v>
      </c>
      <c r="J970" s="103"/>
      <c r="K970" s="106"/>
      <c r="L970" s="107"/>
      <c r="M970" s="107"/>
      <c r="N970" s="108">
        <f>SUM(N971:N976)</f>
        <v>0</v>
      </c>
      <c r="O970" s="107"/>
      <c r="P970" s="108">
        <f>SUM(P971:P976)</f>
        <v>0</v>
      </c>
      <c r="Q970" s="107"/>
      <c r="R970" s="109">
        <f>SUM(R971:R976)</f>
        <v>0</v>
      </c>
      <c r="AP970" s="104" t="s">
        <v>70</v>
      </c>
      <c r="AR970" s="110" t="s">
        <v>60</v>
      </c>
      <c r="AS970" s="110" t="s">
        <v>68</v>
      </c>
      <c r="AW970" s="104" t="s">
        <v>121</v>
      </c>
      <c r="BI970" s="111" t="e">
        <f>SUM(BI971:BI976)</f>
        <v>#REF!</v>
      </c>
    </row>
    <row r="971" spans="1:63" s="2" customFormat="1" ht="24.2" customHeight="1">
      <c r="A971" s="27"/>
      <c r="B971" s="113"/>
      <c r="C971" s="114" t="s">
        <v>1508</v>
      </c>
      <c r="D971" s="114" t="s">
        <v>123</v>
      </c>
      <c r="E971" s="115" t="s">
        <v>1509</v>
      </c>
      <c r="F971" s="116" t="s">
        <v>1510</v>
      </c>
      <c r="G971" s="117" t="s">
        <v>126</v>
      </c>
      <c r="H971" s="118">
        <v>100</v>
      </c>
      <c r="I971" s="116" t="s">
        <v>127</v>
      </c>
      <c r="J971" s="28"/>
      <c r="K971" s="119" t="s">
        <v>1</v>
      </c>
      <c r="L971" s="120" t="s">
        <v>30</v>
      </c>
      <c r="M971" s="121">
        <v>0</v>
      </c>
      <c r="N971" s="121">
        <f>M971*H971</f>
        <v>0</v>
      </c>
      <c r="O971" s="121">
        <v>0</v>
      </c>
      <c r="P971" s="121">
        <f>O971*H971</f>
        <v>0</v>
      </c>
      <c r="Q971" s="121">
        <v>0</v>
      </c>
      <c r="R971" s="122">
        <f>Q971*H971</f>
        <v>0</v>
      </c>
      <c r="S971" s="27"/>
      <c r="T971" s="27"/>
      <c r="U971" s="27"/>
      <c r="V971" s="27"/>
      <c r="W971" s="27"/>
      <c r="X971" s="27"/>
      <c r="Y971" s="27"/>
      <c r="Z971" s="27"/>
      <c r="AA971" s="27"/>
      <c r="AB971" s="27"/>
      <c r="AC971" s="27"/>
      <c r="AP971" s="123" t="s">
        <v>153</v>
      </c>
      <c r="AR971" s="123" t="s">
        <v>123</v>
      </c>
      <c r="AS971" s="123" t="s">
        <v>70</v>
      </c>
      <c r="AW971" s="16" t="s">
        <v>121</v>
      </c>
      <c r="BC971" s="124" t="e">
        <f>IF(L971="základní",#REF!,0)</f>
        <v>#REF!</v>
      </c>
      <c r="BD971" s="124">
        <f>IF(L971="snížená",#REF!,0)</f>
        <v>0</v>
      </c>
      <c r="BE971" s="124">
        <f>IF(L971="zákl. přenesená",#REF!,0)</f>
        <v>0</v>
      </c>
      <c r="BF971" s="124">
        <f>IF(L971="sníž. přenesená",#REF!,0)</f>
        <v>0</v>
      </c>
      <c r="BG971" s="124">
        <f>IF(L971="nulová",#REF!,0)</f>
        <v>0</v>
      </c>
      <c r="BH971" s="16" t="s">
        <v>68</v>
      </c>
      <c r="BI971" s="124" t="e">
        <f>ROUND(#REF!*H971,2)</f>
        <v>#REF!</v>
      </c>
      <c r="BJ971" s="16" t="s">
        <v>153</v>
      </c>
      <c r="BK971" s="123" t="s">
        <v>1511</v>
      </c>
    </row>
    <row r="972" spans="1:63" s="2" customFormat="1">
      <c r="A972" s="27"/>
      <c r="B972" s="28"/>
      <c r="C972" s="27"/>
      <c r="D972" s="125" t="s">
        <v>129</v>
      </c>
      <c r="E972" s="27"/>
      <c r="F972" s="126" t="s">
        <v>1510</v>
      </c>
      <c r="G972" s="27"/>
      <c r="H972" s="27"/>
      <c r="I972" s="27"/>
      <c r="J972" s="28"/>
      <c r="K972" s="127"/>
      <c r="L972" s="128"/>
      <c r="M972" s="47"/>
      <c r="N972" s="47"/>
      <c r="O972" s="47"/>
      <c r="P972" s="47"/>
      <c r="Q972" s="47"/>
      <c r="R972" s="48"/>
      <c r="S972" s="27"/>
      <c r="T972" s="27"/>
      <c r="U972" s="27"/>
      <c r="V972" s="27"/>
      <c r="W972" s="27"/>
      <c r="X972" s="27"/>
      <c r="Y972" s="27"/>
      <c r="Z972" s="27"/>
      <c r="AA972" s="27"/>
      <c r="AB972" s="27"/>
      <c r="AC972" s="27"/>
      <c r="AR972" s="16" t="s">
        <v>129</v>
      </c>
      <c r="AS972" s="16" t="s">
        <v>70</v>
      </c>
    </row>
    <row r="973" spans="1:63" s="2" customFormat="1" ht="24.2" customHeight="1">
      <c r="A973" s="27"/>
      <c r="B973" s="113"/>
      <c r="C973" s="114" t="s">
        <v>806</v>
      </c>
      <c r="D973" s="114" t="s">
        <v>123</v>
      </c>
      <c r="E973" s="115" t="s">
        <v>1512</v>
      </c>
      <c r="F973" s="116" t="s">
        <v>1513</v>
      </c>
      <c r="G973" s="117" t="s">
        <v>126</v>
      </c>
      <c r="H973" s="118">
        <v>100</v>
      </c>
      <c r="I973" s="116" t="s">
        <v>127</v>
      </c>
      <c r="J973" s="28"/>
      <c r="K973" s="119" t="s">
        <v>1</v>
      </c>
      <c r="L973" s="120" t="s">
        <v>30</v>
      </c>
      <c r="M973" s="121">
        <v>0</v>
      </c>
      <c r="N973" s="121">
        <f>M973*H973</f>
        <v>0</v>
      </c>
      <c r="O973" s="121">
        <v>0</v>
      </c>
      <c r="P973" s="121">
        <f>O973*H973</f>
        <v>0</v>
      </c>
      <c r="Q973" s="121">
        <v>0</v>
      </c>
      <c r="R973" s="122">
        <f>Q973*H973</f>
        <v>0</v>
      </c>
      <c r="S973" s="27"/>
      <c r="T973" s="27"/>
      <c r="U973" s="27"/>
      <c r="V973" s="27"/>
      <c r="W973" s="27"/>
      <c r="X973" s="27"/>
      <c r="Y973" s="27"/>
      <c r="Z973" s="27"/>
      <c r="AA973" s="27"/>
      <c r="AB973" s="27"/>
      <c r="AC973" s="27"/>
      <c r="AP973" s="123" t="s">
        <v>153</v>
      </c>
      <c r="AR973" s="123" t="s">
        <v>123</v>
      </c>
      <c r="AS973" s="123" t="s">
        <v>70</v>
      </c>
      <c r="AW973" s="16" t="s">
        <v>121</v>
      </c>
      <c r="BC973" s="124" t="e">
        <f>IF(L973="základní",#REF!,0)</f>
        <v>#REF!</v>
      </c>
      <c r="BD973" s="124">
        <f>IF(L973="snížená",#REF!,0)</f>
        <v>0</v>
      </c>
      <c r="BE973" s="124">
        <f>IF(L973="zákl. přenesená",#REF!,0)</f>
        <v>0</v>
      </c>
      <c r="BF973" s="124">
        <f>IF(L973="sníž. přenesená",#REF!,0)</f>
        <v>0</v>
      </c>
      <c r="BG973" s="124">
        <f>IF(L973="nulová",#REF!,0)</f>
        <v>0</v>
      </c>
      <c r="BH973" s="16" t="s">
        <v>68</v>
      </c>
      <c r="BI973" s="124" t="e">
        <f>ROUND(#REF!*H973,2)</f>
        <v>#REF!</v>
      </c>
      <c r="BJ973" s="16" t="s">
        <v>153</v>
      </c>
      <c r="BK973" s="123" t="s">
        <v>1514</v>
      </c>
    </row>
    <row r="974" spans="1:63" s="2" customFormat="1" ht="19.5">
      <c r="A974" s="27"/>
      <c r="B974" s="28"/>
      <c r="C974" s="27"/>
      <c r="D974" s="125" t="s">
        <v>129</v>
      </c>
      <c r="E974" s="27"/>
      <c r="F974" s="126" t="s">
        <v>1513</v>
      </c>
      <c r="G974" s="27"/>
      <c r="H974" s="27"/>
      <c r="I974" s="27"/>
      <c r="J974" s="28"/>
      <c r="K974" s="127"/>
      <c r="L974" s="128"/>
      <c r="M974" s="47"/>
      <c r="N974" s="47"/>
      <c r="O974" s="47"/>
      <c r="P974" s="47"/>
      <c r="Q974" s="47"/>
      <c r="R974" s="48"/>
      <c r="S974" s="27"/>
      <c r="T974" s="27"/>
      <c r="U974" s="27"/>
      <c r="V974" s="27"/>
      <c r="W974" s="27"/>
      <c r="X974" s="27"/>
      <c r="Y974" s="27"/>
      <c r="Z974" s="27"/>
      <c r="AA974" s="27"/>
      <c r="AB974" s="27"/>
      <c r="AC974" s="27"/>
      <c r="AR974" s="16" t="s">
        <v>129</v>
      </c>
      <c r="AS974" s="16" t="s">
        <v>70</v>
      </c>
    </row>
    <row r="975" spans="1:63" s="2" customFormat="1" ht="37.9" customHeight="1">
      <c r="A975" s="27"/>
      <c r="B975" s="113"/>
      <c r="C975" s="114" t="s">
        <v>1515</v>
      </c>
      <c r="D975" s="114" t="s">
        <v>123</v>
      </c>
      <c r="E975" s="115" t="s">
        <v>1516</v>
      </c>
      <c r="F975" s="116" t="s">
        <v>1517</v>
      </c>
      <c r="G975" s="117" t="s">
        <v>126</v>
      </c>
      <c r="H975" s="118">
        <v>100</v>
      </c>
      <c r="I975" s="116" t="s">
        <v>127</v>
      </c>
      <c r="J975" s="28"/>
      <c r="K975" s="119" t="s">
        <v>1</v>
      </c>
      <c r="L975" s="120" t="s">
        <v>30</v>
      </c>
      <c r="M975" s="121">
        <v>0</v>
      </c>
      <c r="N975" s="121">
        <f>M975*H975</f>
        <v>0</v>
      </c>
      <c r="O975" s="121">
        <v>0</v>
      </c>
      <c r="P975" s="121">
        <f>O975*H975</f>
        <v>0</v>
      </c>
      <c r="Q975" s="121">
        <v>0</v>
      </c>
      <c r="R975" s="122">
        <f>Q975*H975</f>
        <v>0</v>
      </c>
      <c r="S975" s="27"/>
      <c r="T975" s="27"/>
      <c r="U975" s="27"/>
      <c r="V975" s="27"/>
      <c r="W975" s="27"/>
      <c r="X975" s="27"/>
      <c r="Y975" s="27"/>
      <c r="Z975" s="27"/>
      <c r="AA975" s="27"/>
      <c r="AB975" s="27"/>
      <c r="AC975" s="27"/>
      <c r="AP975" s="123" t="s">
        <v>153</v>
      </c>
      <c r="AR975" s="123" t="s">
        <v>123</v>
      </c>
      <c r="AS975" s="123" t="s">
        <v>70</v>
      </c>
      <c r="AW975" s="16" t="s">
        <v>121</v>
      </c>
      <c r="BC975" s="124" t="e">
        <f>IF(L975="základní",#REF!,0)</f>
        <v>#REF!</v>
      </c>
      <c r="BD975" s="124">
        <f>IF(L975="snížená",#REF!,0)</f>
        <v>0</v>
      </c>
      <c r="BE975" s="124">
        <f>IF(L975="zákl. přenesená",#REF!,0)</f>
        <v>0</v>
      </c>
      <c r="BF975" s="124">
        <f>IF(L975="sníž. přenesená",#REF!,0)</f>
        <v>0</v>
      </c>
      <c r="BG975" s="124">
        <f>IF(L975="nulová",#REF!,0)</f>
        <v>0</v>
      </c>
      <c r="BH975" s="16" t="s">
        <v>68</v>
      </c>
      <c r="BI975" s="124" t="e">
        <f>ROUND(#REF!*H975,2)</f>
        <v>#REF!</v>
      </c>
      <c r="BJ975" s="16" t="s">
        <v>153</v>
      </c>
      <c r="BK975" s="123" t="s">
        <v>1518</v>
      </c>
    </row>
    <row r="976" spans="1:63" s="2" customFormat="1" ht="19.5">
      <c r="A976" s="27"/>
      <c r="B976" s="28"/>
      <c r="C976" s="27"/>
      <c r="D976" s="125" t="s">
        <v>129</v>
      </c>
      <c r="E976" s="27"/>
      <c r="F976" s="126" t="s">
        <v>1517</v>
      </c>
      <c r="G976" s="27"/>
      <c r="H976" s="27"/>
      <c r="I976" s="27"/>
      <c r="J976" s="28"/>
      <c r="K976" s="127"/>
      <c r="L976" s="128"/>
      <c r="M976" s="47"/>
      <c r="N976" s="47"/>
      <c r="O976" s="47"/>
      <c r="P976" s="47"/>
      <c r="Q976" s="47"/>
      <c r="R976" s="48"/>
      <c r="S976" s="27"/>
      <c r="T976" s="27"/>
      <c r="U976" s="27"/>
      <c r="V976" s="27"/>
      <c r="W976" s="27"/>
      <c r="X976" s="27"/>
      <c r="Y976" s="27"/>
      <c r="Z976" s="27"/>
      <c r="AA976" s="27"/>
      <c r="AB976" s="27"/>
      <c r="AC976" s="27"/>
      <c r="AR976" s="16" t="s">
        <v>129</v>
      </c>
      <c r="AS976" s="16" t="s">
        <v>70</v>
      </c>
    </row>
    <row r="977" spans="1:63" s="12" customFormat="1" ht="22.9" customHeight="1">
      <c r="B977" s="103"/>
      <c r="D977" s="104" t="s">
        <v>60</v>
      </c>
      <c r="E977" s="112" t="s">
        <v>1519</v>
      </c>
      <c r="F977" s="112" t="s">
        <v>1520</v>
      </c>
      <c r="J977" s="103"/>
      <c r="K977" s="106"/>
      <c r="L977" s="107"/>
      <c r="M977" s="107"/>
      <c r="N977" s="108">
        <f>SUM(N978:N987)</f>
        <v>0</v>
      </c>
      <c r="O977" s="107"/>
      <c r="P977" s="108">
        <f>SUM(P978:P987)</f>
        <v>0</v>
      </c>
      <c r="Q977" s="107"/>
      <c r="R977" s="109">
        <f>SUM(R978:R987)</f>
        <v>0</v>
      </c>
      <c r="AP977" s="104" t="s">
        <v>70</v>
      </c>
      <c r="AR977" s="110" t="s">
        <v>60</v>
      </c>
      <c r="AS977" s="110" t="s">
        <v>68</v>
      </c>
      <c r="AW977" s="104" t="s">
        <v>121</v>
      </c>
      <c r="BI977" s="111" t="e">
        <f>SUM(BI978:BI987)</f>
        <v>#REF!</v>
      </c>
    </row>
    <row r="978" spans="1:63" s="2" customFormat="1" ht="44.25" customHeight="1">
      <c r="A978" s="27"/>
      <c r="B978" s="113"/>
      <c r="C978" s="114" t="s">
        <v>811</v>
      </c>
      <c r="D978" s="114" t="s">
        <v>123</v>
      </c>
      <c r="E978" s="115" t="s">
        <v>1521</v>
      </c>
      <c r="F978" s="116" t="s">
        <v>1522</v>
      </c>
      <c r="G978" s="117" t="s">
        <v>126</v>
      </c>
      <c r="H978" s="118">
        <v>120</v>
      </c>
      <c r="I978" s="116" t="s">
        <v>127</v>
      </c>
      <c r="J978" s="28"/>
      <c r="K978" s="119" t="s">
        <v>1</v>
      </c>
      <c r="L978" s="120" t="s">
        <v>30</v>
      </c>
      <c r="M978" s="121">
        <v>0</v>
      </c>
      <c r="N978" s="121">
        <f>M978*H978</f>
        <v>0</v>
      </c>
      <c r="O978" s="121">
        <v>0</v>
      </c>
      <c r="P978" s="121">
        <f>O978*H978</f>
        <v>0</v>
      </c>
      <c r="Q978" s="121">
        <v>0</v>
      </c>
      <c r="R978" s="122">
        <f>Q978*H978</f>
        <v>0</v>
      </c>
      <c r="S978" s="27"/>
      <c r="T978" s="27"/>
      <c r="U978" s="27"/>
      <c r="V978" s="27"/>
      <c r="W978" s="27"/>
      <c r="X978" s="27"/>
      <c r="Y978" s="27"/>
      <c r="Z978" s="27"/>
      <c r="AA978" s="27"/>
      <c r="AB978" s="27"/>
      <c r="AC978" s="27"/>
      <c r="AP978" s="123" t="s">
        <v>153</v>
      </c>
      <c r="AR978" s="123" t="s">
        <v>123</v>
      </c>
      <c r="AS978" s="123" t="s">
        <v>70</v>
      </c>
      <c r="AW978" s="16" t="s">
        <v>121</v>
      </c>
      <c r="BC978" s="124" t="e">
        <f>IF(L978="základní",#REF!,0)</f>
        <v>#REF!</v>
      </c>
      <c r="BD978" s="124">
        <f>IF(L978="snížená",#REF!,0)</f>
        <v>0</v>
      </c>
      <c r="BE978" s="124">
        <f>IF(L978="zákl. přenesená",#REF!,0)</f>
        <v>0</v>
      </c>
      <c r="BF978" s="124">
        <f>IF(L978="sníž. přenesená",#REF!,0)</f>
        <v>0</v>
      </c>
      <c r="BG978" s="124">
        <f>IF(L978="nulová",#REF!,0)</f>
        <v>0</v>
      </c>
      <c r="BH978" s="16" t="s">
        <v>68</v>
      </c>
      <c r="BI978" s="124" t="e">
        <f>ROUND(#REF!*H978,2)</f>
        <v>#REF!</v>
      </c>
      <c r="BJ978" s="16" t="s">
        <v>153</v>
      </c>
      <c r="BK978" s="123" t="s">
        <v>1523</v>
      </c>
    </row>
    <row r="979" spans="1:63" s="2" customFormat="1" ht="29.25">
      <c r="A979" s="27"/>
      <c r="B979" s="28"/>
      <c r="C979" s="27"/>
      <c r="D979" s="125" t="s">
        <v>129</v>
      </c>
      <c r="E979" s="27"/>
      <c r="F979" s="126" t="s">
        <v>1522</v>
      </c>
      <c r="G979" s="27"/>
      <c r="H979" s="27"/>
      <c r="I979" s="27"/>
      <c r="J979" s="28"/>
      <c r="K979" s="127"/>
      <c r="L979" s="128"/>
      <c r="M979" s="47"/>
      <c r="N979" s="47"/>
      <c r="O979" s="47"/>
      <c r="P979" s="47"/>
      <c r="Q979" s="47"/>
      <c r="R979" s="48"/>
      <c r="S979" s="27"/>
      <c r="T979" s="27"/>
      <c r="U979" s="27"/>
      <c r="V979" s="27"/>
      <c r="W979" s="27"/>
      <c r="X979" s="27"/>
      <c r="Y979" s="27"/>
      <c r="Z979" s="27"/>
      <c r="AA979" s="27"/>
      <c r="AB979" s="27"/>
      <c r="AC979" s="27"/>
      <c r="AR979" s="16" t="s">
        <v>129</v>
      </c>
      <c r="AS979" s="16" t="s">
        <v>70</v>
      </c>
    </row>
    <row r="980" spans="1:63" s="2" customFormat="1" ht="37.9" customHeight="1">
      <c r="A980" s="27"/>
      <c r="B980" s="113"/>
      <c r="C980" s="114" t="s">
        <v>1524</v>
      </c>
      <c r="D980" s="114" t="s">
        <v>123</v>
      </c>
      <c r="E980" s="115" t="s">
        <v>1525</v>
      </c>
      <c r="F980" s="116" t="s">
        <v>1526</v>
      </c>
      <c r="G980" s="117" t="s">
        <v>126</v>
      </c>
      <c r="H980" s="118">
        <v>110</v>
      </c>
      <c r="I980" s="116" t="s">
        <v>127</v>
      </c>
      <c r="J980" s="28"/>
      <c r="K980" s="119" t="s">
        <v>1</v>
      </c>
      <c r="L980" s="120" t="s">
        <v>30</v>
      </c>
      <c r="M980" s="121">
        <v>0</v>
      </c>
      <c r="N980" s="121">
        <f>M980*H980</f>
        <v>0</v>
      </c>
      <c r="O980" s="121">
        <v>0</v>
      </c>
      <c r="P980" s="121">
        <f>O980*H980</f>
        <v>0</v>
      </c>
      <c r="Q980" s="121">
        <v>0</v>
      </c>
      <c r="R980" s="122">
        <f>Q980*H980</f>
        <v>0</v>
      </c>
      <c r="S980" s="27"/>
      <c r="T980" s="27"/>
      <c r="U980" s="27"/>
      <c r="V980" s="27"/>
      <c r="W980" s="27"/>
      <c r="X980" s="27"/>
      <c r="Y980" s="27"/>
      <c r="Z980" s="27"/>
      <c r="AA980" s="27"/>
      <c r="AB980" s="27"/>
      <c r="AC980" s="27"/>
      <c r="AP980" s="123" t="s">
        <v>153</v>
      </c>
      <c r="AR980" s="123" t="s">
        <v>123</v>
      </c>
      <c r="AS980" s="123" t="s">
        <v>70</v>
      </c>
      <c r="AW980" s="16" t="s">
        <v>121</v>
      </c>
      <c r="BC980" s="124" t="e">
        <f>IF(L980="základní",#REF!,0)</f>
        <v>#REF!</v>
      </c>
      <c r="BD980" s="124">
        <f>IF(L980="snížená",#REF!,0)</f>
        <v>0</v>
      </c>
      <c r="BE980" s="124">
        <f>IF(L980="zákl. přenesená",#REF!,0)</f>
        <v>0</v>
      </c>
      <c r="BF980" s="124">
        <f>IF(L980="sníž. přenesená",#REF!,0)</f>
        <v>0</v>
      </c>
      <c r="BG980" s="124">
        <f>IF(L980="nulová",#REF!,0)</f>
        <v>0</v>
      </c>
      <c r="BH980" s="16" t="s">
        <v>68</v>
      </c>
      <c r="BI980" s="124" t="e">
        <f>ROUND(#REF!*H980,2)</f>
        <v>#REF!</v>
      </c>
      <c r="BJ980" s="16" t="s">
        <v>153</v>
      </c>
      <c r="BK980" s="123" t="s">
        <v>1527</v>
      </c>
    </row>
    <row r="981" spans="1:63" s="2" customFormat="1" ht="29.25">
      <c r="A981" s="27"/>
      <c r="B981" s="28"/>
      <c r="C981" s="27"/>
      <c r="D981" s="125" t="s">
        <v>129</v>
      </c>
      <c r="E981" s="27"/>
      <c r="F981" s="126" t="s">
        <v>1526</v>
      </c>
      <c r="G981" s="27"/>
      <c r="H981" s="27"/>
      <c r="I981" s="27"/>
      <c r="J981" s="28"/>
      <c r="K981" s="127"/>
      <c r="L981" s="128"/>
      <c r="M981" s="47"/>
      <c r="N981" s="47"/>
      <c r="O981" s="47"/>
      <c r="P981" s="47"/>
      <c r="Q981" s="47"/>
      <c r="R981" s="48"/>
      <c r="S981" s="27"/>
      <c r="T981" s="27"/>
      <c r="U981" s="27"/>
      <c r="V981" s="27"/>
      <c r="W981" s="27"/>
      <c r="X981" s="27"/>
      <c r="Y981" s="27"/>
      <c r="Z981" s="27"/>
      <c r="AA981" s="27"/>
      <c r="AB981" s="27"/>
      <c r="AC981" s="27"/>
      <c r="AR981" s="16" t="s">
        <v>129</v>
      </c>
      <c r="AS981" s="16" t="s">
        <v>70</v>
      </c>
    </row>
    <row r="982" spans="1:63" s="2" customFormat="1" ht="44.25" customHeight="1">
      <c r="A982" s="27"/>
      <c r="B982" s="113"/>
      <c r="C982" s="114" t="s">
        <v>814</v>
      </c>
      <c r="D982" s="114" t="s">
        <v>123</v>
      </c>
      <c r="E982" s="115" t="s">
        <v>1528</v>
      </c>
      <c r="F982" s="116" t="s">
        <v>1529</v>
      </c>
      <c r="G982" s="117" t="s">
        <v>126</v>
      </c>
      <c r="H982" s="118">
        <v>230</v>
      </c>
      <c r="I982" s="116" t="s">
        <v>127</v>
      </c>
      <c r="J982" s="28"/>
      <c r="K982" s="119" t="s">
        <v>1</v>
      </c>
      <c r="L982" s="120" t="s">
        <v>30</v>
      </c>
      <c r="M982" s="121">
        <v>0</v>
      </c>
      <c r="N982" s="121">
        <f>M982*H982</f>
        <v>0</v>
      </c>
      <c r="O982" s="121">
        <v>0</v>
      </c>
      <c r="P982" s="121">
        <f>O982*H982</f>
        <v>0</v>
      </c>
      <c r="Q982" s="121">
        <v>0</v>
      </c>
      <c r="R982" s="122">
        <f>Q982*H982</f>
        <v>0</v>
      </c>
      <c r="S982" s="27"/>
      <c r="T982" s="27"/>
      <c r="U982" s="27"/>
      <c r="V982" s="27"/>
      <c r="W982" s="27"/>
      <c r="X982" s="27"/>
      <c r="Y982" s="27"/>
      <c r="Z982" s="27"/>
      <c r="AA982" s="27"/>
      <c r="AB982" s="27"/>
      <c r="AC982" s="27"/>
      <c r="AP982" s="123" t="s">
        <v>153</v>
      </c>
      <c r="AR982" s="123" t="s">
        <v>123</v>
      </c>
      <c r="AS982" s="123" t="s">
        <v>70</v>
      </c>
      <c r="AW982" s="16" t="s">
        <v>121</v>
      </c>
      <c r="BC982" s="124" t="e">
        <f>IF(L982="základní",#REF!,0)</f>
        <v>#REF!</v>
      </c>
      <c r="BD982" s="124">
        <f>IF(L982="snížená",#REF!,0)</f>
        <v>0</v>
      </c>
      <c r="BE982" s="124">
        <f>IF(L982="zákl. přenesená",#REF!,0)</f>
        <v>0</v>
      </c>
      <c r="BF982" s="124">
        <f>IF(L982="sníž. přenesená",#REF!,0)</f>
        <v>0</v>
      </c>
      <c r="BG982" s="124">
        <f>IF(L982="nulová",#REF!,0)</f>
        <v>0</v>
      </c>
      <c r="BH982" s="16" t="s">
        <v>68</v>
      </c>
      <c r="BI982" s="124" t="e">
        <f>ROUND(#REF!*H982,2)</f>
        <v>#REF!</v>
      </c>
      <c r="BJ982" s="16" t="s">
        <v>153</v>
      </c>
      <c r="BK982" s="123" t="s">
        <v>1530</v>
      </c>
    </row>
    <row r="983" spans="1:63" s="2" customFormat="1" ht="29.25">
      <c r="A983" s="27"/>
      <c r="B983" s="28"/>
      <c r="C983" s="27"/>
      <c r="D983" s="125" t="s">
        <v>129</v>
      </c>
      <c r="E983" s="27"/>
      <c r="F983" s="126" t="s">
        <v>1529</v>
      </c>
      <c r="G983" s="27"/>
      <c r="H983" s="27"/>
      <c r="I983" s="27"/>
      <c r="J983" s="28"/>
      <c r="K983" s="127"/>
      <c r="L983" s="128"/>
      <c r="M983" s="47"/>
      <c r="N983" s="47"/>
      <c r="O983" s="47"/>
      <c r="P983" s="47"/>
      <c r="Q983" s="47"/>
      <c r="R983" s="48"/>
      <c r="S983" s="27"/>
      <c r="T983" s="27"/>
      <c r="U983" s="27"/>
      <c r="V983" s="27"/>
      <c r="W983" s="27"/>
      <c r="X983" s="27"/>
      <c r="Y983" s="27"/>
      <c r="Z983" s="27"/>
      <c r="AA983" s="27"/>
      <c r="AB983" s="27"/>
      <c r="AC983" s="27"/>
      <c r="AR983" s="16" t="s">
        <v>129</v>
      </c>
      <c r="AS983" s="16" t="s">
        <v>70</v>
      </c>
    </row>
    <row r="984" spans="1:63" s="2" customFormat="1" ht="39">
      <c r="A984" s="27"/>
      <c r="B984" s="28"/>
      <c r="C984" s="27"/>
      <c r="D984" s="125" t="s">
        <v>359</v>
      </c>
      <c r="E984" s="27"/>
      <c r="F984" s="137" t="s">
        <v>1531</v>
      </c>
      <c r="G984" s="27"/>
      <c r="H984" s="27"/>
      <c r="I984" s="27"/>
      <c r="J984" s="28"/>
      <c r="K984" s="127"/>
      <c r="L984" s="128"/>
      <c r="M984" s="47"/>
      <c r="N984" s="47"/>
      <c r="O984" s="47"/>
      <c r="P984" s="47"/>
      <c r="Q984" s="47"/>
      <c r="R984" s="48"/>
      <c r="S984" s="27"/>
      <c r="T984" s="27"/>
      <c r="U984" s="27"/>
      <c r="V984" s="27"/>
      <c r="W984" s="27"/>
      <c r="X984" s="27"/>
      <c r="Y984" s="27"/>
      <c r="Z984" s="27"/>
      <c r="AA984" s="27"/>
      <c r="AB984" s="27"/>
      <c r="AC984" s="27"/>
      <c r="AR984" s="16" t="s">
        <v>359</v>
      </c>
      <c r="AS984" s="16" t="s">
        <v>70</v>
      </c>
    </row>
    <row r="985" spans="1:63" s="2" customFormat="1" ht="44.25" customHeight="1">
      <c r="A985" s="27"/>
      <c r="B985" s="113"/>
      <c r="C985" s="114" t="s">
        <v>1532</v>
      </c>
      <c r="D985" s="114" t="s">
        <v>123</v>
      </c>
      <c r="E985" s="115" t="s">
        <v>1533</v>
      </c>
      <c r="F985" s="116" t="s">
        <v>1534</v>
      </c>
      <c r="G985" s="117" t="s">
        <v>126</v>
      </c>
      <c r="H985" s="118">
        <v>300</v>
      </c>
      <c r="I985" s="116" t="s">
        <v>127</v>
      </c>
      <c r="J985" s="28"/>
      <c r="K985" s="119" t="s">
        <v>1</v>
      </c>
      <c r="L985" s="120" t="s">
        <v>30</v>
      </c>
      <c r="M985" s="121">
        <v>0</v>
      </c>
      <c r="N985" s="121">
        <f>M985*H985</f>
        <v>0</v>
      </c>
      <c r="O985" s="121">
        <v>0</v>
      </c>
      <c r="P985" s="121">
        <f>O985*H985</f>
        <v>0</v>
      </c>
      <c r="Q985" s="121">
        <v>0</v>
      </c>
      <c r="R985" s="122">
        <f>Q985*H985</f>
        <v>0</v>
      </c>
      <c r="S985" s="27"/>
      <c r="T985" s="27"/>
      <c r="U985" s="27"/>
      <c r="V985" s="27"/>
      <c r="W985" s="27"/>
      <c r="X985" s="27"/>
      <c r="Y985" s="27"/>
      <c r="Z985" s="27"/>
      <c r="AA985" s="27"/>
      <c r="AB985" s="27"/>
      <c r="AC985" s="27"/>
      <c r="AP985" s="123" t="s">
        <v>153</v>
      </c>
      <c r="AR985" s="123" t="s">
        <v>123</v>
      </c>
      <c r="AS985" s="123" t="s">
        <v>70</v>
      </c>
      <c r="AW985" s="16" t="s">
        <v>121</v>
      </c>
      <c r="BC985" s="124" t="e">
        <f>IF(L985="základní",#REF!,0)</f>
        <v>#REF!</v>
      </c>
      <c r="BD985" s="124">
        <f>IF(L985="snížená",#REF!,0)</f>
        <v>0</v>
      </c>
      <c r="BE985" s="124">
        <f>IF(L985="zákl. přenesená",#REF!,0)</f>
        <v>0</v>
      </c>
      <c r="BF985" s="124">
        <f>IF(L985="sníž. přenesená",#REF!,0)</f>
        <v>0</v>
      </c>
      <c r="BG985" s="124">
        <f>IF(L985="nulová",#REF!,0)</f>
        <v>0</v>
      </c>
      <c r="BH985" s="16" t="s">
        <v>68</v>
      </c>
      <c r="BI985" s="124" t="e">
        <f>ROUND(#REF!*H985,2)</f>
        <v>#REF!</v>
      </c>
      <c r="BJ985" s="16" t="s">
        <v>153</v>
      </c>
      <c r="BK985" s="123" t="s">
        <v>1535</v>
      </c>
    </row>
    <row r="986" spans="1:63" s="2" customFormat="1" ht="29.25">
      <c r="A986" s="27"/>
      <c r="B986" s="28"/>
      <c r="C986" s="27"/>
      <c r="D986" s="125" t="s">
        <v>129</v>
      </c>
      <c r="E986" s="27"/>
      <c r="F986" s="126" t="s">
        <v>1534</v>
      </c>
      <c r="G986" s="27"/>
      <c r="H986" s="27"/>
      <c r="I986" s="27"/>
      <c r="J986" s="28"/>
      <c r="K986" s="127"/>
      <c r="L986" s="128"/>
      <c r="M986" s="47"/>
      <c r="N986" s="47"/>
      <c r="O986" s="47"/>
      <c r="P986" s="47"/>
      <c r="Q986" s="47"/>
      <c r="R986" s="48"/>
      <c r="S986" s="27"/>
      <c r="T986" s="27"/>
      <c r="U986" s="27"/>
      <c r="V986" s="27"/>
      <c r="W986" s="27"/>
      <c r="X986" s="27"/>
      <c r="Y986" s="27"/>
      <c r="Z986" s="27"/>
      <c r="AA986" s="27"/>
      <c r="AB986" s="27"/>
      <c r="AC986" s="27"/>
      <c r="AR986" s="16" t="s">
        <v>129</v>
      </c>
      <c r="AS986" s="16" t="s">
        <v>70</v>
      </c>
    </row>
    <row r="987" spans="1:63" s="2" customFormat="1" ht="39">
      <c r="A987" s="27"/>
      <c r="B987" s="28"/>
      <c r="C987" s="27"/>
      <c r="D987" s="125" t="s">
        <v>359</v>
      </c>
      <c r="E987" s="27"/>
      <c r="F987" s="137" t="s">
        <v>1536</v>
      </c>
      <c r="G987" s="27"/>
      <c r="H987" s="27"/>
      <c r="I987" s="27"/>
      <c r="J987" s="28"/>
      <c r="K987" s="127"/>
      <c r="L987" s="128"/>
      <c r="M987" s="47"/>
      <c r="N987" s="47"/>
      <c r="O987" s="47"/>
      <c r="P987" s="47"/>
      <c r="Q987" s="47"/>
      <c r="R987" s="48"/>
      <c r="S987" s="27"/>
      <c r="T987" s="27"/>
      <c r="U987" s="27"/>
      <c r="V987" s="27"/>
      <c r="W987" s="27"/>
      <c r="X987" s="27"/>
      <c r="Y987" s="27"/>
      <c r="Z987" s="27"/>
      <c r="AA987" s="27"/>
      <c r="AB987" s="27"/>
      <c r="AC987" s="27"/>
      <c r="AR987" s="16" t="s">
        <v>359</v>
      </c>
      <c r="AS987" s="16" t="s">
        <v>70</v>
      </c>
    </row>
    <row r="988" spans="1:63" s="12" customFormat="1" ht="25.9" customHeight="1">
      <c r="B988" s="103"/>
      <c r="D988" s="104" t="s">
        <v>60</v>
      </c>
      <c r="E988" s="105" t="s">
        <v>355</v>
      </c>
      <c r="F988" s="105" t="s">
        <v>1537</v>
      </c>
      <c r="J988" s="103"/>
      <c r="K988" s="106"/>
      <c r="L988" s="107"/>
      <c r="M988" s="107"/>
      <c r="N988" s="108">
        <f>N989+N993</f>
        <v>0</v>
      </c>
      <c r="O988" s="107"/>
      <c r="P988" s="108">
        <f>P989+P993</f>
        <v>0</v>
      </c>
      <c r="Q988" s="107"/>
      <c r="R988" s="109">
        <f>R989+R993</f>
        <v>0</v>
      </c>
      <c r="AP988" s="104" t="s">
        <v>132</v>
      </c>
      <c r="AR988" s="110" t="s">
        <v>60</v>
      </c>
      <c r="AS988" s="110" t="s">
        <v>61</v>
      </c>
      <c r="AW988" s="104" t="s">
        <v>121</v>
      </c>
      <c r="BI988" s="111" t="e">
        <f>BI989+BI993</f>
        <v>#REF!</v>
      </c>
    </row>
    <row r="989" spans="1:63" s="12" customFormat="1" ht="22.9" customHeight="1">
      <c r="B989" s="103"/>
      <c r="D989" s="104" t="s">
        <v>60</v>
      </c>
      <c r="E989" s="112" t="s">
        <v>1538</v>
      </c>
      <c r="F989" s="112" t="s">
        <v>1539</v>
      </c>
      <c r="J989" s="103"/>
      <c r="K989" s="106"/>
      <c r="L989" s="107"/>
      <c r="M989" s="107"/>
      <c r="N989" s="108">
        <f>SUM(N990:N992)</f>
        <v>0</v>
      </c>
      <c r="O989" s="107"/>
      <c r="P989" s="108">
        <f>SUM(P990:P992)</f>
        <v>0</v>
      </c>
      <c r="Q989" s="107"/>
      <c r="R989" s="109">
        <f>SUM(R990:R992)</f>
        <v>0</v>
      </c>
      <c r="AP989" s="104" t="s">
        <v>132</v>
      </c>
      <c r="AR989" s="110" t="s">
        <v>60</v>
      </c>
      <c r="AS989" s="110" t="s">
        <v>68</v>
      </c>
      <c r="AW989" s="104" t="s">
        <v>121</v>
      </c>
      <c r="BI989" s="111" t="e">
        <f>SUM(BI990:BI992)</f>
        <v>#REF!</v>
      </c>
    </row>
    <row r="990" spans="1:63" s="2" customFormat="1" ht="24.2" customHeight="1">
      <c r="A990" s="27"/>
      <c r="B990" s="113"/>
      <c r="C990" s="114" t="s">
        <v>818</v>
      </c>
      <c r="D990" s="114" t="s">
        <v>123</v>
      </c>
      <c r="E990" s="115" t="s">
        <v>1540</v>
      </c>
      <c r="F990" s="116" t="s">
        <v>1541</v>
      </c>
      <c r="G990" s="117" t="s">
        <v>191</v>
      </c>
      <c r="H990" s="118">
        <v>200</v>
      </c>
      <c r="I990" s="116" t="s">
        <v>127</v>
      </c>
      <c r="J990" s="28"/>
      <c r="K990" s="119" t="s">
        <v>1</v>
      </c>
      <c r="L990" s="120" t="s">
        <v>30</v>
      </c>
      <c r="M990" s="121">
        <v>0</v>
      </c>
      <c r="N990" s="121">
        <f>M990*H990</f>
        <v>0</v>
      </c>
      <c r="O990" s="121">
        <v>0</v>
      </c>
      <c r="P990" s="121">
        <f>O990*H990</f>
        <v>0</v>
      </c>
      <c r="Q990" s="121">
        <v>0</v>
      </c>
      <c r="R990" s="122">
        <f>Q990*H990</f>
        <v>0</v>
      </c>
      <c r="S990" s="27"/>
      <c r="T990" s="27"/>
      <c r="U990" s="27"/>
      <c r="V990" s="27"/>
      <c r="W990" s="27"/>
      <c r="X990" s="27"/>
      <c r="Y990" s="27"/>
      <c r="Z990" s="27"/>
      <c r="AA990" s="27"/>
      <c r="AB990" s="27"/>
      <c r="AC990" s="27"/>
      <c r="AP990" s="123" t="s">
        <v>239</v>
      </c>
      <c r="AR990" s="123" t="s">
        <v>123</v>
      </c>
      <c r="AS990" s="123" t="s">
        <v>70</v>
      </c>
      <c r="AW990" s="16" t="s">
        <v>121</v>
      </c>
      <c r="BC990" s="124" t="e">
        <f>IF(L990="základní",#REF!,0)</f>
        <v>#REF!</v>
      </c>
      <c r="BD990" s="124">
        <f>IF(L990="snížená",#REF!,0)</f>
        <v>0</v>
      </c>
      <c r="BE990" s="124">
        <f>IF(L990="zákl. přenesená",#REF!,0)</f>
        <v>0</v>
      </c>
      <c r="BF990" s="124">
        <f>IF(L990="sníž. přenesená",#REF!,0)</f>
        <v>0</v>
      </c>
      <c r="BG990" s="124">
        <f>IF(L990="nulová",#REF!,0)</f>
        <v>0</v>
      </c>
      <c r="BH990" s="16" t="s">
        <v>68</v>
      </c>
      <c r="BI990" s="124" t="e">
        <f>ROUND(#REF!*H990,2)</f>
        <v>#REF!</v>
      </c>
      <c r="BJ990" s="16" t="s">
        <v>239</v>
      </c>
      <c r="BK990" s="123" t="s">
        <v>1542</v>
      </c>
    </row>
    <row r="991" spans="1:63" s="2" customFormat="1">
      <c r="A991" s="27"/>
      <c r="B991" s="28"/>
      <c r="C991" s="27"/>
      <c r="D991" s="125" t="s">
        <v>129</v>
      </c>
      <c r="E991" s="27"/>
      <c r="F991" s="126" t="s">
        <v>1541</v>
      </c>
      <c r="G991" s="27"/>
      <c r="H991" s="27"/>
      <c r="I991" s="27"/>
      <c r="J991" s="28"/>
      <c r="K991" s="127"/>
      <c r="L991" s="128"/>
      <c r="M991" s="47"/>
      <c r="N991" s="47"/>
      <c r="O991" s="47"/>
      <c r="P991" s="47"/>
      <c r="Q991" s="47"/>
      <c r="R991" s="48"/>
      <c r="S991" s="27"/>
      <c r="T991" s="27"/>
      <c r="U991" s="27"/>
      <c r="V991" s="27"/>
      <c r="W991" s="27"/>
      <c r="X991" s="27"/>
      <c r="Y991" s="27"/>
      <c r="Z991" s="27"/>
      <c r="AA991" s="27"/>
      <c r="AB991" s="27"/>
      <c r="AC991" s="27"/>
      <c r="AR991" s="16" t="s">
        <v>129</v>
      </c>
      <c r="AS991" s="16" t="s">
        <v>70</v>
      </c>
    </row>
    <row r="992" spans="1:63" s="2" customFormat="1" ht="19.5">
      <c r="A992" s="27"/>
      <c r="B992" s="28"/>
      <c r="C992" s="27"/>
      <c r="D992" s="125" t="s">
        <v>359</v>
      </c>
      <c r="E992" s="27"/>
      <c r="F992" s="137" t="s">
        <v>1543</v>
      </c>
      <c r="G992" s="27"/>
      <c r="H992" s="27"/>
      <c r="I992" s="27"/>
      <c r="J992" s="28"/>
      <c r="K992" s="127"/>
      <c r="L992" s="128"/>
      <c r="M992" s="47"/>
      <c r="N992" s="47"/>
      <c r="O992" s="47"/>
      <c r="P992" s="47"/>
      <c r="Q992" s="47"/>
      <c r="R992" s="48"/>
      <c r="S992" s="27"/>
      <c r="T992" s="27"/>
      <c r="U992" s="27"/>
      <c r="V992" s="27"/>
      <c r="W992" s="27"/>
      <c r="X992" s="27"/>
      <c r="Y992" s="27"/>
      <c r="Z992" s="27"/>
      <c r="AA992" s="27"/>
      <c r="AB992" s="27"/>
      <c r="AC992" s="27"/>
      <c r="AR992" s="16" t="s">
        <v>359</v>
      </c>
      <c r="AS992" s="16" t="s">
        <v>70</v>
      </c>
    </row>
    <row r="993" spans="1:63" s="12" customFormat="1" ht="22.9" customHeight="1">
      <c r="B993" s="103"/>
      <c r="D993" s="104" t="s">
        <v>60</v>
      </c>
      <c r="E993" s="112" t="s">
        <v>1544</v>
      </c>
      <c r="F993" s="112" t="s">
        <v>1545</v>
      </c>
      <c r="J993" s="103"/>
      <c r="K993" s="106"/>
      <c r="L993" s="107"/>
      <c r="M993" s="107"/>
      <c r="N993" s="108">
        <f>SUM(N994:N1003)</f>
        <v>0</v>
      </c>
      <c r="O993" s="107"/>
      <c r="P993" s="108">
        <f>SUM(P994:P1003)</f>
        <v>0</v>
      </c>
      <c r="Q993" s="107"/>
      <c r="R993" s="109">
        <f>SUM(R994:R1003)</f>
        <v>0</v>
      </c>
      <c r="AP993" s="104" t="s">
        <v>132</v>
      </c>
      <c r="AR993" s="110" t="s">
        <v>60</v>
      </c>
      <c r="AS993" s="110" t="s">
        <v>68</v>
      </c>
      <c r="AW993" s="104" t="s">
        <v>121</v>
      </c>
      <c r="BI993" s="111" t="e">
        <f>SUM(BI994:BI1003)</f>
        <v>#REF!</v>
      </c>
    </row>
    <row r="994" spans="1:63" s="2" customFormat="1" ht="24.2" customHeight="1">
      <c r="A994" s="27"/>
      <c r="B994" s="113"/>
      <c r="C994" s="114" t="s">
        <v>1546</v>
      </c>
      <c r="D994" s="114" t="s">
        <v>123</v>
      </c>
      <c r="E994" s="115" t="s">
        <v>1547</v>
      </c>
      <c r="F994" s="116" t="s">
        <v>1548</v>
      </c>
      <c r="G994" s="117" t="s">
        <v>1549</v>
      </c>
      <c r="H994" s="118">
        <v>5</v>
      </c>
      <c r="I994" s="116" t="s">
        <v>127</v>
      </c>
      <c r="J994" s="28"/>
      <c r="K994" s="119" t="s">
        <v>1</v>
      </c>
      <c r="L994" s="120" t="s">
        <v>30</v>
      </c>
      <c r="M994" s="121">
        <v>0</v>
      </c>
      <c r="N994" s="121">
        <f>M994*H994</f>
        <v>0</v>
      </c>
      <c r="O994" s="121">
        <v>0</v>
      </c>
      <c r="P994" s="121">
        <f>O994*H994</f>
        <v>0</v>
      </c>
      <c r="Q994" s="121">
        <v>0</v>
      </c>
      <c r="R994" s="122">
        <f>Q994*H994</f>
        <v>0</v>
      </c>
      <c r="S994" s="27"/>
      <c r="T994" s="27"/>
      <c r="U994" s="27"/>
      <c r="V994" s="27"/>
      <c r="W994" s="27"/>
      <c r="X994" s="27"/>
      <c r="Y994" s="27"/>
      <c r="Z994" s="27"/>
      <c r="AA994" s="27"/>
      <c r="AB994" s="27"/>
      <c r="AC994" s="27"/>
      <c r="AP994" s="123" t="s">
        <v>239</v>
      </c>
      <c r="AR994" s="123" t="s">
        <v>123</v>
      </c>
      <c r="AS994" s="123" t="s">
        <v>70</v>
      </c>
      <c r="AW994" s="16" t="s">
        <v>121</v>
      </c>
      <c r="BC994" s="124" t="e">
        <f>IF(L994="základní",#REF!,0)</f>
        <v>#REF!</v>
      </c>
      <c r="BD994" s="124">
        <f>IF(L994="snížená",#REF!,0)</f>
        <v>0</v>
      </c>
      <c r="BE994" s="124">
        <f>IF(L994="zákl. přenesená",#REF!,0)</f>
        <v>0</v>
      </c>
      <c r="BF994" s="124">
        <f>IF(L994="sníž. přenesená",#REF!,0)</f>
        <v>0</v>
      </c>
      <c r="BG994" s="124">
        <f>IF(L994="nulová",#REF!,0)</f>
        <v>0</v>
      </c>
      <c r="BH994" s="16" t="s">
        <v>68</v>
      </c>
      <c r="BI994" s="124" t="e">
        <f>ROUND(#REF!*H994,2)</f>
        <v>#REF!</v>
      </c>
      <c r="BJ994" s="16" t="s">
        <v>239</v>
      </c>
      <c r="BK994" s="123" t="s">
        <v>1550</v>
      </c>
    </row>
    <row r="995" spans="1:63" s="2" customFormat="1" ht="19.5">
      <c r="A995" s="27"/>
      <c r="B995" s="28"/>
      <c r="C995" s="27"/>
      <c r="D995" s="125" t="s">
        <v>129</v>
      </c>
      <c r="E995" s="27"/>
      <c r="F995" s="126" t="s">
        <v>1548</v>
      </c>
      <c r="G995" s="27"/>
      <c r="H995" s="27"/>
      <c r="I995" s="27"/>
      <c r="J995" s="28"/>
      <c r="K995" s="127"/>
      <c r="L995" s="128"/>
      <c r="M995" s="47"/>
      <c r="N995" s="47"/>
      <c r="O995" s="47"/>
      <c r="P995" s="47"/>
      <c r="Q995" s="47"/>
      <c r="R995" s="48"/>
      <c r="S995" s="27"/>
      <c r="T995" s="27"/>
      <c r="U995" s="27"/>
      <c r="V995" s="27"/>
      <c r="W995" s="27"/>
      <c r="X995" s="27"/>
      <c r="Y995" s="27"/>
      <c r="Z995" s="27"/>
      <c r="AA995" s="27"/>
      <c r="AB995" s="27"/>
      <c r="AC995" s="27"/>
      <c r="AR995" s="16" t="s">
        <v>129</v>
      </c>
      <c r="AS995" s="16" t="s">
        <v>70</v>
      </c>
    </row>
    <row r="996" spans="1:63" s="2" customFormat="1" ht="49.15" customHeight="1">
      <c r="A996" s="27"/>
      <c r="B996" s="113"/>
      <c r="C996" s="114" t="s">
        <v>821</v>
      </c>
      <c r="D996" s="114" t="s">
        <v>123</v>
      </c>
      <c r="E996" s="115" t="s">
        <v>1551</v>
      </c>
      <c r="F996" s="116" t="s">
        <v>1552</v>
      </c>
      <c r="G996" s="117" t="s">
        <v>191</v>
      </c>
      <c r="H996" s="118">
        <v>40</v>
      </c>
      <c r="I996" s="116" t="s">
        <v>127</v>
      </c>
      <c r="J996" s="28"/>
      <c r="K996" s="119" t="s">
        <v>1</v>
      </c>
      <c r="L996" s="120" t="s">
        <v>30</v>
      </c>
      <c r="M996" s="121">
        <v>0</v>
      </c>
      <c r="N996" s="121">
        <f>M996*H996</f>
        <v>0</v>
      </c>
      <c r="O996" s="121">
        <v>0</v>
      </c>
      <c r="P996" s="121">
        <f>O996*H996</f>
        <v>0</v>
      </c>
      <c r="Q996" s="121">
        <v>0</v>
      </c>
      <c r="R996" s="122">
        <f>Q996*H996</f>
        <v>0</v>
      </c>
      <c r="S996" s="27"/>
      <c r="T996" s="27"/>
      <c r="U996" s="27"/>
      <c r="V996" s="27"/>
      <c r="W996" s="27"/>
      <c r="X996" s="27"/>
      <c r="Y996" s="27"/>
      <c r="Z996" s="27"/>
      <c r="AA996" s="27"/>
      <c r="AB996" s="27"/>
      <c r="AC996" s="27"/>
      <c r="AP996" s="123" t="s">
        <v>239</v>
      </c>
      <c r="AR996" s="123" t="s">
        <v>123</v>
      </c>
      <c r="AS996" s="123" t="s">
        <v>70</v>
      </c>
      <c r="AW996" s="16" t="s">
        <v>121</v>
      </c>
      <c r="BC996" s="124" t="e">
        <f>IF(L996="základní",#REF!,0)</f>
        <v>#REF!</v>
      </c>
      <c r="BD996" s="124">
        <f>IF(L996="snížená",#REF!,0)</f>
        <v>0</v>
      </c>
      <c r="BE996" s="124">
        <f>IF(L996="zákl. přenesená",#REF!,0)</f>
        <v>0</v>
      </c>
      <c r="BF996" s="124">
        <f>IF(L996="sníž. přenesená",#REF!,0)</f>
        <v>0</v>
      </c>
      <c r="BG996" s="124">
        <f>IF(L996="nulová",#REF!,0)</f>
        <v>0</v>
      </c>
      <c r="BH996" s="16" t="s">
        <v>68</v>
      </c>
      <c r="BI996" s="124" t="e">
        <f>ROUND(#REF!*H996,2)</f>
        <v>#REF!</v>
      </c>
      <c r="BJ996" s="16" t="s">
        <v>239</v>
      </c>
      <c r="BK996" s="123" t="s">
        <v>1553</v>
      </c>
    </row>
    <row r="997" spans="1:63" s="2" customFormat="1" ht="29.25">
      <c r="A997" s="27"/>
      <c r="B997" s="28"/>
      <c r="C997" s="27"/>
      <c r="D997" s="125" t="s">
        <v>129</v>
      </c>
      <c r="E997" s="27"/>
      <c r="F997" s="126" t="s">
        <v>1552</v>
      </c>
      <c r="G997" s="27"/>
      <c r="H997" s="27"/>
      <c r="I997" s="27"/>
      <c r="J997" s="28"/>
      <c r="K997" s="127"/>
      <c r="L997" s="128"/>
      <c r="M997" s="47"/>
      <c r="N997" s="47"/>
      <c r="O997" s="47"/>
      <c r="P997" s="47"/>
      <c r="Q997" s="47"/>
      <c r="R997" s="48"/>
      <c r="S997" s="27"/>
      <c r="T997" s="27"/>
      <c r="U997" s="27"/>
      <c r="V997" s="27"/>
      <c r="W997" s="27"/>
      <c r="X997" s="27"/>
      <c r="Y997" s="27"/>
      <c r="Z997" s="27"/>
      <c r="AA997" s="27"/>
      <c r="AB997" s="27"/>
      <c r="AC997" s="27"/>
      <c r="AR997" s="16" t="s">
        <v>129</v>
      </c>
      <c r="AS997" s="16" t="s">
        <v>70</v>
      </c>
    </row>
    <row r="998" spans="1:63" s="2" customFormat="1" ht="24.2" customHeight="1">
      <c r="A998" s="27"/>
      <c r="B998" s="113"/>
      <c r="C998" s="129" t="s">
        <v>1554</v>
      </c>
      <c r="D998" s="129" t="s">
        <v>355</v>
      </c>
      <c r="E998" s="130" t="s">
        <v>1555</v>
      </c>
      <c r="F998" s="131" t="s">
        <v>1556</v>
      </c>
      <c r="G998" s="132" t="s">
        <v>191</v>
      </c>
      <c r="H998" s="133">
        <v>40</v>
      </c>
      <c r="I998" s="131" t="s">
        <v>127</v>
      </c>
      <c r="J998" s="134"/>
      <c r="K998" s="135" t="s">
        <v>1</v>
      </c>
      <c r="L998" s="136" t="s">
        <v>30</v>
      </c>
      <c r="M998" s="121">
        <v>0</v>
      </c>
      <c r="N998" s="121">
        <f>M998*H998</f>
        <v>0</v>
      </c>
      <c r="O998" s="121">
        <v>0</v>
      </c>
      <c r="P998" s="121">
        <f>O998*H998</f>
        <v>0</v>
      </c>
      <c r="Q998" s="121">
        <v>0</v>
      </c>
      <c r="R998" s="122">
        <f>Q998*H998</f>
        <v>0</v>
      </c>
      <c r="S998" s="27"/>
      <c r="T998" s="27"/>
      <c r="U998" s="27"/>
      <c r="V998" s="27"/>
      <c r="W998" s="27"/>
      <c r="X998" s="27"/>
      <c r="Y998" s="27"/>
      <c r="Z998" s="27"/>
      <c r="AA998" s="27"/>
      <c r="AB998" s="27"/>
      <c r="AC998" s="27"/>
      <c r="AP998" s="123" t="s">
        <v>585</v>
      </c>
      <c r="AR998" s="123" t="s">
        <v>355</v>
      </c>
      <c r="AS998" s="123" t="s">
        <v>70</v>
      </c>
      <c r="AW998" s="16" t="s">
        <v>121</v>
      </c>
      <c r="BC998" s="124" t="e">
        <f>IF(L998="základní",#REF!,0)</f>
        <v>#REF!</v>
      </c>
      <c r="BD998" s="124">
        <f>IF(L998="snížená",#REF!,0)</f>
        <v>0</v>
      </c>
      <c r="BE998" s="124">
        <f>IF(L998="zákl. přenesená",#REF!,0)</f>
        <v>0</v>
      </c>
      <c r="BF998" s="124">
        <f>IF(L998="sníž. přenesená",#REF!,0)</f>
        <v>0</v>
      </c>
      <c r="BG998" s="124">
        <f>IF(L998="nulová",#REF!,0)</f>
        <v>0</v>
      </c>
      <c r="BH998" s="16" t="s">
        <v>68</v>
      </c>
      <c r="BI998" s="124" t="e">
        <f>ROUND(#REF!*H998,2)</f>
        <v>#REF!</v>
      </c>
      <c r="BJ998" s="16" t="s">
        <v>239</v>
      </c>
      <c r="BK998" s="123" t="s">
        <v>1557</v>
      </c>
    </row>
    <row r="999" spans="1:63" s="2" customFormat="1" ht="19.5">
      <c r="A999" s="27"/>
      <c r="B999" s="28"/>
      <c r="C999" s="27"/>
      <c r="D999" s="125" t="s">
        <v>129</v>
      </c>
      <c r="E999" s="27"/>
      <c r="F999" s="126" t="s">
        <v>1556</v>
      </c>
      <c r="G999" s="27"/>
      <c r="H999" s="27"/>
      <c r="I999" s="27"/>
      <c r="J999" s="28"/>
      <c r="K999" s="127"/>
      <c r="L999" s="128"/>
      <c r="M999" s="47"/>
      <c r="N999" s="47"/>
      <c r="O999" s="47"/>
      <c r="P999" s="47"/>
      <c r="Q999" s="47"/>
      <c r="R999" s="48"/>
      <c r="S999" s="27"/>
      <c r="T999" s="27"/>
      <c r="U999" s="27"/>
      <c r="V999" s="27"/>
      <c r="W999" s="27"/>
      <c r="X999" s="27"/>
      <c r="Y999" s="27"/>
      <c r="Z999" s="27"/>
      <c r="AA999" s="27"/>
      <c r="AB999" s="27"/>
      <c r="AC999" s="27"/>
      <c r="AR999" s="16" t="s">
        <v>129</v>
      </c>
      <c r="AS999" s="16" t="s">
        <v>70</v>
      </c>
    </row>
    <row r="1000" spans="1:63" s="2" customFormat="1" ht="44.25" customHeight="1">
      <c r="A1000" s="27"/>
      <c r="B1000" s="113"/>
      <c r="C1000" s="114" t="s">
        <v>825</v>
      </c>
      <c r="D1000" s="114" t="s">
        <v>123</v>
      </c>
      <c r="E1000" s="115" t="s">
        <v>1558</v>
      </c>
      <c r="F1000" s="116" t="s">
        <v>1559</v>
      </c>
      <c r="G1000" s="117" t="s">
        <v>191</v>
      </c>
      <c r="H1000" s="118">
        <v>80</v>
      </c>
      <c r="I1000" s="116" t="s">
        <v>127</v>
      </c>
      <c r="J1000" s="28"/>
      <c r="K1000" s="119" t="s">
        <v>1</v>
      </c>
      <c r="L1000" s="120" t="s">
        <v>30</v>
      </c>
      <c r="M1000" s="121">
        <v>0</v>
      </c>
      <c r="N1000" s="121">
        <f>M1000*H1000</f>
        <v>0</v>
      </c>
      <c r="O1000" s="121">
        <v>0</v>
      </c>
      <c r="P1000" s="121">
        <f>O1000*H1000</f>
        <v>0</v>
      </c>
      <c r="Q1000" s="121">
        <v>0</v>
      </c>
      <c r="R1000" s="122">
        <f>Q1000*H1000</f>
        <v>0</v>
      </c>
      <c r="S1000" s="27"/>
      <c r="T1000" s="27"/>
      <c r="U1000" s="27"/>
      <c r="V1000" s="27"/>
      <c r="W1000" s="27"/>
      <c r="X1000" s="27"/>
      <c r="Y1000" s="27"/>
      <c r="Z1000" s="27"/>
      <c r="AA1000" s="27"/>
      <c r="AB1000" s="27"/>
      <c r="AC1000" s="27"/>
      <c r="AP1000" s="123" t="s">
        <v>239</v>
      </c>
      <c r="AR1000" s="123" t="s">
        <v>123</v>
      </c>
      <c r="AS1000" s="123" t="s">
        <v>70</v>
      </c>
      <c r="AW1000" s="16" t="s">
        <v>121</v>
      </c>
      <c r="BC1000" s="124" t="e">
        <f>IF(L1000="základní",#REF!,0)</f>
        <v>#REF!</v>
      </c>
      <c r="BD1000" s="124">
        <f>IF(L1000="snížená",#REF!,0)</f>
        <v>0</v>
      </c>
      <c r="BE1000" s="124">
        <f>IF(L1000="zákl. přenesená",#REF!,0)</f>
        <v>0</v>
      </c>
      <c r="BF1000" s="124">
        <f>IF(L1000="sníž. přenesená",#REF!,0)</f>
        <v>0</v>
      </c>
      <c r="BG1000" s="124">
        <f>IF(L1000="nulová",#REF!,0)</f>
        <v>0</v>
      </c>
      <c r="BH1000" s="16" t="s">
        <v>68</v>
      </c>
      <c r="BI1000" s="124" t="e">
        <f>ROUND(#REF!*H1000,2)</f>
        <v>#REF!</v>
      </c>
      <c r="BJ1000" s="16" t="s">
        <v>239</v>
      </c>
      <c r="BK1000" s="123" t="s">
        <v>1560</v>
      </c>
    </row>
    <row r="1001" spans="1:63" s="2" customFormat="1" ht="29.25">
      <c r="A1001" s="27"/>
      <c r="B1001" s="28"/>
      <c r="C1001" s="27"/>
      <c r="D1001" s="125" t="s">
        <v>129</v>
      </c>
      <c r="E1001" s="27"/>
      <c r="F1001" s="126" t="s">
        <v>1559</v>
      </c>
      <c r="G1001" s="27"/>
      <c r="H1001" s="27"/>
      <c r="I1001" s="27"/>
      <c r="J1001" s="28"/>
      <c r="K1001" s="127"/>
      <c r="L1001" s="128"/>
      <c r="M1001" s="47"/>
      <c r="N1001" s="47"/>
      <c r="O1001" s="47"/>
      <c r="P1001" s="47"/>
      <c r="Q1001" s="47"/>
      <c r="R1001" s="48"/>
      <c r="S1001" s="27"/>
      <c r="T1001" s="27"/>
      <c r="U1001" s="27"/>
      <c r="V1001" s="27"/>
      <c r="W1001" s="27"/>
      <c r="X1001" s="27"/>
      <c r="Y1001" s="27"/>
      <c r="Z1001" s="27"/>
      <c r="AA1001" s="27"/>
      <c r="AB1001" s="27"/>
      <c r="AC1001" s="27"/>
      <c r="AR1001" s="16" t="s">
        <v>129</v>
      </c>
      <c r="AS1001" s="16" t="s">
        <v>70</v>
      </c>
    </row>
    <row r="1002" spans="1:63" s="2" customFormat="1" ht="16.5" customHeight="1">
      <c r="A1002" s="27"/>
      <c r="B1002" s="113"/>
      <c r="C1002" s="129" t="s">
        <v>1561</v>
      </c>
      <c r="D1002" s="129" t="s">
        <v>355</v>
      </c>
      <c r="E1002" s="130" t="s">
        <v>1562</v>
      </c>
      <c r="F1002" s="131" t="s">
        <v>1563</v>
      </c>
      <c r="G1002" s="132" t="s">
        <v>191</v>
      </c>
      <c r="H1002" s="133">
        <v>80</v>
      </c>
      <c r="I1002" s="131" t="s">
        <v>127</v>
      </c>
      <c r="J1002" s="134"/>
      <c r="K1002" s="135" t="s">
        <v>1</v>
      </c>
      <c r="L1002" s="136" t="s">
        <v>30</v>
      </c>
      <c r="M1002" s="121">
        <v>0</v>
      </c>
      <c r="N1002" s="121">
        <f>M1002*H1002</f>
        <v>0</v>
      </c>
      <c r="O1002" s="121">
        <v>0</v>
      </c>
      <c r="P1002" s="121">
        <f>O1002*H1002</f>
        <v>0</v>
      </c>
      <c r="Q1002" s="121">
        <v>0</v>
      </c>
      <c r="R1002" s="122">
        <f>Q1002*H1002</f>
        <v>0</v>
      </c>
      <c r="S1002" s="27"/>
      <c r="T1002" s="27"/>
      <c r="U1002" s="27"/>
      <c r="V1002" s="27"/>
      <c r="W1002" s="27"/>
      <c r="X1002" s="27"/>
      <c r="Y1002" s="27"/>
      <c r="Z1002" s="27"/>
      <c r="AA1002" s="27"/>
      <c r="AB1002" s="27"/>
      <c r="AC1002" s="27"/>
      <c r="AP1002" s="123" t="s">
        <v>585</v>
      </c>
      <c r="AR1002" s="123" t="s">
        <v>355</v>
      </c>
      <c r="AS1002" s="123" t="s">
        <v>70</v>
      </c>
      <c r="AW1002" s="16" t="s">
        <v>121</v>
      </c>
      <c r="BC1002" s="124" t="e">
        <f>IF(L1002="základní",#REF!,0)</f>
        <v>#REF!</v>
      </c>
      <c r="BD1002" s="124">
        <f>IF(L1002="snížená",#REF!,0)</f>
        <v>0</v>
      </c>
      <c r="BE1002" s="124">
        <f>IF(L1002="zákl. přenesená",#REF!,0)</f>
        <v>0</v>
      </c>
      <c r="BF1002" s="124">
        <f>IF(L1002="sníž. přenesená",#REF!,0)</f>
        <v>0</v>
      </c>
      <c r="BG1002" s="124">
        <f>IF(L1002="nulová",#REF!,0)</f>
        <v>0</v>
      </c>
      <c r="BH1002" s="16" t="s">
        <v>68</v>
      </c>
      <c r="BI1002" s="124" t="e">
        <f>ROUND(#REF!*H1002,2)</f>
        <v>#REF!</v>
      </c>
      <c r="BJ1002" s="16" t="s">
        <v>239</v>
      </c>
      <c r="BK1002" s="123" t="s">
        <v>1564</v>
      </c>
    </row>
    <row r="1003" spans="1:63" s="2" customFormat="1">
      <c r="A1003" s="27"/>
      <c r="B1003" s="28"/>
      <c r="C1003" s="27"/>
      <c r="D1003" s="125" t="s">
        <v>129</v>
      </c>
      <c r="E1003" s="27"/>
      <c r="F1003" s="126" t="s">
        <v>1563</v>
      </c>
      <c r="G1003" s="27"/>
      <c r="H1003" s="27"/>
      <c r="I1003" s="27"/>
      <c r="J1003" s="28"/>
      <c r="K1003" s="127"/>
      <c r="L1003" s="128"/>
      <c r="M1003" s="47"/>
      <c r="N1003" s="47"/>
      <c r="O1003" s="47"/>
      <c r="P1003" s="47"/>
      <c r="Q1003" s="47"/>
      <c r="R1003" s="48"/>
      <c r="S1003" s="27"/>
      <c r="T1003" s="27"/>
      <c r="U1003" s="27"/>
      <c r="V1003" s="27"/>
      <c r="W1003" s="27"/>
      <c r="X1003" s="27"/>
      <c r="Y1003" s="27"/>
      <c r="Z1003" s="27"/>
      <c r="AA1003" s="27"/>
      <c r="AB1003" s="27"/>
      <c r="AC1003" s="27"/>
      <c r="AR1003" s="16" t="s">
        <v>129</v>
      </c>
      <c r="AS1003" s="16" t="s">
        <v>70</v>
      </c>
    </row>
    <row r="1004" spans="1:63" s="12" customFormat="1" ht="25.9" customHeight="1">
      <c r="B1004" s="103"/>
      <c r="D1004" s="104" t="s">
        <v>60</v>
      </c>
      <c r="E1004" s="105" t="s">
        <v>1565</v>
      </c>
      <c r="F1004" s="105" t="s">
        <v>1566</v>
      </c>
      <c r="J1004" s="103"/>
      <c r="K1004" s="106"/>
      <c r="L1004" s="107"/>
      <c r="M1004" s="107"/>
      <c r="N1004" s="108">
        <f>SUM(N1005:N1015)</f>
        <v>0</v>
      </c>
      <c r="O1004" s="107"/>
      <c r="P1004" s="108">
        <f>SUM(P1005:P1015)</f>
        <v>0</v>
      </c>
      <c r="Q1004" s="107"/>
      <c r="R1004" s="109">
        <f>SUM(R1005:R1015)</f>
        <v>0</v>
      </c>
      <c r="AP1004" s="104" t="s">
        <v>128</v>
      </c>
      <c r="AR1004" s="110" t="s">
        <v>60</v>
      </c>
      <c r="AS1004" s="110" t="s">
        <v>61</v>
      </c>
      <c r="AW1004" s="104" t="s">
        <v>121</v>
      </c>
      <c r="BI1004" s="111" t="e">
        <f>SUM(BI1005:BI1015)</f>
        <v>#REF!</v>
      </c>
    </row>
    <row r="1005" spans="1:63" s="2" customFormat="1" ht="37.9" customHeight="1">
      <c r="A1005" s="27"/>
      <c r="B1005" s="113"/>
      <c r="C1005" s="114" t="s">
        <v>828</v>
      </c>
      <c r="D1005" s="114" t="s">
        <v>123</v>
      </c>
      <c r="E1005" s="115" t="s">
        <v>1567</v>
      </c>
      <c r="F1005" s="116" t="s">
        <v>1568</v>
      </c>
      <c r="G1005" s="117" t="s">
        <v>195</v>
      </c>
      <c r="H1005" s="118">
        <v>4500</v>
      </c>
      <c r="I1005" s="116" t="s">
        <v>127</v>
      </c>
      <c r="J1005" s="28"/>
      <c r="K1005" s="119" t="s">
        <v>1</v>
      </c>
      <c r="L1005" s="120" t="s">
        <v>30</v>
      </c>
      <c r="M1005" s="121">
        <v>0</v>
      </c>
      <c r="N1005" s="121">
        <f>M1005*H1005</f>
        <v>0</v>
      </c>
      <c r="O1005" s="121">
        <v>0</v>
      </c>
      <c r="P1005" s="121">
        <f>O1005*H1005</f>
        <v>0</v>
      </c>
      <c r="Q1005" s="121">
        <v>0</v>
      </c>
      <c r="R1005" s="122">
        <f>Q1005*H1005</f>
        <v>0</v>
      </c>
      <c r="S1005" s="27"/>
      <c r="T1005" s="27"/>
      <c r="U1005" s="27"/>
      <c r="V1005" s="27"/>
      <c r="W1005" s="27"/>
      <c r="X1005" s="27"/>
      <c r="Y1005" s="27"/>
      <c r="Z1005" s="27"/>
      <c r="AA1005" s="27"/>
      <c r="AB1005" s="27"/>
      <c r="AC1005" s="27"/>
      <c r="AP1005" s="123" t="s">
        <v>1569</v>
      </c>
      <c r="AR1005" s="123" t="s">
        <v>123</v>
      </c>
      <c r="AS1005" s="123" t="s">
        <v>68</v>
      </c>
      <c r="AW1005" s="16" t="s">
        <v>121</v>
      </c>
      <c r="BC1005" s="124" t="e">
        <f>IF(L1005="základní",#REF!,0)</f>
        <v>#REF!</v>
      </c>
      <c r="BD1005" s="124">
        <f>IF(L1005="snížená",#REF!,0)</f>
        <v>0</v>
      </c>
      <c r="BE1005" s="124">
        <f>IF(L1005="zákl. přenesená",#REF!,0)</f>
        <v>0</v>
      </c>
      <c r="BF1005" s="124">
        <f>IF(L1005="sníž. přenesená",#REF!,0)</f>
        <v>0</v>
      </c>
      <c r="BG1005" s="124">
        <f>IF(L1005="nulová",#REF!,0)</f>
        <v>0</v>
      </c>
      <c r="BH1005" s="16" t="s">
        <v>68</v>
      </c>
      <c r="BI1005" s="124" t="e">
        <f>ROUND(#REF!*H1005,2)</f>
        <v>#REF!</v>
      </c>
      <c r="BJ1005" s="16" t="s">
        <v>1569</v>
      </c>
      <c r="BK1005" s="123" t="s">
        <v>1570</v>
      </c>
    </row>
    <row r="1006" spans="1:63" s="2" customFormat="1" ht="19.5">
      <c r="A1006" s="27"/>
      <c r="B1006" s="28"/>
      <c r="C1006" s="27"/>
      <c r="D1006" s="125" t="s">
        <v>129</v>
      </c>
      <c r="E1006" s="27"/>
      <c r="F1006" s="126" t="s">
        <v>1568</v>
      </c>
      <c r="G1006" s="27"/>
      <c r="H1006" s="27"/>
      <c r="I1006" s="27"/>
      <c r="J1006" s="28"/>
      <c r="K1006" s="127"/>
      <c r="L1006" s="128"/>
      <c r="M1006" s="47"/>
      <c r="N1006" s="47"/>
      <c r="O1006" s="47"/>
      <c r="P1006" s="47"/>
      <c r="Q1006" s="47"/>
      <c r="R1006" s="48"/>
      <c r="S1006" s="27"/>
      <c r="T1006" s="27"/>
      <c r="U1006" s="27"/>
      <c r="V1006" s="27"/>
      <c r="W1006" s="27"/>
      <c r="X1006" s="27"/>
      <c r="Y1006" s="27"/>
      <c r="Z1006" s="27"/>
      <c r="AA1006" s="27"/>
      <c r="AB1006" s="27"/>
      <c r="AC1006" s="27"/>
      <c r="AR1006" s="16" t="s">
        <v>129</v>
      </c>
      <c r="AS1006" s="16" t="s">
        <v>68</v>
      </c>
    </row>
    <row r="1007" spans="1:63" s="2" customFormat="1" ht="19.5">
      <c r="A1007" s="27"/>
      <c r="B1007" s="28"/>
      <c r="C1007" s="27"/>
      <c r="D1007" s="125" t="s">
        <v>359</v>
      </c>
      <c r="E1007" s="27"/>
      <c r="F1007" s="137" t="s">
        <v>1571</v>
      </c>
      <c r="G1007" s="27"/>
      <c r="H1007" s="27"/>
      <c r="I1007" s="27"/>
      <c r="J1007" s="28"/>
      <c r="K1007" s="127"/>
      <c r="L1007" s="128"/>
      <c r="M1007" s="47"/>
      <c r="N1007" s="47"/>
      <c r="O1007" s="47"/>
      <c r="P1007" s="47"/>
      <c r="Q1007" s="47"/>
      <c r="R1007" s="48"/>
      <c r="S1007" s="27"/>
      <c r="T1007" s="27"/>
      <c r="U1007" s="27"/>
      <c r="V1007" s="27"/>
      <c r="W1007" s="27"/>
      <c r="X1007" s="27"/>
      <c r="Y1007" s="27"/>
      <c r="Z1007" s="27"/>
      <c r="AA1007" s="27"/>
      <c r="AB1007" s="27"/>
      <c r="AC1007" s="27"/>
      <c r="AR1007" s="16" t="s">
        <v>359</v>
      </c>
      <c r="AS1007" s="16" t="s">
        <v>68</v>
      </c>
    </row>
    <row r="1008" spans="1:63" s="2" customFormat="1" ht="37.9" customHeight="1">
      <c r="A1008" s="27"/>
      <c r="B1008" s="113"/>
      <c r="C1008" s="114" t="s">
        <v>1572</v>
      </c>
      <c r="D1008" s="114" t="s">
        <v>123</v>
      </c>
      <c r="E1008" s="115" t="s">
        <v>1573</v>
      </c>
      <c r="F1008" s="116" t="s">
        <v>1574</v>
      </c>
      <c r="G1008" s="117" t="s">
        <v>195</v>
      </c>
      <c r="H1008" s="118">
        <v>800</v>
      </c>
      <c r="I1008" s="116" t="s">
        <v>127</v>
      </c>
      <c r="J1008" s="28"/>
      <c r="K1008" s="119" t="s">
        <v>1</v>
      </c>
      <c r="L1008" s="120" t="s">
        <v>30</v>
      </c>
      <c r="M1008" s="121">
        <v>0</v>
      </c>
      <c r="N1008" s="121">
        <f>M1008*H1008</f>
        <v>0</v>
      </c>
      <c r="O1008" s="121">
        <v>0</v>
      </c>
      <c r="P1008" s="121">
        <f>O1008*H1008</f>
        <v>0</v>
      </c>
      <c r="Q1008" s="121">
        <v>0</v>
      </c>
      <c r="R1008" s="122">
        <f>Q1008*H1008</f>
        <v>0</v>
      </c>
      <c r="S1008" s="27"/>
      <c r="T1008" s="27"/>
      <c r="U1008" s="27"/>
      <c r="V1008" s="27"/>
      <c r="W1008" s="27"/>
      <c r="X1008" s="27"/>
      <c r="Y1008" s="27"/>
      <c r="Z1008" s="27"/>
      <c r="AA1008" s="27"/>
      <c r="AB1008" s="27"/>
      <c r="AC1008" s="27"/>
      <c r="AP1008" s="123" t="s">
        <v>1569</v>
      </c>
      <c r="AR1008" s="123" t="s">
        <v>123</v>
      </c>
      <c r="AS1008" s="123" t="s">
        <v>68</v>
      </c>
      <c r="AW1008" s="16" t="s">
        <v>121</v>
      </c>
      <c r="BC1008" s="124" t="e">
        <f>IF(L1008="základní",#REF!,0)</f>
        <v>#REF!</v>
      </c>
      <c r="BD1008" s="124">
        <f>IF(L1008="snížená",#REF!,0)</f>
        <v>0</v>
      </c>
      <c r="BE1008" s="124">
        <f>IF(L1008="zákl. přenesená",#REF!,0)</f>
        <v>0</v>
      </c>
      <c r="BF1008" s="124">
        <f>IF(L1008="sníž. přenesená",#REF!,0)</f>
        <v>0</v>
      </c>
      <c r="BG1008" s="124">
        <f>IF(L1008="nulová",#REF!,0)</f>
        <v>0</v>
      </c>
      <c r="BH1008" s="16" t="s">
        <v>68</v>
      </c>
      <c r="BI1008" s="124" t="e">
        <f>ROUND(#REF!*H1008,2)</f>
        <v>#REF!</v>
      </c>
      <c r="BJ1008" s="16" t="s">
        <v>1569</v>
      </c>
      <c r="BK1008" s="123" t="s">
        <v>1478</v>
      </c>
    </row>
    <row r="1009" spans="1:63" s="2" customFormat="1" ht="29.25">
      <c r="A1009" s="27"/>
      <c r="B1009" s="28"/>
      <c r="C1009" s="27"/>
      <c r="D1009" s="125" t="s">
        <v>129</v>
      </c>
      <c r="E1009" s="27"/>
      <c r="F1009" s="126" t="s">
        <v>1574</v>
      </c>
      <c r="G1009" s="27"/>
      <c r="H1009" s="27"/>
      <c r="I1009" s="27"/>
      <c r="J1009" s="28"/>
      <c r="K1009" s="127"/>
      <c r="L1009" s="128"/>
      <c r="M1009" s="47"/>
      <c r="N1009" s="47"/>
      <c r="O1009" s="47"/>
      <c r="P1009" s="47"/>
      <c r="Q1009" s="47"/>
      <c r="R1009" s="48"/>
      <c r="S1009" s="27"/>
      <c r="T1009" s="27"/>
      <c r="U1009" s="27"/>
      <c r="V1009" s="27"/>
      <c r="W1009" s="27"/>
      <c r="X1009" s="27"/>
      <c r="Y1009" s="27"/>
      <c r="Z1009" s="27"/>
      <c r="AA1009" s="27"/>
      <c r="AB1009" s="27"/>
      <c r="AC1009" s="27"/>
      <c r="AR1009" s="16" t="s">
        <v>129</v>
      </c>
      <c r="AS1009" s="16" t="s">
        <v>68</v>
      </c>
    </row>
    <row r="1010" spans="1:63" s="2" customFormat="1" ht="39">
      <c r="A1010" s="27"/>
      <c r="B1010" s="28"/>
      <c r="C1010" s="27"/>
      <c r="D1010" s="125" t="s">
        <v>359</v>
      </c>
      <c r="E1010" s="27"/>
      <c r="F1010" s="137" t="s">
        <v>1575</v>
      </c>
      <c r="G1010" s="27"/>
      <c r="H1010" s="27"/>
      <c r="I1010" s="27"/>
      <c r="J1010" s="28"/>
      <c r="K1010" s="127"/>
      <c r="L1010" s="128"/>
      <c r="M1010" s="47"/>
      <c r="N1010" s="47"/>
      <c r="O1010" s="47"/>
      <c r="P1010" s="47"/>
      <c r="Q1010" s="47"/>
      <c r="R1010" s="48"/>
      <c r="S1010" s="27"/>
      <c r="T1010" s="27"/>
      <c r="U1010" s="27"/>
      <c r="V1010" s="27"/>
      <c r="W1010" s="27"/>
      <c r="X1010" s="27"/>
      <c r="Y1010" s="27"/>
      <c r="Z1010" s="27"/>
      <c r="AA1010" s="27"/>
      <c r="AB1010" s="27"/>
      <c r="AC1010" s="27"/>
      <c r="AR1010" s="16" t="s">
        <v>359</v>
      </c>
      <c r="AS1010" s="16" t="s">
        <v>68</v>
      </c>
    </row>
    <row r="1011" spans="1:63" s="2" customFormat="1" ht="37.9" customHeight="1">
      <c r="A1011" s="27"/>
      <c r="B1011" s="113"/>
      <c r="C1011" s="114" t="s">
        <v>832</v>
      </c>
      <c r="D1011" s="114" t="s">
        <v>123</v>
      </c>
      <c r="E1011" s="115" t="s">
        <v>1576</v>
      </c>
      <c r="F1011" s="116" t="s">
        <v>1577</v>
      </c>
      <c r="G1011" s="117" t="s">
        <v>195</v>
      </c>
      <c r="H1011" s="118">
        <v>280</v>
      </c>
      <c r="I1011" s="116" t="s">
        <v>127</v>
      </c>
      <c r="J1011" s="28"/>
      <c r="K1011" s="119" t="s">
        <v>1</v>
      </c>
      <c r="L1011" s="120" t="s">
        <v>30</v>
      </c>
      <c r="M1011" s="121">
        <v>0</v>
      </c>
      <c r="N1011" s="121">
        <f>M1011*H1011</f>
        <v>0</v>
      </c>
      <c r="O1011" s="121">
        <v>0</v>
      </c>
      <c r="P1011" s="121">
        <f>O1011*H1011</f>
        <v>0</v>
      </c>
      <c r="Q1011" s="121">
        <v>0</v>
      </c>
      <c r="R1011" s="122">
        <f>Q1011*H1011</f>
        <v>0</v>
      </c>
      <c r="S1011" s="27"/>
      <c r="T1011" s="27"/>
      <c r="U1011" s="27"/>
      <c r="V1011" s="27"/>
      <c r="W1011" s="27"/>
      <c r="X1011" s="27"/>
      <c r="Y1011" s="27"/>
      <c r="Z1011" s="27"/>
      <c r="AA1011" s="27"/>
      <c r="AB1011" s="27"/>
      <c r="AC1011" s="27"/>
      <c r="AP1011" s="123" t="s">
        <v>1569</v>
      </c>
      <c r="AR1011" s="123" t="s">
        <v>123</v>
      </c>
      <c r="AS1011" s="123" t="s">
        <v>68</v>
      </c>
      <c r="AW1011" s="16" t="s">
        <v>121</v>
      </c>
      <c r="BC1011" s="124" t="e">
        <f>IF(L1011="základní",#REF!,0)</f>
        <v>#REF!</v>
      </c>
      <c r="BD1011" s="124">
        <f>IF(L1011="snížená",#REF!,0)</f>
        <v>0</v>
      </c>
      <c r="BE1011" s="124">
        <f>IF(L1011="zákl. přenesená",#REF!,0)</f>
        <v>0</v>
      </c>
      <c r="BF1011" s="124">
        <f>IF(L1011="sníž. přenesená",#REF!,0)</f>
        <v>0</v>
      </c>
      <c r="BG1011" s="124">
        <f>IF(L1011="nulová",#REF!,0)</f>
        <v>0</v>
      </c>
      <c r="BH1011" s="16" t="s">
        <v>68</v>
      </c>
      <c r="BI1011" s="124" t="e">
        <f>ROUND(#REF!*H1011,2)</f>
        <v>#REF!</v>
      </c>
      <c r="BJ1011" s="16" t="s">
        <v>1569</v>
      </c>
      <c r="BK1011" s="123" t="s">
        <v>1578</v>
      </c>
    </row>
    <row r="1012" spans="1:63" s="2" customFormat="1" ht="19.5">
      <c r="A1012" s="27"/>
      <c r="B1012" s="28"/>
      <c r="C1012" s="27"/>
      <c r="D1012" s="125" t="s">
        <v>129</v>
      </c>
      <c r="E1012" s="27"/>
      <c r="F1012" s="126" t="s">
        <v>1577</v>
      </c>
      <c r="G1012" s="27"/>
      <c r="H1012" s="27"/>
      <c r="I1012" s="27"/>
      <c r="J1012" s="28"/>
      <c r="K1012" s="127"/>
      <c r="L1012" s="128"/>
      <c r="M1012" s="47"/>
      <c r="N1012" s="47"/>
      <c r="O1012" s="47"/>
      <c r="P1012" s="47"/>
      <c r="Q1012" s="47"/>
      <c r="R1012" s="48"/>
      <c r="S1012" s="27"/>
      <c r="T1012" s="27"/>
      <c r="U1012" s="27"/>
      <c r="V1012" s="27"/>
      <c r="W1012" s="27"/>
      <c r="X1012" s="27"/>
      <c r="Y1012" s="27"/>
      <c r="Z1012" s="27"/>
      <c r="AA1012" s="27"/>
      <c r="AB1012" s="27"/>
      <c r="AC1012" s="27"/>
      <c r="AR1012" s="16" t="s">
        <v>129</v>
      </c>
      <c r="AS1012" s="16" t="s">
        <v>68</v>
      </c>
    </row>
    <row r="1013" spans="1:63" s="2" customFormat="1" ht="39">
      <c r="A1013" s="27"/>
      <c r="B1013" s="28"/>
      <c r="C1013" s="27"/>
      <c r="D1013" s="125" t="s">
        <v>359</v>
      </c>
      <c r="E1013" s="27"/>
      <c r="F1013" s="137" t="s">
        <v>1575</v>
      </c>
      <c r="G1013" s="27"/>
      <c r="H1013" s="27"/>
      <c r="I1013" s="27"/>
      <c r="J1013" s="28"/>
      <c r="K1013" s="127"/>
      <c r="L1013" s="128"/>
      <c r="M1013" s="47"/>
      <c r="N1013" s="47"/>
      <c r="O1013" s="47"/>
      <c r="P1013" s="47"/>
      <c r="Q1013" s="47"/>
      <c r="R1013" s="48"/>
      <c r="S1013" s="27"/>
      <c r="T1013" s="27"/>
      <c r="U1013" s="27"/>
      <c r="V1013" s="27"/>
      <c r="W1013" s="27"/>
      <c r="X1013" s="27"/>
      <c r="Y1013" s="27"/>
      <c r="Z1013" s="27"/>
      <c r="AA1013" s="27"/>
      <c r="AB1013" s="27"/>
      <c r="AC1013" s="27"/>
      <c r="AR1013" s="16" t="s">
        <v>359</v>
      </c>
      <c r="AS1013" s="16" t="s">
        <v>68</v>
      </c>
    </row>
    <row r="1014" spans="1:63" s="2" customFormat="1" ht="24.2" customHeight="1">
      <c r="A1014" s="27"/>
      <c r="B1014" s="113"/>
      <c r="C1014" s="114" t="s">
        <v>1579</v>
      </c>
      <c r="D1014" s="114" t="s">
        <v>123</v>
      </c>
      <c r="E1014" s="115" t="s">
        <v>1580</v>
      </c>
      <c r="F1014" s="116" t="s">
        <v>1581</v>
      </c>
      <c r="G1014" s="117" t="s">
        <v>195</v>
      </c>
      <c r="H1014" s="118">
        <v>180</v>
      </c>
      <c r="I1014" s="116" t="s">
        <v>127</v>
      </c>
      <c r="J1014" s="28"/>
      <c r="K1014" s="119" t="s">
        <v>1</v>
      </c>
      <c r="L1014" s="120" t="s">
        <v>30</v>
      </c>
      <c r="M1014" s="121">
        <v>0</v>
      </c>
      <c r="N1014" s="121">
        <f>M1014*H1014</f>
        <v>0</v>
      </c>
      <c r="O1014" s="121">
        <v>0</v>
      </c>
      <c r="P1014" s="121">
        <f>O1014*H1014</f>
        <v>0</v>
      </c>
      <c r="Q1014" s="121">
        <v>0</v>
      </c>
      <c r="R1014" s="122">
        <f>Q1014*H1014</f>
        <v>0</v>
      </c>
      <c r="S1014" s="27"/>
      <c r="T1014" s="27"/>
      <c r="U1014" s="27"/>
      <c r="V1014" s="27"/>
      <c r="W1014" s="27"/>
      <c r="X1014" s="27"/>
      <c r="Y1014" s="27"/>
      <c r="Z1014" s="27"/>
      <c r="AA1014" s="27"/>
      <c r="AB1014" s="27"/>
      <c r="AC1014" s="27"/>
      <c r="AP1014" s="123" t="s">
        <v>1569</v>
      </c>
      <c r="AR1014" s="123" t="s">
        <v>123</v>
      </c>
      <c r="AS1014" s="123" t="s">
        <v>68</v>
      </c>
      <c r="AW1014" s="16" t="s">
        <v>121</v>
      </c>
      <c r="BC1014" s="124" t="e">
        <f>IF(L1014="základní",#REF!,0)</f>
        <v>#REF!</v>
      </c>
      <c r="BD1014" s="124">
        <f>IF(L1014="snížená",#REF!,0)</f>
        <v>0</v>
      </c>
      <c r="BE1014" s="124">
        <f>IF(L1014="zákl. přenesená",#REF!,0)</f>
        <v>0</v>
      </c>
      <c r="BF1014" s="124">
        <f>IF(L1014="sníž. přenesená",#REF!,0)</f>
        <v>0</v>
      </c>
      <c r="BG1014" s="124">
        <f>IF(L1014="nulová",#REF!,0)</f>
        <v>0</v>
      </c>
      <c r="BH1014" s="16" t="s">
        <v>68</v>
      </c>
      <c r="BI1014" s="124" t="e">
        <f>ROUND(#REF!*H1014,2)</f>
        <v>#REF!</v>
      </c>
      <c r="BJ1014" s="16" t="s">
        <v>1569</v>
      </c>
      <c r="BK1014" s="123" t="s">
        <v>1582</v>
      </c>
    </row>
    <row r="1015" spans="1:63" s="2" customFormat="1" ht="19.5">
      <c r="A1015" s="27"/>
      <c r="B1015" s="28"/>
      <c r="C1015" s="27"/>
      <c r="D1015" s="125" t="s">
        <v>129</v>
      </c>
      <c r="E1015" s="27"/>
      <c r="F1015" s="126" t="s">
        <v>1581</v>
      </c>
      <c r="G1015" s="27"/>
      <c r="H1015" s="27"/>
      <c r="I1015" s="27"/>
      <c r="J1015" s="28"/>
      <c r="K1015" s="127"/>
      <c r="L1015" s="128"/>
      <c r="M1015" s="47"/>
      <c r="N1015" s="47"/>
      <c r="O1015" s="47"/>
      <c r="P1015" s="47"/>
      <c r="Q1015" s="47"/>
      <c r="R1015" s="48"/>
      <c r="S1015" s="27"/>
      <c r="T1015" s="27"/>
      <c r="U1015" s="27"/>
      <c r="V1015" s="27"/>
      <c r="W1015" s="27"/>
      <c r="X1015" s="27"/>
      <c r="Y1015" s="27"/>
      <c r="Z1015" s="27"/>
      <c r="AA1015" s="27"/>
      <c r="AB1015" s="27"/>
      <c r="AC1015" s="27"/>
      <c r="AR1015" s="16" t="s">
        <v>129</v>
      </c>
      <c r="AS1015" s="16" t="s">
        <v>68</v>
      </c>
    </row>
    <row r="1016" spans="1:63" s="12" customFormat="1" ht="25.9" customHeight="1">
      <c r="B1016" s="103"/>
      <c r="D1016" s="104" t="s">
        <v>60</v>
      </c>
      <c r="E1016" s="105" t="s">
        <v>1583</v>
      </c>
      <c r="F1016" s="105" t="s">
        <v>1584</v>
      </c>
      <c r="J1016" s="103"/>
      <c r="K1016" s="106"/>
      <c r="L1016" s="107"/>
      <c r="M1016" s="107"/>
      <c r="N1016" s="108">
        <f>SUM(N1017:N1025)</f>
        <v>0</v>
      </c>
      <c r="O1016" s="107"/>
      <c r="P1016" s="108">
        <f>SUM(P1017:P1025)</f>
        <v>0</v>
      </c>
      <c r="Q1016" s="107"/>
      <c r="R1016" s="109">
        <f>SUM(R1017:R1025)</f>
        <v>0</v>
      </c>
      <c r="AP1016" s="104" t="s">
        <v>128</v>
      </c>
      <c r="AR1016" s="110" t="s">
        <v>60</v>
      </c>
      <c r="AS1016" s="110" t="s">
        <v>61</v>
      </c>
      <c r="AW1016" s="104" t="s">
        <v>121</v>
      </c>
      <c r="BI1016" s="111" t="e">
        <f>SUM(BI1017:BI1025)</f>
        <v>#REF!</v>
      </c>
    </row>
    <row r="1017" spans="1:63" s="2" customFormat="1" ht="16.5" customHeight="1">
      <c r="A1017" s="27"/>
      <c r="B1017" s="113"/>
      <c r="C1017" s="114" t="s">
        <v>835</v>
      </c>
      <c r="D1017" s="114" t="s">
        <v>123</v>
      </c>
      <c r="E1017" s="115" t="s">
        <v>1585</v>
      </c>
      <c r="F1017" s="116" t="s">
        <v>1586</v>
      </c>
      <c r="G1017" s="117" t="s">
        <v>1587</v>
      </c>
      <c r="H1017" s="118">
        <v>270</v>
      </c>
      <c r="I1017" s="116" t="s">
        <v>1</v>
      </c>
      <c r="J1017" s="28"/>
      <c r="K1017" s="119" t="s">
        <v>1</v>
      </c>
      <c r="L1017" s="120" t="s">
        <v>30</v>
      </c>
      <c r="M1017" s="121">
        <v>0</v>
      </c>
      <c r="N1017" s="121">
        <f>M1017*H1017</f>
        <v>0</v>
      </c>
      <c r="O1017" s="121">
        <v>0</v>
      </c>
      <c r="P1017" s="121">
        <f>O1017*H1017</f>
        <v>0</v>
      </c>
      <c r="Q1017" s="121">
        <v>0</v>
      </c>
      <c r="R1017" s="122">
        <f>Q1017*H1017</f>
        <v>0</v>
      </c>
      <c r="S1017" s="27"/>
      <c r="T1017" s="27"/>
      <c r="U1017" s="27"/>
      <c r="V1017" s="27"/>
      <c r="W1017" s="27"/>
      <c r="X1017" s="27"/>
      <c r="Y1017" s="27"/>
      <c r="Z1017" s="27"/>
      <c r="AA1017" s="27"/>
      <c r="AB1017" s="27"/>
      <c r="AC1017" s="27"/>
      <c r="AP1017" s="123" t="s">
        <v>1569</v>
      </c>
      <c r="AR1017" s="123" t="s">
        <v>123</v>
      </c>
      <c r="AS1017" s="123" t="s">
        <v>68</v>
      </c>
      <c r="AW1017" s="16" t="s">
        <v>121</v>
      </c>
      <c r="BC1017" s="124" t="e">
        <f>IF(L1017="základní",#REF!,0)</f>
        <v>#REF!</v>
      </c>
      <c r="BD1017" s="124">
        <f>IF(L1017="snížená",#REF!,0)</f>
        <v>0</v>
      </c>
      <c r="BE1017" s="124">
        <f>IF(L1017="zákl. přenesená",#REF!,0)</f>
        <v>0</v>
      </c>
      <c r="BF1017" s="124">
        <f>IF(L1017="sníž. přenesená",#REF!,0)</f>
        <v>0</v>
      </c>
      <c r="BG1017" s="124">
        <f>IF(L1017="nulová",#REF!,0)</f>
        <v>0</v>
      </c>
      <c r="BH1017" s="16" t="s">
        <v>68</v>
      </c>
      <c r="BI1017" s="124" t="e">
        <f>ROUND(#REF!*H1017,2)</f>
        <v>#REF!</v>
      </c>
      <c r="BJ1017" s="16" t="s">
        <v>1569</v>
      </c>
      <c r="BK1017" s="123" t="s">
        <v>1588</v>
      </c>
    </row>
    <row r="1018" spans="1:63" s="2" customFormat="1">
      <c r="A1018" s="27"/>
      <c r="B1018" s="28"/>
      <c r="C1018" s="27"/>
      <c r="D1018" s="125" t="s">
        <v>129</v>
      </c>
      <c r="E1018" s="27"/>
      <c r="F1018" s="126" t="s">
        <v>1586</v>
      </c>
      <c r="G1018" s="27"/>
      <c r="H1018" s="27"/>
      <c r="I1018" s="27"/>
      <c r="J1018" s="28"/>
      <c r="K1018" s="127"/>
      <c r="L1018" s="128"/>
      <c r="M1018" s="47"/>
      <c r="N1018" s="47"/>
      <c r="O1018" s="47"/>
      <c r="P1018" s="47"/>
      <c r="Q1018" s="47"/>
      <c r="R1018" s="48"/>
      <c r="S1018" s="27"/>
      <c r="T1018" s="27"/>
      <c r="U1018" s="27"/>
      <c r="V1018" s="27"/>
      <c r="W1018" s="27"/>
      <c r="X1018" s="27"/>
      <c r="Y1018" s="27"/>
      <c r="Z1018" s="27"/>
      <c r="AA1018" s="27"/>
      <c r="AB1018" s="27"/>
      <c r="AC1018" s="27"/>
      <c r="AR1018" s="16" t="s">
        <v>129</v>
      </c>
      <c r="AS1018" s="16" t="s">
        <v>68</v>
      </c>
    </row>
    <row r="1019" spans="1:63" s="2" customFormat="1" ht="21.75" customHeight="1">
      <c r="A1019" s="27"/>
      <c r="B1019" s="113"/>
      <c r="C1019" s="114" t="s">
        <v>1589</v>
      </c>
      <c r="D1019" s="114" t="s">
        <v>123</v>
      </c>
      <c r="E1019" s="115" t="s">
        <v>1590</v>
      </c>
      <c r="F1019" s="116" t="s">
        <v>1591</v>
      </c>
      <c r="G1019" s="117" t="s">
        <v>1587</v>
      </c>
      <c r="H1019" s="118">
        <v>175</v>
      </c>
      <c r="I1019" s="116" t="s">
        <v>1</v>
      </c>
      <c r="J1019" s="28"/>
      <c r="K1019" s="119" t="s">
        <v>1</v>
      </c>
      <c r="L1019" s="120" t="s">
        <v>30</v>
      </c>
      <c r="M1019" s="121">
        <v>0</v>
      </c>
      <c r="N1019" s="121">
        <f>M1019*H1019</f>
        <v>0</v>
      </c>
      <c r="O1019" s="121">
        <v>0</v>
      </c>
      <c r="P1019" s="121">
        <f>O1019*H1019</f>
        <v>0</v>
      </c>
      <c r="Q1019" s="121">
        <v>0</v>
      </c>
      <c r="R1019" s="122">
        <f>Q1019*H1019</f>
        <v>0</v>
      </c>
      <c r="S1019" s="27"/>
      <c r="T1019" s="27"/>
      <c r="U1019" s="27"/>
      <c r="V1019" s="27"/>
      <c r="W1019" s="27"/>
      <c r="X1019" s="27"/>
      <c r="Y1019" s="27"/>
      <c r="Z1019" s="27"/>
      <c r="AA1019" s="27"/>
      <c r="AB1019" s="27"/>
      <c r="AC1019" s="27"/>
      <c r="AP1019" s="123" t="s">
        <v>1569</v>
      </c>
      <c r="AR1019" s="123" t="s">
        <v>123</v>
      </c>
      <c r="AS1019" s="123" t="s">
        <v>68</v>
      </c>
      <c r="AW1019" s="16" t="s">
        <v>121</v>
      </c>
      <c r="BC1019" s="124" t="e">
        <f>IF(L1019="základní",#REF!,0)</f>
        <v>#REF!</v>
      </c>
      <c r="BD1019" s="124">
        <f>IF(L1019="snížená",#REF!,0)</f>
        <v>0</v>
      </c>
      <c r="BE1019" s="124">
        <f>IF(L1019="zákl. přenesená",#REF!,0)</f>
        <v>0</v>
      </c>
      <c r="BF1019" s="124">
        <f>IF(L1019="sníž. přenesená",#REF!,0)</f>
        <v>0</v>
      </c>
      <c r="BG1019" s="124">
        <f>IF(L1019="nulová",#REF!,0)</f>
        <v>0</v>
      </c>
      <c r="BH1019" s="16" t="s">
        <v>68</v>
      </c>
      <c r="BI1019" s="124" t="e">
        <f>ROUND(#REF!*H1019,2)</f>
        <v>#REF!</v>
      </c>
      <c r="BJ1019" s="16" t="s">
        <v>1569</v>
      </c>
      <c r="BK1019" s="123" t="s">
        <v>1592</v>
      </c>
    </row>
    <row r="1020" spans="1:63" s="2" customFormat="1">
      <c r="A1020" s="27"/>
      <c r="B1020" s="28"/>
      <c r="C1020" s="27"/>
      <c r="D1020" s="125" t="s">
        <v>129</v>
      </c>
      <c r="E1020" s="27"/>
      <c r="F1020" s="126" t="s">
        <v>1591</v>
      </c>
      <c r="G1020" s="27"/>
      <c r="H1020" s="27"/>
      <c r="I1020" s="27"/>
      <c r="J1020" s="28"/>
      <c r="K1020" s="127"/>
      <c r="L1020" s="128"/>
      <c r="M1020" s="47"/>
      <c r="N1020" s="47"/>
      <c r="O1020" s="47"/>
      <c r="P1020" s="47"/>
      <c r="Q1020" s="47"/>
      <c r="R1020" s="48"/>
      <c r="S1020" s="27"/>
      <c r="T1020" s="27"/>
      <c r="U1020" s="27"/>
      <c r="V1020" s="27"/>
      <c r="W1020" s="27"/>
      <c r="X1020" s="27"/>
      <c r="Y1020" s="27"/>
      <c r="Z1020" s="27"/>
      <c r="AA1020" s="27"/>
      <c r="AB1020" s="27"/>
      <c r="AC1020" s="27"/>
      <c r="AR1020" s="16" t="s">
        <v>129</v>
      </c>
      <c r="AS1020" s="16" t="s">
        <v>68</v>
      </c>
    </row>
    <row r="1021" spans="1:63" s="2" customFormat="1" ht="24.2" customHeight="1">
      <c r="A1021" s="27"/>
      <c r="B1021" s="113"/>
      <c r="C1021" s="114" t="s">
        <v>839</v>
      </c>
      <c r="D1021" s="114" t="s">
        <v>123</v>
      </c>
      <c r="E1021" s="115" t="s">
        <v>1593</v>
      </c>
      <c r="F1021" s="116" t="s">
        <v>1594</v>
      </c>
      <c r="G1021" s="117" t="s">
        <v>1587</v>
      </c>
      <c r="H1021" s="118">
        <v>30</v>
      </c>
      <c r="I1021" s="116" t="s">
        <v>1</v>
      </c>
      <c r="J1021" s="28"/>
      <c r="K1021" s="119" t="s">
        <v>1</v>
      </c>
      <c r="L1021" s="120" t="s">
        <v>30</v>
      </c>
      <c r="M1021" s="121">
        <v>0</v>
      </c>
      <c r="N1021" s="121">
        <f>M1021*H1021</f>
        <v>0</v>
      </c>
      <c r="O1021" s="121">
        <v>0</v>
      </c>
      <c r="P1021" s="121">
        <f>O1021*H1021</f>
        <v>0</v>
      </c>
      <c r="Q1021" s="121">
        <v>0</v>
      </c>
      <c r="R1021" s="122">
        <f>Q1021*H1021</f>
        <v>0</v>
      </c>
      <c r="S1021" s="27"/>
      <c r="T1021" s="27"/>
      <c r="U1021" s="27"/>
      <c r="V1021" s="27"/>
      <c r="W1021" s="27"/>
      <c r="X1021" s="27"/>
      <c r="Y1021" s="27"/>
      <c r="Z1021" s="27"/>
      <c r="AA1021" s="27"/>
      <c r="AB1021" s="27"/>
      <c r="AC1021" s="27"/>
      <c r="AP1021" s="123" t="s">
        <v>1569</v>
      </c>
      <c r="AR1021" s="123" t="s">
        <v>123</v>
      </c>
      <c r="AS1021" s="123" t="s">
        <v>68</v>
      </c>
      <c r="AW1021" s="16" t="s">
        <v>121</v>
      </c>
      <c r="BC1021" s="124" t="e">
        <f>IF(L1021="základní",#REF!,0)</f>
        <v>#REF!</v>
      </c>
      <c r="BD1021" s="124">
        <f>IF(L1021="snížená",#REF!,0)</f>
        <v>0</v>
      </c>
      <c r="BE1021" s="124">
        <f>IF(L1021="zákl. přenesená",#REF!,0)</f>
        <v>0</v>
      </c>
      <c r="BF1021" s="124">
        <f>IF(L1021="sníž. přenesená",#REF!,0)</f>
        <v>0</v>
      </c>
      <c r="BG1021" s="124">
        <f>IF(L1021="nulová",#REF!,0)</f>
        <v>0</v>
      </c>
      <c r="BH1021" s="16" t="s">
        <v>68</v>
      </c>
      <c r="BI1021" s="124" t="e">
        <f>ROUND(#REF!*H1021,2)</f>
        <v>#REF!</v>
      </c>
      <c r="BJ1021" s="16" t="s">
        <v>1569</v>
      </c>
      <c r="BK1021" s="123" t="s">
        <v>1595</v>
      </c>
    </row>
    <row r="1022" spans="1:63" s="2" customFormat="1" ht="19.5">
      <c r="A1022" s="27"/>
      <c r="B1022" s="28"/>
      <c r="C1022" s="27"/>
      <c r="D1022" s="125" t="s">
        <v>129</v>
      </c>
      <c r="E1022" s="27"/>
      <c r="F1022" s="126" t="s">
        <v>1594</v>
      </c>
      <c r="G1022" s="27"/>
      <c r="H1022" s="27"/>
      <c r="I1022" s="27"/>
      <c r="J1022" s="28"/>
      <c r="K1022" s="127"/>
      <c r="L1022" s="128"/>
      <c r="M1022" s="47"/>
      <c r="N1022" s="47"/>
      <c r="O1022" s="47"/>
      <c r="P1022" s="47"/>
      <c r="Q1022" s="47"/>
      <c r="R1022" s="48"/>
      <c r="S1022" s="27"/>
      <c r="T1022" s="27"/>
      <c r="U1022" s="27"/>
      <c r="V1022" s="27"/>
      <c r="W1022" s="27"/>
      <c r="X1022" s="27"/>
      <c r="Y1022" s="27"/>
      <c r="Z1022" s="27"/>
      <c r="AA1022" s="27"/>
      <c r="AB1022" s="27"/>
      <c r="AC1022" s="27"/>
      <c r="AR1022" s="16" t="s">
        <v>129</v>
      </c>
      <c r="AS1022" s="16" t="s">
        <v>68</v>
      </c>
    </row>
    <row r="1023" spans="1:63" s="2" customFormat="1" ht="16.5" customHeight="1">
      <c r="A1023" s="27"/>
      <c r="B1023" s="113"/>
      <c r="C1023" s="114" t="s">
        <v>1596</v>
      </c>
      <c r="D1023" s="114" t="s">
        <v>123</v>
      </c>
      <c r="E1023" s="115" t="s">
        <v>1597</v>
      </c>
      <c r="F1023" s="116" t="s">
        <v>1598</v>
      </c>
      <c r="G1023" s="117" t="s">
        <v>149</v>
      </c>
      <c r="H1023" s="118">
        <v>28</v>
      </c>
      <c r="I1023" s="116" t="s">
        <v>1</v>
      </c>
      <c r="J1023" s="28"/>
      <c r="K1023" s="119" t="s">
        <v>1</v>
      </c>
      <c r="L1023" s="120" t="s">
        <v>30</v>
      </c>
      <c r="M1023" s="121">
        <v>0</v>
      </c>
      <c r="N1023" s="121">
        <f>M1023*H1023</f>
        <v>0</v>
      </c>
      <c r="O1023" s="121">
        <v>0</v>
      </c>
      <c r="P1023" s="121">
        <f>O1023*H1023</f>
        <v>0</v>
      </c>
      <c r="Q1023" s="121">
        <v>0</v>
      </c>
      <c r="R1023" s="122">
        <f>Q1023*H1023</f>
        <v>0</v>
      </c>
      <c r="S1023" s="27"/>
      <c r="T1023" s="27"/>
      <c r="U1023" s="27"/>
      <c r="V1023" s="27"/>
      <c r="W1023" s="27"/>
      <c r="X1023" s="27"/>
      <c r="Y1023" s="27"/>
      <c r="Z1023" s="27"/>
      <c r="AA1023" s="27"/>
      <c r="AB1023" s="27"/>
      <c r="AC1023" s="27"/>
      <c r="AP1023" s="123" t="s">
        <v>1569</v>
      </c>
      <c r="AR1023" s="123" t="s">
        <v>123</v>
      </c>
      <c r="AS1023" s="123" t="s">
        <v>68</v>
      </c>
      <c r="AW1023" s="16" t="s">
        <v>121</v>
      </c>
      <c r="BC1023" s="124" t="e">
        <f>IF(L1023="základní",#REF!,0)</f>
        <v>#REF!</v>
      </c>
      <c r="BD1023" s="124">
        <f>IF(L1023="snížená",#REF!,0)</f>
        <v>0</v>
      </c>
      <c r="BE1023" s="124">
        <f>IF(L1023="zákl. přenesená",#REF!,0)</f>
        <v>0</v>
      </c>
      <c r="BF1023" s="124">
        <f>IF(L1023="sníž. přenesená",#REF!,0)</f>
        <v>0</v>
      </c>
      <c r="BG1023" s="124">
        <f>IF(L1023="nulová",#REF!,0)</f>
        <v>0</v>
      </c>
      <c r="BH1023" s="16" t="s">
        <v>68</v>
      </c>
      <c r="BI1023" s="124" t="e">
        <f>ROUND(#REF!*H1023,2)</f>
        <v>#REF!</v>
      </c>
      <c r="BJ1023" s="16" t="s">
        <v>1569</v>
      </c>
      <c r="BK1023" s="123" t="s">
        <v>1599</v>
      </c>
    </row>
    <row r="1024" spans="1:63" s="2" customFormat="1">
      <c r="A1024" s="27"/>
      <c r="B1024" s="28"/>
      <c r="C1024" s="27"/>
      <c r="D1024" s="125" t="s">
        <v>129</v>
      </c>
      <c r="E1024" s="27"/>
      <c r="F1024" s="126" t="s">
        <v>1598</v>
      </c>
      <c r="G1024" s="27"/>
      <c r="H1024" s="27"/>
      <c r="I1024" s="27"/>
      <c r="J1024" s="28"/>
      <c r="K1024" s="127"/>
      <c r="L1024" s="128"/>
      <c r="M1024" s="47"/>
      <c r="N1024" s="47"/>
      <c r="O1024" s="47"/>
      <c r="P1024" s="47"/>
      <c r="Q1024" s="47"/>
      <c r="R1024" s="48"/>
      <c r="S1024" s="27"/>
      <c r="T1024" s="27"/>
      <c r="U1024" s="27"/>
      <c r="V1024" s="27"/>
      <c r="W1024" s="27"/>
      <c r="X1024" s="27"/>
      <c r="Y1024" s="27"/>
      <c r="Z1024" s="27"/>
      <c r="AA1024" s="27"/>
      <c r="AB1024" s="27"/>
      <c r="AC1024" s="27"/>
      <c r="AR1024" s="16" t="s">
        <v>129</v>
      </c>
      <c r="AS1024" s="16" t="s">
        <v>68</v>
      </c>
    </row>
    <row r="1025" spans="1:63" s="2" customFormat="1" ht="19.5">
      <c r="A1025" s="27"/>
      <c r="B1025" s="28"/>
      <c r="C1025" s="27"/>
      <c r="D1025" s="125" t="s">
        <v>359</v>
      </c>
      <c r="E1025" s="27"/>
      <c r="F1025" s="137" t="s">
        <v>1600</v>
      </c>
      <c r="G1025" s="27"/>
      <c r="H1025" s="27"/>
      <c r="I1025" s="27"/>
      <c r="J1025" s="28"/>
      <c r="K1025" s="127"/>
      <c r="L1025" s="128"/>
      <c r="M1025" s="47"/>
      <c r="N1025" s="47"/>
      <c r="O1025" s="47"/>
      <c r="P1025" s="47"/>
      <c r="Q1025" s="47"/>
      <c r="R1025" s="48"/>
      <c r="S1025" s="27"/>
      <c r="T1025" s="27"/>
      <c r="U1025" s="27"/>
      <c r="V1025" s="27"/>
      <c r="W1025" s="27"/>
      <c r="X1025" s="27"/>
      <c r="Y1025" s="27"/>
      <c r="Z1025" s="27"/>
      <c r="AA1025" s="27"/>
      <c r="AB1025" s="27"/>
      <c r="AC1025" s="27"/>
      <c r="AR1025" s="16" t="s">
        <v>359</v>
      </c>
      <c r="AS1025" s="16" t="s">
        <v>68</v>
      </c>
    </row>
    <row r="1026" spans="1:63" s="12" customFormat="1" ht="25.9" customHeight="1">
      <c r="B1026" s="103"/>
      <c r="D1026" s="104" t="s">
        <v>60</v>
      </c>
      <c r="E1026" s="105" t="s">
        <v>1601</v>
      </c>
      <c r="F1026" s="105" t="s">
        <v>1602</v>
      </c>
      <c r="J1026" s="103"/>
      <c r="K1026" s="106"/>
      <c r="L1026" s="107"/>
      <c r="M1026" s="107"/>
      <c r="N1026" s="108">
        <f>N1027+N1042+N1057+N1072</f>
        <v>0</v>
      </c>
      <c r="O1026" s="107"/>
      <c r="P1026" s="108">
        <f>P1027+P1042+P1057+P1072</f>
        <v>0</v>
      </c>
      <c r="Q1026" s="107"/>
      <c r="R1026" s="109">
        <f>R1027+R1042+R1057+R1072</f>
        <v>0</v>
      </c>
      <c r="AP1026" s="104" t="s">
        <v>139</v>
      </c>
      <c r="AR1026" s="110" t="s">
        <v>60</v>
      </c>
      <c r="AS1026" s="110" t="s">
        <v>61</v>
      </c>
      <c r="AW1026" s="104" t="s">
        <v>121</v>
      </c>
      <c r="BI1026" s="111" t="e">
        <f>BI1027+BI1042+BI1057+BI1072</f>
        <v>#REF!</v>
      </c>
    </row>
    <row r="1027" spans="1:63" s="12" customFormat="1" ht="22.9" customHeight="1">
      <c r="B1027" s="103"/>
      <c r="D1027" s="104" t="s">
        <v>60</v>
      </c>
      <c r="E1027" s="112" t="s">
        <v>61</v>
      </c>
      <c r="F1027" s="112" t="s">
        <v>1603</v>
      </c>
      <c r="J1027" s="103"/>
      <c r="K1027" s="106"/>
      <c r="L1027" s="107"/>
      <c r="M1027" s="107"/>
      <c r="N1027" s="108">
        <f>SUM(N1028:N1041)</f>
        <v>0</v>
      </c>
      <c r="O1027" s="107"/>
      <c r="P1027" s="108">
        <f>SUM(P1028:P1041)</f>
        <v>0</v>
      </c>
      <c r="Q1027" s="107"/>
      <c r="R1027" s="109">
        <f>SUM(R1028:R1041)</f>
        <v>0</v>
      </c>
      <c r="AP1027" s="104" t="s">
        <v>68</v>
      </c>
      <c r="AR1027" s="110" t="s">
        <v>60</v>
      </c>
      <c r="AS1027" s="110" t="s">
        <v>68</v>
      </c>
      <c r="AW1027" s="104" t="s">
        <v>121</v>
      </c>
      <c r="BI1027" s="111" t="e">
        <f>SUM(BI1028:BI1041)</f>
        <v>#REF!</v>
      </c>
    </row>
    <row r="1028" spans="1:63" s="2" customFormat="1" ht="16.5" customHeight="1">
      <c r="A1028" s="27"/>
      <c r="B1028" s="113"/>
      <c r="C1028" s="114" t="s">
        <v>842</v>
      </c>
      <c r="D1028" s="114" t="s">
        <v>123</v>
      </c>
      <c r="E1028" s="115" t="s">
        <v>1604</v>
      </c>
      <c r="F1028" s="116" t="s">
        <v>1605</v>
      </c>
      <c r="G1028" s="117" t="s">
        <v>1606</v>
      </c>
      <c r="H1028" s="118">
        <v>0.04</v>
      </c>
      <c r="I1028" s="116" t="s">
        <v>127</v>
      </c>
      <c r="J1028" s="28"/>
      <c r="K1028" s="119" t="s">
        <v>1</v>
      </c>
      <c r="L1028" s="120" t="s">
        <v>30</v>
      </c>
      <c r="M1028" s="121">
        <v>0</v>
      </c>
      <c r="N1028" s="121">
        <f>M1028*H1028</f>
        <v>0</v>
      </c>
      <c r="O1028" s="121">
        <v>0</v>
      </c>
      <c r="P1028" s="121">
        <f>O1028*H1028</f>
        <v>0</v>
      </c>
      <c r="Q1028" s="121">
        <v>0</v>
      </c>
      <c r="R1028" s="122">
        <f>Q1028*H1028</f>
        <v>0</v>
      </c>
      <c r="S1028" s="27"/>
      <c r="T1028" s="27"/>
      <c r="U1028" s="27"/>
      <c r="V1028" s="27"/>
      <c r="W1028" s="27"/>
      <c r="X1028" s="27"/>
      <c r="Y1028" s="27"/>
      <c r="Z1028" s="27"/>
      <c r="AA1028" s="27"/>
      <c r="AB1028" s="27"/>
      <c r="AC1028" s="27"/>
      <c r="AP1028" s="123" t="s">
        <v>128</v>
      </c>
      <c r="AR1028" s="123" t="s">
        <v>123</v>
      </c>
      <c r="AS1028" s="123" t="s">
        <v>70</v>
      </c>
      <c r="AW1028" s="16" t="s">
        <v>121</v>
      </c>
      <c r="BC1028" s="124" t="e">
        <f>IF(L1028="základní",#REF!,0)</f>
        <v>#REF!</v>
      </c>
      <c r="BD1028" s="124">
        <f>IF(L1028="snížená",#REF!,0)</f>
        <v>0</v>
      </c>
      <c r="BE1028" s="124">
        <f>IF(L1028="zákl. přenesená",#REF!,0)</f>
        <v>0</v>
      </c>
      <c r="BF1028" s="124">
        <f>IF(L1028="sníž. přenesená",#REF!,0)</f>
        <v>0</v>
      </c>
      <c r="BG1028" s="124">
        <f>IF(L1028="nulová",#REF!,0)</f>
        <v>0</v>
      </c>
      <c r="BH1028" s="16" t="s">
        <v>68</v>
      </c>
      <c r="BI1028" s="124" t="e">
        <f>ROUND(#REF!*H1028,2)</f>
        <v>#REF!</v>
      </c>
      <c r="BJ1028" s="16" t="s">
        <v>128</v>
      </c>
      <c r="BK1028" s="123" t="s">
        <v>1607</v>
      </c>
    </row>
    <row r="1029" spans="1:63" s="2" customFormat="1">
      <c r="A1029" s="27"/>
      <c r="B1029" s="28"/>
      <c r="C1029" s="27"/>
      <c r="D1029" s="125" t="s">
        <v>129</v>
      </c>
      <c r="E1029" s="27"/>
      <c r="F1029" s="126" t="s">
        <v>1605</v>
      </c>
      <c r="G1029" s="27"/>
      <c r="H1029" s="27"/>
      <c r="I1029" s="27"/>
      <c r="J1029" s="28"/>
      <c r="K1029" s="127"/>
      <c r="L1029" s="128"/>
      <c r="M1029" s="47"/>
      <c r="N1029" s="47"/>
      <c r="O1029" s="47"/>
      <c r="P1029" s="47"/>
      <c r="Q1029" s="47"/>
      <c r="R1029" s="48"/>
      <c r="S1029" s="27"/>
      <c r="T1029" s="27"/>
      <c r="U1029" s="27"/>
      <c r="V1029" s="27"/>
      <c r="W1029" s="27"/>
      <c r="X1029" s="27"/>
      <c r="Y1029" s="27"/>
      <c r="Z1029" s="27"/>
      <c r="AA1029" s="27"/>
      <c r="AB1029" s="27"/>
      <c r="AC1029" s="27"/>
      <c r="AR1029" s="16" t="s">
        <v>129</v>
      </c>
      <c r="AS1029" s="16" t="s">
        <v>70</v>
      </c>
    </row>
    <row r="1030" spans="1:63" s="2" customFormat="1" ht="24.2" customHeight="1">
      <c r="A1030" s="27"/>
      <c r="B1030" s="113"/>
      <c r="C1030" s="114" t="s">
        <v>1608</v>
      </c>
      <c r="D1030" s="114" t="s">
        <v>123</v>
      </c>
      <c r="E1030" s="115" t="s">
        <v>1609</v>
      </c>
      <c r="F1030" s="116" t="s">
        <v>1610</v>
      </c>
      <c r="G1030" s="117" t="s">
        <v>1606</v>
      </c>
      <c r="H1030" s="118">
        <v>0.06</v>
      </c>
      <c r="I1030" s="116" t="s">
        <v>1</v>
      </c>
      <c r="J1030" s="28"/>
      <c r="K1030" s="119" t="s">
        <v>1</v>
      </c>
      <c r="L1030" s="120" t="s">
        <v>30</v>
      </c>
      <c r="M1030" s="121">
        <v>0</v>
      </c>
      <c r="N1030" s="121">
        <f>M1030*H1030</f>
        <v>0</v>
      </c>
      <c r="O1030" s="121">
        <v>0</v>
      </c>
      <c r="P1030" s="121">
        <f>O1030*H1030</f>
        <v>0</v>
      </c>
      <c r="Q1030" s="121">
        <v>0</v>
      </c>
      <c r="R1030" s="122">
        <f>Q1030*H1030</f>
        <v>0</v>
      </c>
      <c r="S1030" s="27"/>
      <c r="T1030" s="27"/>
      <c r="U1030" s="27"/>
      <c r="V1030" s="27"/>
      <c r="W1030" s="27"/>
      <c r="X1030" s="27"/>
      <c r="Y1030" s="27"/>
      <c r="Z1030" s="27"/>
      <c r="AA1030" s="27"/>
      <c r="AB1030" s="27"/>
      <c r="AC1030" s="27"/>
      <c r="AP1030" s="123" t="s">
        <v>128</v>
      </c>
      <c r="AR1030" s="123" t="s">
        <v>123</v>
      </c>
      <c r="AS1030" s="123" t="s">
        <v>70</v>
      </c>
      <c r="AW1030" s="16" t="s">
        <v>121</v>
      </c>
      <c r="BC1030" s="124" t="e">
        <f>IF(L1030="základní",#REF!,0)</f>
        <v>#REF!</v>
      </c>
      <c r="BD1030" s="124">
        <f>IF(L1030="snížená",#REF!,0)</f>
        <v>0</v>
      </c>
      <c r="BE1030" s="124">
        <f>IF(L1030="zákl. přenesená",#REF!,0)</f>
        <v>0</v>
      </c>
      <c r="BF1030" s="124">
        <f>IF(L1030="sníž. přenesená",#REF!,0)</f>
        <v>0</v>
      </c>
      <c r="BG1030" s="124">
        <f>IF(L1030="nulová",#REF!,0)</f>
        <v>0</v>
      </c>
      <c r="BH1030" s="16" t="s">
        <v>68</v>
      </c>
      <c r="BI1030" s="124" t="e">
        <f>ROUND(#REF!*H1030,2)</f>
        <v>#REF!</v>
      </c>
      <c r="BJ1030" s="16" t="s">
        <v>128</v>
      </c>
      <c r="BK1030" s="123" t="s">
        <v>1611</v>
      </c>
    </row>
    <row r="1031" spans="1:63" s="2" customFormat="1" ht="19.5">
      <c r="A1031" s="27"/>
      <c r="B1031" s="28"/>
      <c r="C1031" s="27"/>
      <c r="D1031" s="125" t="s">
        <v>129</v>
      </c>
      <c r="E1031" s="27"/>
      <c r="F1031" s="126" t="s">
        <v>1612</v>
      </c>
      <c r="G1031" s="27"/>
      <c r="H1031" s="27"/>
      <c r="I1031" s="27"/>
      <c r="J1031" s="28"/>
      <c r="K1031" s="127"/>
      <c r="L1031" s="128"/>
      <c r="M1031" s="47"/>
      <c r="N1031" s="47"/>
      <c r="O1031" s="47"/>
      <c r="P1031" s="47"/>
      <c r="Q1031" s="47"/>
      <c r="R1031" s="48"/>
      <c r="S1031" s="27"/>
      <c r="T1031" s="27"/>
      <c r="U1031" s="27"/>
      <c r="V1031" s="27"/>
      <c r="W1031" s="27"/>
      <c r="X1031" s="27"/>
      <c r="Y1031" s="27"/>
      <c r="Z1031" s="27"/>
      <c r="AA1031" s="27"/>
      <c r="AB1031" s="27"/>
      <c r="AC1031" s="27"/>
      <c r="AR1031" s="16" t="s">
        <v>129</v>
      </c>
      <c r="AS1031" s="16" t="s">
        <v>70</v>
      </c>
    </row>
    <row r="1032" spans="1:63" s="2" customFormat="1" ht="16.5" customHeight="1">
      <c r="A1032" s="27"/>
      <c r="B1032" s="113"/>
      <c r="C1032" s="114" t="s">
        <v>846</v>
      </c>
      <c r="D1032" s="114" t="s">
        <v>123</v>
      </c>
      <c r="E1032" s="115" t="s">
        <v>1613</v>
      </c>
      <c r="F1032" s="116" t="s">
        <v>1614</v>
      </c>
      <c r="G1032" s="117" t="s">
        <v>1606</v>
      </c>
      <c r="H1032" s="118">
        <v>0.06</v>
      </c>
      <c r="I1032" s="116" t="s">
        <v>1</v>
      </c>
      <c r="J1032" s="28"/>
      <c r="K1032" s="119" t="s">
        <v>1</v>
      </c>
      <c r="L1032" s="120" t="s">
        <v>30</v>
      </c>
      <c r="M1032" s="121">
        <v>0</v>
      </c>
      <c r="N1032" s="121">
        <f>M1032*H1032</f>
        <v>0</v>
      </c>
      <c r="O1032" s="121">
        <v>0</v>
      </c>
      <c r="P1032" s="121">
        <f>O1032*H1032</f>
        <v>0</v>
      </c>
      <c r="Q1032" s="121">
        <v>0</v>
      </c>
      <c r="R1032" s="122">
        <f>Q1032*H1032</f>
        <v>0</v>
      </c>
      <c r="S1032" s="27"/>
      <c r="T1032" s="27"/>
      <c r="U1032" s="27"/>
      <c r="V1032" s="27"/>
      <c r="W1032" s="27"/>
      <c r="X1032" s="27"/>
      <c r="Y1032" s="27"/>
      <c r="Z1032" s="27"/>
      <c r="AA1032" s="27"/>
      <c r="AB1032" s="27"/>
      <c r="AC1032" s="27"/>
      <c r="AP1032" s="123" t="s">
        <v>128</v>
      </c>
      <c r="AR1032" s="123" t="s">
        <v>123</v>
      </c>
      <c r="AS1032" s="123" t="s">
        <v>70</v>
      </c>
      <c r="AW1032" s="16" t="s">
        <v>121</v>
      </c>
      <c r="BC1032" s="124" t="e">
        <f>IF(L1032="základní",#REF!,0)</f>
        <v>#REF!</v>
      </c>
      <c r="BD1032" s="124">
        <f>IF(L1032="snížená",#REF!,0)</f>
        <v>0</v>
      </c>
      <c r="BE1032" s="124">
        <f>IF(L1032="zákl. přenesená",#REF!,0)</f>
        <v>0</v>
      </c>
      <c r="BF1032" s="124">
        <f>IF(L1032="sníž. přenesená",#REF!,0)</f>
        <v>0</v>
      </c>
      <c r="BG1032" s="124">
        <f>IF(L1032="nulová",#REF!,0)</f>
        <v>0</v>
      </c>
      <c r="BH1032" s="16" t="s">
        <v>68</v>
      </c>
      <c r="BI1032" s="124" t="e">
        <f>ROUND(#REF!*H1032,2)</f>
        <v>#REF!</v>
      </c>
      <c r="BJ1032" s="16" t="s">
        <v>128</v>
      </c>
      <c r="BK1032" s="123" t="s">
        <v>1615</v>
      </c>
    </row>
    <row r="1033" spans="1:63" s="2" customFormat="1">
      <c r="A1033" s="27"/>
      <c r="B1033" s="28"/>
      <c r="C1033" s="27"/>
      <c r="D1033" s="125" t="s">
        <v>129</v>
      </c>
      <c r="E1033" s="27"/>
      <c r="F1033" s="126" t="s">
        <v>1614</v>
      </c>
      <c r="G1033" s="27"/>
      <c r="H1033" s="27"/>
      <c r="I1033" s="27"/>
      <c r="J1033" s="28"/>
      <c r="K1033" s="127"/>
      <c r="L1033" s="128"/>
      <c r="M1033" s="47"/>
      <c r="N1033" s="47"/>
      <c r="O1033" s="47"/>
      <c r="P1033" s="47"/>
      <c r="Q1033" s="47"/>
      <c r="R1033" s="48"/>
      <c r="S1033" s="27"/>
      <c r="T1033" s="27"/>
      <c r="U1033" s="27"/>
      <c r="V1033" s="27"/>
      <c r="W1033" s="27"/>
      <c r="X1033" s="27"/>
      <c r="Y1033" s="27"/>
      <c r="Z1033" s="27"/>
      <c r="AA1033" s="27"/>
      <c r="AB1033" s="27"/>
      <c r="AC1033" s="27"/>
      <c r="AR1033" s="16" t="s">
        <v>129</v>
      </c>
      <c r="AS1033" s="16" t="s">
        <v>70</v>
      </c>
    </row>
    <row r="1034" spans="1:63" s="2" customFormat="1" ht="16.5" customHeight="1">
      <c r="A1034" s="27"/>
      <c r="B1034" s="113"/>
      <c r="C1034" s="114" t="s">
        <v>1616</v>
      </c>
      <c r="D1034" s="114" t="s">
        <v>123</v>
      </c>
      <c r="E1034" s="115" t="s">
        <v>1617</v>
      </c>
      <c r="F1034" s="116" t="s">
        <v>1618</v>
      </c>
      <c r="G1034" s="117" t="s">
        <v>1606</v>
      </c>
      <c r="H1034" s="118">
        <v>0.05</v>
      </c>
      <c r="I1034" s="116" t="s">
        <v>1</v>
      </c>
      <c r="J1034" s="28"/>
      <c r="K1034" s="119" t="s">
        <v>1</v>
      </c>
      <c r="L1034" s="120" t="s">
        <v>30</v>
      </c>
      <c r="M1034" s="121">
        <v>0</v>
      </c>
      <c r="N1034" s="121">
        <f>M1034*H1034</f>
        <v>0</v>
      </c>
      <c r="O1034" s="121">
        <v>0</v>
      </c>
      <c r="P1034" s="121">
        <f>O1034*H1034</f>
        <v>0</v>
      </c>
      <c r="Q1034" s="121">
        <v>0</v>
      </c>
      <c r="R1034" s="122">
        <f>Q1034*H1034</f>
        <v>0</v>
      </c>
      <c r="S1034" s="27"/>
      <c r="T1034" s="27"/>
      <c r="U1034" s="27"/>
      <c r="V1034" s="27"/>
      <c r="W1034" s="27"/>
      <c r="X1034" s="27"/>
      <c r="Y1034" s="27"/>
      <c r="Z1034" s="27"/>
      <c r="AA1034" s="27"/>
      <c r="AB1034" s="27"/>
      <c r="AC1034" s="27"/>
      <c r="AP1034" s="123" t="s">
        <v>128</v>
      </c>
      <c r="AR1034" s="123" t="s">
        <v>123</v>
      </c>
      <c r="AS1034" s="123" t="s">
        <v>70</v>
      </c>
      <c r="AW1034" s="16" t="s">
        <v>121</v>
      </c>
      <c r="BC1034" s="124" t="e">
        <f>IF(L1034="základní",#REF!,0)</f>
        <v>#REF!</v>
      </c>
      <c r="BD1034" s="124">
        <f>IF(L1034="snížená",#REF!,0)</f>
        <v>0</v>
      </c>
      <c r="BE1034" s="124">
        <f>IF(L1034="zákl. přenesená",#REF!,0)</f>
        <v>0</v>
      </c>
      <c r="BF1034" s="124">
        <f>IF(L1034="sníž. přenesená",#REF!,0)</f>
        <v>0</v>
      </c>
      <c r="BG1034" s="124">
        <f>IF(L1034="nulová",#REF!,0)</f>
        <v>0</v>
      </c>
      <c r="BH1034" s="16" t="s">
        <v>68</v>
      </c>
      <c r="BI1034" s="124" t="e">
        <f>ROUND(#REF!*H1034,2)</f>
        <v>#REF!</v>
      </c>
      <c r="BJ1034" s="16" t="s">
        <v>128</v>
      </c>
      <c r="BK1034" s="123" t="s">
        <v>1619</v>
      </c>
    </row>
    <row r="1035" spans="1:63" s="2" customFormat="1" ht="58.5">
      <c r="A1035" s="27"/>
      <c r="B1035" s="28"/>
      <c r="C1035" s="27"/>
      <c r="D1035" s="125" t="s">
        <v>129</v>
      </c>
      <c r="E1035" s="27"/>
      <c r="F1035" s="126" t="s">
        <v>1620</v>
      </c>
      <c r="G1035" s="27"/>
      <c r="H1035" s="27"/>
      <c r="I1035" s="27"/>
      <c r="J1035" s="28"/>
      <c r="K1035" s="127"/>
      <c r="L1035" s="128"/>
      <c r="M1035" s="47"/>
      <c r="N1035" s="47"/>
      <c r="O1035" s="47"/>
      <c r="P1035" s="47"/>
      <c r="Q1035" s="47"/>
      <c r="R1035" s="48"/>
      <c r="S1035" s="27"/>
      <c r="T1035" s="27"/>
      <c r="U1035" s="27"/>
      <c r="V1035" s="27"/>
      <c r="W1035" s="27"/>
      <c r="X1035" s="27"/>
      <c r="Y1035" s="27"/>
      <c r="Z1035" s="27"/>
      <c r="AA1035" s="27"/>
      <c r="AB1035" s="27"/>
      <c r="AC1035" s="27"/>
      <c r="AR1035" s="16" t="s">
        <v>129</v>
      </c>
      <c r="AS1035" s="16" t="s">
        <v>70</v>
      </c>
    </row>
    <row r="1036" spans="1:63" s="2" customFormat="1" ht="16.5" customHeight="1">
      <c r="A1036" s="27"/>
      <c r="B1036" s="113"/>
      <c r="C1036" s="114" t="s">
        <v>849</v>
      </c>
      <c r="D1036" s="114" t="s">
        <v>123</v>
      </c>
      <c r="E1036" s="115" t="s">
        <v>1621</v>
      </c>
      <c r="F1036" s="116" t="s">
        <v>1622</v>
      </c>
      <c r="G1036" s="117" t="s">
        <v>1606</v>
      </c>
      <c r="H1036" s="118">
        <v>3.5000000000000003E-2</v>
      </c>
      <c r="I1036" s="116" t="s">
        <v>1</v>
      </c>
      <c r="J1036" s="28"/>
      <c r="K1036" s="119" t="s">
        <v>1</v>
      </c>
      <c r="L1036" s="120" t="s">
        <v>30</v>
      </c>
      <c r="M1036" s="121">
        <v>0</v>
      </c>
      <c r="N1036" s="121">
        <f>M1036*H1036</f>
        <v>0</v>
      </c>
      <c r="O1036" s="121">
        <v>0</v>
      </c>
      <c r="P1036" s="121">
        <f>O1036*H1036</f>
        <v>0</v>
      </c>
      <c r="Q1036" s="121">
        <v>0</v>
      </c>
      <c r="R1036" s="122">
        <f>Q1036*H1036</f>
        <v>0</v>
      </c>
      <c r="S1036" s="27"/>
      <c r="T1036" s="27"/>
      <c r="U1036" s="27"/>
      <c r="V1036" s="27"/>
      <c r="W1036" s="27"/>
      <c r="X1036" s="27"/>
      <c r="Y1036" s="27"/>
      <c r="Z1036" s="27"/>
      <c r="AA1036" s="27"/>
      <c r="AB1036" s="27"/>
      <c r="AC1036" s="27"/>
      <c r="AP1036" s="123" t="s">
        <v>1623</v>
      </c>
      <c r="AR1036" s="123" t="s">
        <v>123</v>
      </c>
      <c r="AS1036" s="123" t="s">
        <v>70</v>
      </c>
      <c r="AW1036" s="16" t="s">
        <v>121</v>
      </c>
      <c r="BC1036" s="124" t="e">
        <f>IF(L1036="základní",#REF!,0)</f>
        <v>#REF!</v>
      </c>
      <c r="BD1036" s="124">
        <f>IF(L1036="snížená",#REF!,0)</f>
        <v>0</v>
      </c>
      <c r="BE1036" s="124">
        <f>IF(L1036="zákl. přenesená",#REF!,0)</f>
        <v>0</v>
      </c>
      <c r="BF1036" s="124">
        <f>IF(L1036="sníž. přenesená",#REF!,0)</f>
        <v>0</v>
      </c>
      <c r="BG1036" s="124">
        <f>IF(L1036="nulová",#REF!,0)</f>
        <v>0</v>
      </c>
      <c r="BH1036" s="16" t="s">
        <v>68</v>
      </c>
      <c r="BI1036" s="124" t="e">
        <f>ROUND(#REF!*H1036,2)</f>
        <v>#REF!</v>
      </c>
      <c r="BJ1036" s="16" t="s">
        <v>1623</v>
      </c>
      <c r="BK1036" s="123" t="s">
        <v>1624</v>
      </c>
    </row>
    <row r="1037" spans="1:63" s="2" customFormat="1" ht="29.25">
      <c r="A1037" s="27"/>
      <c r="B1037" s="28"/>
      <c r="C1037" s="27"/>
      <c r="D1037" s="125" t="s">
        <v>129</v>
      </c>
      <c r="E1037" s="27"/>
      <c r="F1037" s="126" t="s">
        <v>1625</v>
      </c>
      <c r="G1037" s="27"/>
      <c r="H1037" s="27"/>
      <c r="I1037" s="27"/>
      <c r="J1037" s="28"/>
      <c r="K1037" s="127"/>
      <c r="L1037" s="128"/>
      <c r="M1037" s="47"/>
      <c r="N1037" s="47"/>
      <c r="O1037" s="47"/>
      <c r="P1037" s="47"/>
      <c r="Q1037" s="47"/>
      <c r="R1037" s="48"/>
      <c r="S1037" s="27"/>
      <c r="T1037" s="27"/>
      <c r="U1037" s="27"/>
      <c r="V1037" s="27"/>
      <c r="W1037" s="27"/>
      <c r="X1037" s="27"/>
      <c r="Y1037" s="27"/>
      <c r="Z1037" s="27"/>
      <c r="AA1037" s="27"/>
      <c r="AB1037" s="27"/>
      <c r="AC1037" s="27"/>
      <c r="AR1037" s="16" t="s">
        <v>129</v>
      </c>
      <c r="AS1037" s="16" t="s">
        <v>70</v>
      </c>
    </row>
    <row r="1038" spans="1:63" s="2" customFormat="1" ht="16.5" customHeight="1">
      <c r="A1038" s="27"/>
      <c r="B1038" s="113"/>
      <c r="C1038" s="114" t="s">
        <v>1626</v>
      </c>
      <c r="D1038" s="114" t="s">
        <v>123</v>
      </c>
      <c r="E1038" s="115" t="s">
        <v>1627</v>
      </c>
      <c r="F1038" s="116" t="s">
        <v>1628</v>
      </c>
      <c r="G1038" s="117" t="s">
        <v>1606</v>
      </c>
      <c r="H1038" s="118">
        <v>0.04</v>
      </c>
      <c r="I1038" s="116" t="s">
        <v>1</v>
      </c>
      <c r="J1038" s="28"/>
      <c r="K1038" s="119" t="s">
        <v>1</v>
      </c>
      <c r="L1038" s="120" t="s">
        <v>30</v>
      </c>
      <c r="M1038" s="121">
        <v>0</v>
      </c>
      <c r="N1038" s="121">
        <f>M1038*H1038</f>
        <v>0</v>
      </c>
      <c r="O1038" s="121">
        <v>0</v>
      </c>
      <c r="P1038" s="121">
        <f>O1038*H1038</f>
        <v>0</v>
      </c>
      <c r="Q1038" s="121">
        <v>0</v>
      </c>
      <c r="R1038" s="122">
        <f>Q1038*H1038</f>
        <v>0</v>
      </c>
      <c r="S1038" s="27"/>
      <c r="T1038" s="27"/>
      <c r="U1038" s="27"/>
      <c r="V1038" s="27"/>
      <c r="W1038" s="27"/>
      <c r="X1038" s="27"/>
      <c r="Y1038" s="27"/>
      <c r="Z1038" s="27"/>
      <c r="AA1038" s="27"/>
      <c r="AB1038" s="27"/>
      <c r="AC1038" s="27"/>
      <c r="AP1038" s="123" t="s">
        <v>128</v>
      </c>
      <c r="AR1038" s="123" t="s">
        <v>123</v>
      </c>
      <c r="AS1038" s="123" t="s">
        <v>70</v>
      </c>
      <c r="AW1038" s="16" t="s">
        <v>121</v>
      </c>
      <c r="BC1038" s="124" t="e">
        <f>IF(L1038="základní",#REF!,0)</f>
        <v>#REF!</v>
      </c>
      <c r="BD1038" s="124">
        <f>IF(L1038="snížená",#REF!,0)</f>
        <v>0</v>
      </c>
      <c r="BE1038" s="124">
        <f>IF(L1038="zákl. přenesená",#REF!,0)</f>
        <v>0</v>
      </c>
      <c r="BF1038" s="124">
        <f>IF(L1038="sníž. přenesená",#REF!,0)</f>
        <v>0</v>
      </c>
      <c r="BG1038" s="124">
        <f>IF(L1038="nulová",#REF!,0)</f>
        <v>0</v>
      </c>
      <c r="BH1038" s="16" t="s">
        <v>68</v>
      </c>
      <c r="BI1038" s="124" t="e">
        <f>ROUND(#REF!*H1038,2)</f>
        <v>#REF!</v>
      </c>
      <c r="BJ1038" s="16" t="s">
        <v>128</v>
      </c>
      <c r="BK1038" s="123" t="s">
        <v>1629</v>
      </c>
    </row>
    <row r="1039" spans="1:63" s="2" customFormat="1" ht="29.25">
      <c r="A1039" s="27"/>
      <c r="B1039" s="28"/>
      <c r="C1039" s="27"/>
      <c r="D1039" s="125" t="s">
        <v>129</v>
      </c>
      <c r="E1039" s="27"/>
      <c r="F1039" s="126" t="s">
        <v>1630</v>
      </c>
      <c r="G1039" s="27"/>
      <c r="H1039" s="27"/>
      <c r="I1039" s="27"/>
      <c r="J1039" s="28"/>
      <c r="K1039" s="127"/>
      <c r="L1039" s="128"/>
      <c r="M1039" s="47"/>
      <c r="N1039" s="47"/>
      <c r="O1039" s="47"/>
      <c r="P1039" s="47"/>
      <c r="Q1039" s="47"/>
      <c r="R1039" s="48"/>
      <c r="S1039" s="27"/>
      <c r="T1039" s="27"/>
      <c r="U1039" s="27"/>
      <c r="V1039" s="27"/>
      <c r="W1039" s="27"/>
      <c r="X1039" s="27"/>
      <c r="Y1039" s="27"/>
      <c r="Z1039" s="27"/>
      <c r="AA1039" s="27"/>
      <c r="AB1039" s="27"/>
      <c r="AC1039" s="27"/>
      <c r="AR1039" s="16" t="s">
        <v>129</v>
      </c>
      <c r="AS1039" s="16" t="s">
        <v>70</v>
      </c>
    </row>
    <row r="1040" spans="1:63" s="2" customFormat="1" ht="16.5" customHeight="1">
      <c r="A1040" s="27"/>
      <c r="B1040" s="113"/>
      <c r="C1040" s="114" t="s">
        <v>853</v>
      </c>
      <c r="D1040" s="114" t="s">
        <v>123</v>
      </c>
      <c r="E1040" s="115" t="s">
        <v>1631</v>
      </c>
      <c r="F1040" s="116" t="s">
        <v>1632</v>
      </c>
      <c r="G1040" s="117" t="s">
        <v>1606</v>
      </c>
      <c r="H1040" s="118">
        <v>0.05</v>
      </c>
      <c r="I1040" s="116" t="s">
        <v>1</v>
      </c>
      <c r="J1040" s="28"/>
      <c r="K1040" s="119" t="s">
        <v>1</v>
      </c>
      <c r="L1040" s="120" t="s">
        <v>30</v>
      </c>
      <c r="M1040" s="121">
        <v>0</v>
      </c>
      <c r="N1040" s="121">
        <f>M1040*H1040</f>
        <v>0</v>
      </c>
      <c r="O1040" s="121">
        <v>0</v>
      </c>
      <c r="P1040" s="121">
        <f>O1040*H1040</f>
        <v>0</v>
      </c>
      <c r="Q1040" s="121">
        <v>0</v>
      </c>
      <c r="R1040" s="122">
        <f>Q1040*H1040</f>
        <v>0</v>
      </c>
      <c r="S1040" s="27"/>
      <c r="T1040" s="27"/>
      <c r="U1040" s="27"/>
      <c r="V1040" s="27"/>
      <c r="W1040" s="27"/>
      <c r="X1040" s="27"/>
      <c r="Y1040" s="27"/>
      <c r="Z1040" s="27"/>
      <c r="AA1040" s="27"/>
      <c r="AB1040" s="27"/>
      <c r="AC1040" s="27"/>
      <c r="AP1040" s="123" t="s">
        <v>128</v>
      </c>
      <c r="AR1040" s="123" t="s">
        <v>123</v>
      </c>
      <c r="AS1040" s="123" t="s">
        <v>70</v>
      </c>
      <c r="AW1040" s="16" t="s">
        <v>121</v>
      </c>
      <c r="BC1040" s="124" t="e">
        <f>IF(L1040="základní",#REF!,0)</f>
        <v>#REF!</v>
      </c>
      <c r="BD1040" s="124">
        <f>IF(L1040="snížená",#REF!,0)</f>
        <v>0</v>
      </c>
      <c r="BE1040" s="124">
        <f>IF(L1040="zákl. přenesená",#REF!,0)</f>
        <v>0</v>
      </c>
      <c r="BF1040" s="124">
        <f>IF(L1040="sníž. přenesená",#REF!,0)</f>
        <v>0</v>
      </c>
      <c r="BG1040" s="124">
        <f>IF(L1040="nulová",#REF!,0)</f>
        <v>0</v>
      </c>
      <c r="BH1040" s="16" t="s">
        <v>68</v>
      </c>
      <c r="BI1040" s="124" t="e">
        <f>ROUND(#REF!*H1040,2)</f>
        <v>#REF!</v>
      </c>
      <c r="BJ1040" s="16" t="s">
        <v>128</v>
      </c>
      <c r="BK1040" s="123" t="s">
        <v>1633</v>
      </c>
    </row>
    <row r="1041" spans="1:63" s="2" customFormat="1" ht="29.25">
      <c r="A1041" s="27"/>
      <c r="B1041" s="28"/>
      <c r="C1041" s="27"/>
      <c r="D1041" s="125" t="s">
        <v>129</v>
      </c>
      <c r="E1041" s="27"/>
      <c r="F1041" s="126" t="s">
        <v>1634</v>
      </c>
      <c r="G1041" s="27"/>
      <c r="H1041" s="27"/>
      <c r="I1041" s="27"/>
      <c r="J1041" s="28"/>
      <c r="K1041" s="127"/>
      <c r="L1041" s="128"/>
      <c r="M1041" s="47"/>
      <c r="N1041" s="47"/>
      <c r="O1041" s="47"/>
      <c r="P1041" s="47"/>
      <c r="Q1041" s="47"/>
      <c r="R1041" s="48"/>
      <c r="S1041" s="27"/>
      <c r="T1041" s="27"/>
      <c r="U1041" s="27"/>
      <c r="V1041" s="27"/>
      <c r="W1041" s="27"/>
      <c r="X1041" s="27"/>
      <c r="Y1041" s="27"/>
      <c r="Z1041" s="27"/>
      <c r="AA1041" s="27"/>
      <c r="AB1041" s="27"/>
      <c r="AC1041" s="27"/>
      <c r="AR1041" s="16" t="s">
        <v>129</v>
      </c>
      <c r="AS1041" s="16" t="s">
        <v>70</v>
      </c>
    </row>
    <row r="1042" spans="1:63" s="12" customFormat="1" ht="22.9" customHeight="1">
      <c r="B1042" s="103"/>
      <c r="D1042" s="104" t="s">
        <v>60</v>
      </c>
      <c r="E1042" s="112" t="s">
        <v>1635</v>
      </c>
      <c r="F1042" s="112" t="s">
        <v>1636</v>
      </c>
      <c r="J1042" s="103"/>
      <c r="K1042" s="106"/>
      <c r="L1042" s="107"/>
      <c r="M1042" s="107"/>
      <c r="N1042" s="108">
        <f>SUM(N1043:N1056)</f>
        <v>0</v>
      </c>
      <c r="O1042" s="107"/>
      <c r="P1042" s="108">
        <f>SUM(P1043:P1056)</f>
        <v>0</v>
      </c>
      <c r="Q1042" s="107"/>
      <c r="R1042" s="109">
        <f>SUM(R1043:R1056)</f>
        <v>0</v>
      </c>
      <c r="AP1042" s="104" t="s">
        <v>139</v>
      </c>
      <c r="AR1042" s="110" t="s">
        <v>60</v>
      </c>
      <c r="AS1042" s="110" t="s">
        <v>68</v>
      </c>
      <c r="AW1042" s="104" t="s">
        <v>121</v>
      </c>
      <c r="BI1042" s="111" t="e">
        <f>SUM(BI1043:BI1056)</f>
        <v>#REF!</v>
      </c>
    </row>
    <row r="1043" spans="1:63" s="2" customFormat="1" ht="16.5" customHeight="1">
      <c r="A1043" s="27"/>
      <c r="B1043" s="113"/>
      <c r="C1043" s="114" t="s">
        <v>1637</v>
      </c>
      <c r="D1043" s="114" t="s">
        <v>123</v>
      </c>
      <c r="E1043" s="115" t="s">
        <v>1638</v>
      </c>
      <c r="F1043" s="116" t="s">
        <v>1605</v>
      </c>
      <c r="G1043" s="117" t="s">
        <v>1606</v>
      </c>
      <c r="H1043" s="118">
        <v>0.04</v>
      </c>
      <c r="I1043" s="116" t="s">
        <v>1</v>
      </c>
      <c r="J1043" s="28"/>
      <c r="K1043" s="119" t="s">
        <v>1</v>
      </c>
      <c r="L1043" s="120" t="s">
        <v>30</v>
      </c>
      <c r="M1043" s="121">
        <v>0</v>
      </c>
      <c r="N1043" s="121">
        <f>M1043*H1043</f>
        <v>0</v>
      </c>
      <c r="O1043" s="121">
        <v>0</v>
      </c>
      <c r="P1043" s="121">
        <f>O1043*H1043</f>
        <v>0</v>
      </c>
      <c r="Q1043" s="121">
        <v>0</v>
      </c>
      <c r="R1043" s="122">
        <f>Q1043*H1043</f>
        <v>0</v>
      </c>
      <c r="S1043" s="27"/>
      <c r="T1043" s="27"/>
      <c r="U1043" s="27"/>
      <c r="V1043" s="27"/>
      <c r="W1043" s="27"/>
      <c r="X1043" s="27"/>
      <c r="Y1043" s="27"/>
      <c r="Z1043" s="27"/>
      <c r="AA1043" s="27"/>
      <c r="AB1043" s="27"/>
      <c r="AC1043" s="27"/>
      <c r="AP1043" s="123" t="s">
        <v>128</v>
      </c>
      <c r="AR1043" s="123" t="s">
        <v>123</v>
      </c>
      <c r="AS1043" s="123" t="s">
        <v>70</v>
      </c>
      <c r="AW1043" s="16" t="s">
        <v>121</v>
      </c>
      <c r="BC1043" s="124" t="e">
        <f>IF(L1043="základní",#REF!,0)</f>
        <v>#REF!</v>
      </c>
      <c r="BD1043" s="124">
        <f>IF(L1043="snížená",#REF!,0)</f>
        <v>0</v>
      </c>
      <c r="BE1043" s="124">
        <f>IF(L1043="zákl. přenesená",#REF!,0)</f>
        <v>0</v>
      </c>
      <c r="BF1043" s="124">
        <f>IF(L1043="sníž. přenesená",#REF!,0)</f>
        <v>0</v>
      </c>
      <c r="BG1043" s="124">
        <f>IF(L1043="nulová",#REF!,0)</f>
        <v>0</v>
      </c>
      <c r="BH1043" s="16" t="s">
        <v>68</v>
      </c>
      <c r="BI1043" s="124" t="e">
        <f>ROUND(#REF!*H1043,2)</f>
        <v>#REF!</v>
      </c>
      <c r="BJ1043" s="16" t="s">
        <v>128</v>
      </c>
      <c r="BK1043" s="123" t="s">
        <v>1639</v>
      </c>
    </row>
    <row r="1044" spans="1:63" s="2" customFormat="1">
      <c r="A1044" s="27"/>
      <c r="B1044" s="28"/>
      <c r="C1044" s="27"/>
      <c r="D1044" s="125" t="s">
        <v>129</v>
      </c>
      <c r="E1044" s="27"/>
      <c r="F1044" s="126" t="s">
        <v>1605</v>
      </c>
      <c r="G1044" s="27"/>
      <c r="H1044" s="27"/>
      <c r="I1044" s="27"/>
      <c r="J1044" s="28"/>
      <c r="K1044" s="127"/>
      <c r="L1044" s="128"/>
      <c r="M1044" s="47"/>
      <c r="N1044" s="47"/>
      <c r="O1044" s="47"/>
      <c r="P1044" s="47"/>
      <c r="Q1044" s="47"/>
      <c r="R1044" s="48"/>
      <c r="S1044" s="27"/>
      <c r="T1044" s="27"/>
      <c r="U1044" s="27"/>
      <c r="V1044" s="27"/>
      <c r="W1044" s="27"/>
      <c r="X1044" s="27"/>
      <c r="Y1044" s="27"/>
      <c r="Z1044" s="27"/>
      <c r="AA1044" s="27"/>
      <c r="AB1044" s="27"/>
      <c r="AC1044" s="27"/>
      <c r="AR1044" s="16" t="s">
        <v>129</v>
      </c>
      <c r="AS1044" s="16" t="s">
        <v>70</v>
      </c>
    </row>
    <row r="1045" spans="1:63" s="2" customFormat="1" ht="24.2" customHeight="1">
      <c r="A1045" s="27"/>
      <c r="B1045" s="113"/>
      <c r="C1045" s="114" t="s">
        <v>856</v>
      </c>
      <c r="D1045" s="114" t="s">
        <v>123</v>
      </c>
      <c r="E1045" s="115" t="s">
        <v>1640</v>
      </c>
      <c r="F1045" s="116" t="s">
        <v>1641</v>
      </c>
      <c r="G1045" s="117" t="s">
        <v>1606</v>
      </c>
      <c r="H1045" s="118">
        <v>5.5E-2</v>
      </c>
      <c r="I1045" s="116" t="s">
        <v>1</v>
      </c>
      <c r="J1045" s="28"/>
      <c r="K1045" s="119" t="s">
        <v>1</v>
      </c>
      <c r="L1045" s="120" t="s">
        <v>30</v>
      </c>
      <c r="M1045" s="121">
        <v>0</v>
      </c>
      <c r="N1045" s="121">
        <f>M1045*H1045</f>
        <v>0</v>
      </c>
      <c r="O1045" s="121">
        <v>0</v>
      </c>
      <c r="P1045" s="121">
        <f>O1045*H1045</f>
        <v>0</v>
      </c>
      <c r="Q1045" s="121">
        <v>0</v>
      </c>
      <c r="R1045" s="122">
        <f>Q1045*H1045</f>
        <v>0</v>
      </c>
      <c r="S1045" s="27"/>
      <c r="T1045" s="27"/>
      <c r="U1045" s="27"/>
      <c r="V1045" s="27"/>
      <c r="W1045" s="27"/>
      <c r="X1045" s="27"/>
      <c r="Y1045" s="27"/>
      <c r="Z1045" s="27"/>
      <c r="AA1045" s="27"/>
      <c r="AB1045" s="27"/>
      <c r="AC1045" s="27"/>
      <c r="AP1045" s="123" t="s">
        <v>128</v>
      </c>
      <c r="AR1045" s="123" t="s">
        <v>123</v>
      </c>
      <c r="AS1045" s="123" t="s">
        <v>70</v>
      </c>
      <c r="AW1045" s="16" t="s">
        <v>121</v>
      </c>
      <c r="BC1045" s="124" t="e">
        <f>IF(L1045="základní",#REF!,0)</f>
        <v>#REF!</v>
      </c>
      <c r="BD1045" s="124">
        <f>IF(L1045="snížená",#REF!,0)</f>
        <v>0</v>
      </c>
      <c r="BE1045" s="124">
        <f>IF(L1045="zákl. přenesená",#REF!,0)</f>
        <v>0</v>
      </c>
      <c r="BF1045" s="124">
        <f>IF(L1045="sníž. přenesená",#REF!,0)</f>
        <v>0</v>
      </c>
      <c r="BG1045" s="124">
        <f>IF(L1045="nulová",#REF!,0)</f>
        <v>0</v>
      </c>
      <c r="BH1045" s="16" t="s">
        <v>68</v>
      </c>
      <c r="BI1045" s="124" t="e">
        <f>ROUND(#REF!*H1045,2)</f>
        <v>#REF!</v>
      </c>
      <c r="BJ1045" s="16" t="s">
        <v>128</v>
      </c>
      <c r="BK1045" s="123" t="s">
        <v>1642</v>
      </c>
    </row>
    <row r="1046" spans="1:63" s="2" customFormat="1" ht="19.5">
      <c r="A1046" s="27"/>
      <c r="B1046" s="28"/>
      <c r="C1046" s="27"/>
      <c r="D1046" s="125" t="s">
        <v>129</v>
      </c>
      <c r="E1046" s="27"/>
      <c r="F1046" s="126" t="s">
        <v>1612</v>
      </c>
      <c r="G1046" s="27"/>
      <c r="H1046" s="27"/>
      <c r="I1046" s="27"/>
      <c r="J1046" s="28"/>
      <c r="K1046" s="127"/>
      <c r="L1046" s="128"/>
      <c r="M1046" s="47"/>
      <c r="N1046" s="47"/>
      <c r="O1046" s="47"/>
      <c r="P1046" s="47"/>
      <c r="Q1046" s="47"/>
      <c r="R1046" s="48"/>
      <c r="S1046" s="27"/>
      <c r="T1046" s="27"/>
      <c r="U1046" s="27"/>
      <c r="V1046" s="27"/>
      <c r="W1046" s="27"/>
      <c r="X1046" s="27"/>
      <c r="Y1046" s="27"/>
      <c r="Z1046" s="27"/>
      <c r="AA1046" s="27"/>
      <c r="AB1046" s="27"/>
      <c r="AC1046" s="27"/>
      <c r="AR1046" s="16" t="s">
        <v>129</v>
      </c>
      <c r="AS1046" s="16" t="s">
        <v>70</v>
      </c>
    </row>
    <row r="1047" spans="1:63" s="2" customFormat="1" ht="16.5" customHeight="1">
      <c r="A1047" s="27"/>
      <c r="B1047" s="113"/>
      <c r="C1047" s="114" t="s">
        <v>1643</v>
      </c>
      <c r="D1047" s="114" t="s">
        <v>123</v>
      </c>
      <c r="E1047" s="115" t="s">
        <v>1644</v>
      </c>
      <c r="F1047" s="116" t="s">
        <v>1614</v>
      </c>
      <c r="G1047" s="117" t="s">
        <v>1606</v>
      </c>
      <c r="H1047" s="118">
        <v>0.02</v>
      </c>
      <c r="I1047" s="116" t="s">
        <v>1</v>
      </c>
      <c r="J1047" s="28"/>
      <c r="K1047" s="119" t="s">
        <v>1</v>
      </c>
      <c r="L1047" s="120" t="s">
        <v>30</v>
      </c>
      <c r="M1047" s="121">
        <v>0</v>
      </c>
      <c r="N1047" s="121">
        <f>M1047*H1047</f>
        <v>0</v>
      </c>
      <c r="O1047" s="121">
        <v>0</v>
      </c>
      <c r="P1047" s="121">
        <f>O1047*H1047</f>
        <v>0</v>
      </c>
      <c r="Q1047" s="121">
        <v>0</v>
      </c>
      <c r="R1047" s="122">
        <f>Q1047*H1047</f>
        <v>0</v>
      </c>
      <c r="S1047" s="27"/>
      <c r="T1047" s="27"/>
      <c r="U1047" s="27"/>
      <c r="V1047" s="27"/>
      <c r="W1047" s="27"/>
      <c r="X1047" s="27"/>
      <c r="Y1047" s="27"/>
      <c r="Z1047" s="27"/>
      <c r="AA1047" s="27"/>
      <c r="AB1047" s="27"/>
      <c r="AC1047" s="27"/>
      <c r="AP1047" s="123" t="s">
        <v>128</v>
      </c>
      <c r="AR1047" s="123" t="s">
        <v>123</v>
      </c>
      <c r="AS1047" s="123" t="s">
        <v>70</v>
      </c>
      <c r="AW1047" s="16" t="s">
        <v>121</v>
      </c>
      <c r="BC1047" s="124" t="e">
        <f>IF(L1047="základní",#REF!,0)</f>
        <v>#REF!</v>
      </c>
      <c r="BD1047" s="124">
        <f>IF(L1047="snížená",#REF!,0)</f>
        <v>0</v>
      </c>
      <c r="BE1047" s="124">
        <f>IF(L1047="zákl. přenesená",#REF!,0)</f>
        <v>0</v>
      </c>
      <c r="BF1047" s="124">
        <f>IF(L1047="sníž. přenesená",#REF!,0)</f>
        <v>0</v>
      </c>
      <c r="BG1047" s="124">
        <f>IF(L1047="nulová",#REF!,0)</f>
        <v>0</v>
      </c>
      <c r="BH1047" s="16" t="s">
        <v>68</v>
      </c>
      <c r="BI1047" s="124" t="e">
        <f>ROUND(#REF!*H1047,2)</f>
        <v>#REF!</v>
      </c>
      <c r="BJ1047" s="16" t="s">
        <v>128</v>
      </c>
      <c r="BK1047" s="123" t="s">
        <v>1645</v>
      </c>
    </row>
    <row r="1048" spans="1:63" s="2" customFormat="1">
      <c r="A1048" s="27"/>
      <c r="B1048" s="28"/>
      <c r="C1048" s="27"/>
      <c r="D1048" s="125" t="s">
        <v>129</v>
      </c>
      <c r="E1048" s="27"/>
      <c r="F1048" s="126" t="s">
        <v>1614</v>
      </c>
      <c r="G1048" s="27"/>
      <c r="H1048" s="27"/>
      <c r="I1048" s="27"/>
      <c r="J1048" s="28"/>
      <c r="K1048" s="127"/>
      <c r="L1048" s="128"/>
      <c r="M1048" s="47"/>
      <c r="N1048" s="47"/>
      <c r="O1048" s="47"/>
      <c r="P1048" s="47"/>
      <c r="Q1048" s="47"/>
      <c r="R1048" s="48"/>
      <c r="S1048" s="27"/>
      <c r="T1048" s="27"/>
      <c r="U1048" s="27"/>
      <c r="V1048" s="27"/>
      <c r="W1048" s="27"/>
      <c r="X1048" s="27"/>
      <c r="Y1048" s="27"/>
      <c r="Z1048" s="27"/>
      <c r="AA1048" s="27"/>
      <c r="AB1048" s="27"/>
      <c r="AC1048" s="27"/>
      <c r="AR1048" s="16" t="s">
        <v>129</v>
      </c>
      <c r="AS1048" s="16" t="s">
        <v>70</v>
      </c>
    </row>
    <row r="1049" spans="1:63" s="2" customFormat="1" ht="16.5" customHeight="1">
      <c r="A1049" s="27"/>
      <c r="B1049" s="113"/>
      <c r="C1049" s="114" t="s">
        <v>860</v>
      </c>
      <c r="D1049" s="114" t="s">
        <v>123</v>
      </c>
      <c r="E1049" s="115" t="s">
        <v>1646</v>
      </c>
      <c r="F1049" s="116" t="s">
        <v>1618</v>
      </c>
      <c r="G1049" s="117" t="s">
        <v>1606</v>
      </c>
      <c r="H1049" s="118">
        <v>0.04</v>
      </c>
      <c r="I1049" s="116" t="s">
        <v>1</v>
      </c>
      <c r="J1049" s="28"/>
      <c r="K1049" s="119" t="s">
        <v>1</v>
      </c>
      <c r="L1049" s="120" t="s">
        <v>30</v>
      </c>
      <c r="M1049" s="121">
        <v>0</v>
      </c>
      <c r="N1049" s="121">
        <f>M1049*H1049</f>
        <v>0</v>
      </c>
      <c r="O1049" s="121">
        <v>0</v>
      </c>
      <c r="P1049" s="121">
        <f>O1049*H1049</f>
        <v>0</v>
      </c>
      <c r="Q1049" s="121">
        <v>0</v>
      </c>
      <c r="R1049" s="122">
        <f>Q1049*H1049</f>
        <v>0</v>
      </c>
      <c r="S1049" s="27"/>
      <c r="T1049" s="27"/>
      <c r="U1049" s="27"/>
      <c r="V1049" s="27"/>
      <c r="W1049" s="27"/>
      <c r="X1049" s="27"/>
      <c r="Y1049" s="27"/>
      <c r="Z1049" s="27"/>
      <c r="AA1049" s="27"/>
      <c r="AB1049" s="27"/>
      <c r="AC1049" s="27"/>
      <c r="AP1049" s="123" t="s">
        <v>128</v>
      </c>
      <c r="AR1049" s="123" t="s">
        <v>123</v>
      </c>
      <c r="AS1049" s="123" t="s">
        <v>70</v>
      </c>
      <c r="AW1049" s="16" t="s">
        <v>121</v>
      </c>
      <c r="BC1049" s="124" t="e">
        <f>IF(L1049="základní",#REF!,0)</f>
        <v>#REF!</v>
      </c>
      <c r="BD1049" s="124">
        <f>IF(L1049="snížená",#REF!,0)</f>
        <v>0</v>
      </c>
      <c r="BE1049" s="124">
        <f>IF(L1049="zákl. přenesená",#REF!,0)</f>
        <v>0</v>
      </c>
      <c r="BF1049" s="124">
        <f>IF(L1049="sníž. přenesená",#REF!,0)</f>
        <v>0</v>
      </c>
      <c r="BG1049" s="124">
        <f>IF(L1049="nulová",#REF!,0)</f>
        <v>0</v>
      </c>
      <c r="BH1049" s="16" t="s">
        <v>68</v>
      </c>
      <c r="BI1049" s="124" t="e">
        <f>ROUND(#REF!*H1049,2)</f>
        <v>#REF!</v>
      </c>
      <c r="BJ1049" s="16" t="s">
        <v>128</v>
      </c>
      <c r="BK1049" s="123" t="s">
        <v>1647</v>
      </c>
    </row>
    <row r="1050" spans="1:63" s="2" customFormat="1" ht="58.5">
      <c r="A1050" s="27"/>
      <c r="B1050" s="28"/>
      <c r="C1050" s="27"/>
      <c r="D1050" s="125" t="s">
        <v>129</v>
      </c>
      <c r="E1050" s="27"/>
      <c r="F1050" s="126" t="s">
        <v>1620</v>
      </c>
      <c r="G1050" s="27"/>
      <c r="H1050" s="27"/>
      <c r="I1050" s="27"/>
      <c r="J1050" s="28"/>
      <c r="K1050" s="127"/>
      <c r="L1050" s="128"/>
      <c r="M1050" s="47"/>
      <c r="N1050" s="47"/>
      <c r="O1050" s="47"/>
      <c r="P1050" s="47"/>
      <c r="Q1050" s="47"/>
      <c r="R1050" s="48"/>
      <c r="S1050" s="27"/>
      <c r="T1050" s="27"/>
      <c r="U1050" s="27"/>
      <c r="V1050" s="27"/>
      <c r="W1050" s="27"/>
      <c r="X1050" s="27"/>
      <c r="Y1050" s="27"/>
      <c r="Z1050" s="27"/>
      <c r="AA1050" s="27"/>
      <c r="AB1050" s="27"/>
      <c r="AC1050" s="27"/>
      <c r="AR1050" s="16" t="s">
        <v>129</v>
      </c>
      <c r="AS1050" s="16" t="s">
        <v>70</v>
      </c>
    </row>
    <row r="1051" spans="1:63" s="2" customFormat="1" ht="16.5" customHeight="1">
      <c r="A1051" s="27"/>
      <c r="B1051" s="113"/>
      <c r="C1051" s="114" t="s">
        <v>1648</v>
      </c>
      <c r="D1051" s="114" t="s">
        <v>123</v>
      </c>
      <c r="E1051" s="115" t="s">
        <v>1649</v>
      </c>
      <c r="F1051" s="116" t="s">
        <v>1622</v>
      </c>
      <c r="G1051" s="117" t="s">
        <v>1606</v>
      </c>
      <c r="H1051" s="118">
        <v>0.02</v>
      </c>
      <c r="I1051" s="116" t="s">
        <v>1</v>
      </c>
      <c r="J1051" s="28"/>
      <c r="K1051" s="119" t="s">
        <v>1</v>
      </c>
      <c r="L1051" s="120" t="s">
        <v>30</v>
      </c>
      <c r="M1051" s="121">
        <v>0</v>
      </c>
      <c r="N1051" s="121">
        <f>M1051*H1051</f>
        <v>0</v>
      </c>
      <c r="O1051" s="121">
        <v>0</v>
      </c>
      <c r="P1051" s="121">
        <f>O1051*H1051</f>
        <v>0</v>
      </c>
      <c r="Q1051" s="121">
        <v>0</v>
      </c>
      <c r="R1051" s="122">
        <f>Q1051*H1051</f>
        <v>0</v>
      </c>
      <c r="S1051" s="27"/>
      <c r="T1051" s="27"/>
      <c r="U1051" s="27"/>
      <c r="V1051" s="27"/>
      <c r="W1051" s="27"/>
      <c r="X1051" s="27"/>
      <c r="Y1051" s="27"/>
      <c r="Z1051" s="27"/>
      <c r="AA1051" s="27"/>
      <c r="AB1051" s="27"/>
      <c r="AC1051" s="27"/>
      <c r="AP1051" s="123" t="s">
        <v>1623</v>
      </c>
      <c r="AR1051" s="123" t="s">
        <v>123</v>
      </c>
      <c r="AS1051" s="123" t="s">
        <v>70</v>
      </c>
      <c r="AW1051" s="16" t="s">
        <v>121</v>
      </c>
      <c r="BC1051" s="124" t="e">
        <f>IF(L1051="základní",#REF!,0)</f>
        <v>#REF!</v>
      </c>
      <c r="BD1051" s="124">
        <f>IF(L1051="snížená",#REF!,0)</f>
        <v>0</v>
      </c>
      <c r="BE1051" s="124">
        <f>IF(L1051="zákl. přenesená",#REF!,0)</f>
        <v>0</v>
      </c>
      <c r="BF1051" s="124">
        <f>IF(L1051="sníž. přenesená",#REF!,0)</f>
        <v>0</v>
      </c>
      <c r="BG1051" s="124">
        <f>IF(L1051="nulová",#REF!,0)</f>
        <v>0</v>
      </c>
      <c r="BH1051" s="16" t="s">
        <v>68</v>
      </c>
      <c r="BI1051" s="124" t="e">
        <f>ROUND(#REF!*H1051,2)</f>
        <v>#REF!</v>
      </c>
      <c r="BJ1051" s="16" t="s">
        <v>1623</v>
      </c>
      <c r="BK1051" s="123" t="s">
        <v>1650</v>
      </c>
    </row>
    <row r="1052" spans="1:63" s="2" customFormat="1" ht="29.25">
      <c r="A1052" s="27"/>
      <c r="B1052" s="28"/>
      <c r="C1052" s="27"/>
      <c r="D1052" s="125" t="s">
        <v>129</v>
      </c>
      <c r="E1052" s="27"/>
      <c r="F1052" s="126" t="s">
        <v>1625</v>
      </c>
      <c r="G1052" s="27"/>
      <c r="H1052" s="27"/>
      <c r="I1052" s="27"/>
      <c r="J1052" s="28"/>
      <c r="K1052" s="127"/>
      <c r="L1052" s="128"/>
      <c r="M1052" s="47"/>
      <c r="N1052" s="47"/>
      <c r="O1052" s="47"/>
      <c r="P1052" s="47"/>
      <c r="Q1052" s="47"/>
      <c r="R1052" s="48"/>
      <c r="S1052" s="27"/>
      <c r="T1052" s="27"/>
      <c r="U1052" s="27"/>
      <c r="V1052" s="27"/>
      <c r="W1052" s="27"/>
      <c r="X1052" s="27"/>
      <c r="Y1052" s="27"/>
      <c r="Z1052" s="27"/>
      <c r="AA1052" s="27"/>
      <c r="AB1052" s="27"/>
      <c r="AC1052" s="27"/>
      <c r="AR1052" s="16" t="s">
        <v>129</v>
      </c>
      <c r="AS1052" s="16" t="s">
        <v>70</v>
      </c>
    </row>
    <row r="1053" spans="1:63" s="2" customFormat="1" ht="16.5" customHeight="1">
      <c r="A1053" s="27"/>
      <c r="B1053" s="113"/>
      <c r="C1053" s="114" t="s">
        <v>863</v>
      </c>
      <c r="D1053" s="114" t="s">
        <v>123</v>
      </c>
      <c r="E1053" s="115" t="s">
        <v>1651</v>
      </c>
      <c r="F1053" s="116" t="s">
        <v>1628</v>
      </c>
      <c r="G1053" s="117" t="s">
        <v>1606</v>
      </c>
      <c r="H1053" s="118">
        <v>3.5000000000000003E-2</v>
      </c>
      <c r="I1053" s="116" t="s">
        <v>1</v>
      </c>
      <c r="J1053" s="28"/>
      <c r="K1053" s="119" t="s">
        <v>1</v>
      </c>
      <c r="L1053" s="120" t="s">
        <v>30</v>
      </c>
      <c r="M1053" s="121">
        <v>0</v>
      </c>
      <c r="N1053" s="121">
        <f>M1053*H1053</f>
        <v>0</v>
      </c>
      <c r="O1053" s="121">
        <v>0</v>
      </c>
      <c r="P1053" s="121">
        <f>O1053*H1053</f>
        <v>0</v>
      </c>
      <c r="Q1053" s="121">
        <v>0</v>
      </c>
      <c r="R1053" s="122">
        <f>Q1053*H1053</f>
        <v>0</v>
      </c>
      <c r="S1053" s="27"/>
      <c r="T1053" s="27"/>
      <c r="U1053" s="27"/>
      <c r="V1053" s="27"/>
      <c r="W1053" s="27"/>
      <c r="X1053" s="27"/>
      <c r="Y1053" s="27"/>
      <c r="Z1053" s="27"/>
      <c r="AA1053" s="27"/>
      <c r="AB1053" s="27"/>
      <c r="AC1053" s="27"/>
      <c r="AP1053" s="123" t="s">
        <v>128</v>
      </c>
      <c r="AR1053" s="123" t="s">
        <v>123</v>
      </c>
      <c r="AS1053" s="123" t="s">
        <v>70</v>
      </c>
      <c r="AW1053" s="16" t="s">
        <v>121</v>
      </c>
      <c r="BC1053" s="124" t="e">
        <f>IF(L1053="základní",#REF!,0)</f>
        <v>#REF!</v>
      </c>
      <c r="BD1053" s="124">
        <f>IF(L1053="snížená",#REF!,0)</f>
        <v>0</v>
      </c>
      <c r="BE1053" s="124">
        <f>IF(L1053="zákl. přenesená",#REF!,0)</f>
        <v>0</v>
      </c>
      <c r="BF1053" s="124">
        <f>IF(L1053="sníž. přenesená",#REF!,0)</f>
        <v>0</v>
      </c>
      <c r="BG1053" s="124">
        <f>IF(L1053="nulová",#REF!,0)</f>
        <v>0</v>
      </c>
      <c r="BH1053" s="16" t="s">
        <v>68</v>
      </c>
      <c r="BI1053" s="124" t="e">
        <f>ROUND(#REF!*H1053,2)</f>
        <v>#REF!</v>
      </c>
      <c r="BJ1053" s="16" t="s">
        <v>128</v>
      </c>
      <c r="BK1053" s="123" t="s">
        <v>1652</v>
      </c>
    </row>
    <row r="1054" spans="1:63" s="2" customFormat="1" ht="29.25">
      <c r="A1054" s="27"/>
      <c r="B1054" s="28"/>
      <c r="C1054" s="27"/>
      <c r="D1054" s="125" t="s">
        <v>129</v>
      </c>
      <c r="E1054" s="27"/>
      <c r="F1054" s="126" t="s">
        <v>1630</v>
      </c>
      <c r="G1054" s="27"/>
      <c r="H1054" s="27"/>
      <c r="I1054" s="27"/>
      <c r="J1054" s="28"/>
      <c r="K1054" s="127"/>
      <c r="L1054" s="128"/>
      <c r="M1054" s="47"/>
      <c r="N1054" s="47"/>
      <c r="O1054" s="47"/>
      <c r="P1054" s="47"/>
      <c r="Q1054" s="47"/>
      <c r="R1054" s="48"/>
      <c r="S1054" s="27"/>
      <c r="T1054" s="27"/>
      <c r="U1054" s="27"/>
      <c r="V1054" s="27"/>
      <c r="W1054" s="27"/>
      <c r="X1054" s="27"/>
      <c r="Y1054" s="27"/>
      <c r="Z1054" s="27"/>
      <c r="AA1054" s="27"/>
      <c r="AB1054" s="27"/>
      <c r="AC1054" s="27"/>
      <c r="AR1054" s="16" t="s">
        <v>129</v>
      </c>
      <c r="AS1054" s="16" t="s">
        <v>70</v>
      </c>
    </row>
    <row r="1055" spans="1:63" s="2" customFormat="1" ht="16.5" customHeight="1">
      <c r="A1055" s="27"/>
      <c r="B1055" s="113"/>
      <c r="C1055" s="114" t="s">
        <v>1653</v>
      </c>
      <c r="D1055" s="114" t="s">
        <v>123</v>
      </c>
      <c r="E1055" s="115" t="s">
        <v>1654</v>
      </c>
      <c r="F1055" s="116" t="s">
        <v>1632</v>
      </c>
      <c r="G1055" s="117" t="s">
        <v>1606</v>
      </c>
      <c r="H1055" s="118">
        <v>0.04</v>
      </c>
      <c r="I1055" s="116" t="s">
        <v>1</v>
      </c>
      <c r="J1055" s="28"/>
      <c r="K1055" s="119" t="s">
        <v>1</v>
      </c>
      <c r="L1055" s="120" t="s">
        <v>30</v>
      </c>
      <c r="M1055" s="121">
        <v>0</v>
      </c>
      <c r="N1055" s="121">
        <f>M1055*H1055</f>
        <v>0</v>
      </c>
      <c r="O1055" s="121">
        <v>0</v>
      </c>
      <c r="P1055" s="121">
        <f>O1055*H1055</f>
        <v>0</v>
      </c>
      <c r="Q1055" s="121">
        <v>0</v>
      </c>
      <c r="R1055" s="122">
        <f>Q1055*H1055</f>
        <v>0</v>
      </c>
      <c r="S1055" s="27"/>
      <c r="T1055" s="27"/>
      <c r="U1055" s="27"/>
      <c r="V1055" s="27"/>
      <c r="W1055" s="27"/>
      <c r="X1055" s="27"/>
      <c r="Y1055" s="27"/>
      <c r="Z1055" s="27"/>
      <c r="AA1055" s="27"/>
      <c r="AB1055" s="27"/>
      <c r="AC1055" s="27"/>
      <c r="AP1055" s="123" t="s">
        <v>128</v>
      </c>
      <c r="AR1055" s="123" t="s">
        <v>123</v>
      </c>
      <c r="AS1055" s="123" t="s">
        <v>70</v>
      </c>
      <c r="AW1055" s="16" t="s">
        <v>121</v>
      </c>
      <c r="BC1055" s="124" t="e">
        <f>IF(L1055="základní",#REF!,0)</f>
        <v>#REF!</v>
      </c>
      <c r="BD1055" s="124">
        <f>IF(L1055="snížená",#REF!,0)</f>
        <v>0</v>
      </c>
      <c r="BE1055" s="124">
        <f>IF(L1055="zákl. přenesená",#REF!,0)</f>
        <v>0</v>
      </c>
      <c r="BF1055" s="124">
        <f>IF(L1055="sníž. přenesená",#REF!,0)</f>
        <v>0</v>
      </c>
      <c r="BG1055" s="124">
        <f>IF(L1055="nulová",#REF!,0)</f>
        <v>0</v>
      </c>
      <c r="BH1055" s="16" t="s">
        <v>68</v>
      </c>
      <c r="BI1055" s="124" t="e">
        <f>ROUND(#REF!*H1055,2)</f>
        <v>#REF!</v>
      </c>
      <c r="BJ1055" s="16" t="s">
        <v>128</v>
      </c>
      <c r="BK1055" s="123" t="s">
        <v>1655</v>
      </c>
    </row>
    <row r="1056" spans="1:63" s="2" customFormat="1" ht="29.25">
      <c r="A1056" s="27"/>
      <c r="B1056" s="28"/>
      <c r="C1056" s="27"/>
      <c r="D1056" s="125" t="s">
        <v>129</v>
      </c>
      <c r="E1056" s="27"/>
      <c r="F1056" s="126" t="s">
        <v>1634</v>
      </c>
      <c r="G1056" s="27"/>
      <c r="H1056" s="27"/>
      <c r="I1056" s="27"/>
      <c r="J1056" s="28"/>
      <c r="K1056" s="127"/>
      <c r="L1056" s="128"/>
      <c r="M1056" s="47"/>
      <c r="N1056" s="47"/>
      <c r="O1056" s="47"/>
      <c r="P1056" s="47"/>
      <c r="Q1056" s="47"/>
      <c r="R1056" s="48"/>
      <c r="S1056" s="27"/>
      <c r="T1056" s="27"/>
      <c r="U1056" s="27"/>
      <c r="V1056" s="27"/>
      <c r="W1056" s="27"/>
      <c r="X1056" s="27"/>
      <c r="Y1056" s="27"/>
      <c r="Z1056" s="27"/>
      <c r="AA1056" s="27"/>
      <c r="AB1056" s="27"/>
      <c r="AC1056" s="27"/>
      <c r="AR1056" s="16" t="s">
        <v>129</v>
      </c>
      <c r="AS1056" s="16" t="s">
        <v>70</v>
      </c>
    </row>
    <row r="1057" spans="1:63" s="12" customFormat="1" ht="22.9" customHeight="1">
      <c r="B1057" s="103"/>
      <c r="D1057" s="104" t="s">
        <v>60</v>
      </c>
      <c r="E1057" s="112" t="s">
        <v>1656</v>
      </c>
      <c r="F1057" s="112" t="s">
        <v>1657</v>
      </c>
      <c r="J1057" s="103"/>
      <c r="K1057" s="106"/>
      <c r="L1057" s="107"/>
      <c r="M1057" s="107"/>
      <c r="N1057" s="108">
        <f>SUM(N1058:N1071)</f>
        <v>0</v>
      </c>
      <c r="O1057" s="107"/>
      <c r="P1057" s="108">
        <f>SUM(P1058:P1071)</f>
        <v>0</v>
      </c>
      <c r="Q1057" s="107"/>
      <c r="R1057" s="109">
        <f>SUM(R1058:R1071)</f>
        <v>0</v>
      </c>
      <c r="AP1057" s="104" t="s">
        <v>139</v>
      </c>
      <c r="AR1057" s="110" t="s">
        <v>60</v>
      </c>
      <c r="AS1057" s="110" t="s">
        <v>68</v>
      </c>
      <c r="AW1057" s="104" t="s">
        <v>121</v>
      </c>
      <c r="BI1057" s="111" t="e">
        <f>SUM(BI1058:BI1071)</f>
        <v>#REF!</v>
      </c>
    </row>
    <row r="1058" spans="1:63" s="2" customFormat="1" ht="16.5" customHeight="1">
      <c r="A1058" s="27"/>
      <c r="B1058" s="113"/>
      <c r="C1058" s="114" t="s">
        <v>867</v>
      </c>
      <c r="D1058" s="114" t="s">
        <v>123</v>
      </c>
      <c r="E1058" s="115" t="s">
        <v>1658</v>
      </c>
      <c r="F1058" s="116" t="s">
        <v>1605</v>
      </c>
      <c r="G1058" s="117" t="s">
        <v>1606</v>
      </c>
      <c r="H1058" s="118">
        <v>0.02</v>
      </c>
      <c r="I1058" s="116" t="s">
        <v>1</v>
      </c>
      <c r="J1058" s="28"/>
      <c r="K1058" s="119" t="s">
        <v>1</v>
      </c>
      <c r="L1058" s="120" t="s">
        <v>30</v>
      </c>
      <c r="M1058" s="121">
        <v>0</v>
      </c>
      <c r="N1058" s="121">
        <f>M1058*H1058</f>
        <v>0</v>
      </c>
      <c r="O1058" s="121">
        <v>0</v>
      </c>
      <c r="P1058" s="121">
        <f>O1058*H1058</f>
        <v>0</v>
      </c>
      <c r="Q1058" s="121">
        <v>0</v>
      </c>
      <c r="R1058" s="122">
        <f>Q1058*H1058</f>
        <v>0</v>
      </c>
      <c r="S1058" s="27"/>
      <c r="T1058" s="27"/>
      <c r="U1058" s="27"/>
      <c r="V1058" s="27"/>
      <c r="W1058" s="27"/>
      <c r="X1058" s="27"/>
      <c r="Y1058" s="27"/>
      <c r="Z1058" s="27"/>
      <c r="AA1058" s="27"/>
      <c r="AB1058" s="27"/>
      <c r="AC1058" s="27"/>
      <c r="AP1058" s="123" t="s">
        <v>128</v>
      </c>
      <c r="AR1058" s="123" t="s">
        <v>123</v>
      </c>
      <c r="AS1058" s="123" t="s">
        <v>70</v>
      </c>
      <c r="AW1058" s="16" t="s">
        <v>121</v>
      </c>
      <c r="BC1058" s="124" t="e">
        <f>IF(L1058="základní",#REF!,0)</f>
        <v>#REF!</v>
      </c>
      <c r="BD1058" s="124">
        <f>IF(L1058="snížená",#REF!,0)</f>
        <v>0</v>
      </c>
      <c r="BE1058" s="124">
        <f>IF(L1058="zákl. přenesená",#REF!,0)</f>
        <v>0</v>
      </c>
      <c r="BF1058" s="124">
        <f>IF(L1058="sníž. přenesená",#REF!,0)</f>
        <v>0</v>
      </c>
      <c r="BG1058" s="124">
        <f>IF(L1058="nulová",#REF!,0)</f>
        <v>0</v>
      </c>
      <c r="BH1058" s="16" t="s">
        <v>68</v>
      </c>
      <c r="BI1058" s="124" t="e">
        <f>ROUND(#REF!*H1058,2)</f>
        <v>#REF!</v>
      </c>
      <c r="BJ1058" s="16" t="s">
        <v>128</v>
      </c>
      <c r="BK1058" s="123" t="s">
        <v>1659</v>
      </c>
    </row>
    <row r="1059" spans="1:63" s="2" customFormat="1">
      <c r="A1059" s="27"/>
      <c r="B1059" s="28"/>
      <c r="C1059" s="27"/>
      <c r="D1059" s="125" t="s">
        <v>129</v>
      </c>
      <c r="E1059" s="27"/>
      <c r="F1059" s="126" t="s">
        <v>1605</v>
      </c>
      <c r="G1059" s="27"/>
      <c r="H1059" s="27"/>
      <c r="I1059" s="27"/>
      <c r="J1059" s="28"/>
      <c r="K1059" s="127"/>
      <c r="L1059" s="128"/>
      <c r="M1059" s="47"/>
      <c r="N1059" s="47"/>
      <c r="O1059" s="47"/>
      <c r="P1059" s="47"/>
      <c r="Q1059" s="47"/>
      <c r="R1059" s="48"/>
      <c r="S1059" s="27"/>
      <c r="T1059" s="27"/>
      <c r="U1059" s="27"/>
      <c r="V1059" s="27"/>
      <c r="W1059" s="27"/>
      <c r="X1059" s="27"/>
      <c r="Y1059" s="27"/>
      <c r="Z1059" s="27"/>
      <c r="AA1059" s="27"/>
      <c r="AB1059" s="27"/>
      <c r="AC1059" s="27"/>
      <c r="AR1059" s="16" t="s">
        <v>129</v>
      </c>
      <c r="AS1059" s="16" t="s">
        <v>70</v>
      </c>
    </row>
    <row r="1060" spans="1:63" s="2" customFormat="1" ht="24.2" customHeight="1">
      <c r="A1060" s="27"/>
      <c r="B1060" s="113"/>
      <c r="C1060" s="114" t="s">
        <v>1660</v>
      </c>
      <c r="D1060" s="114" t="s">
        <v>123</v>
      </c>
      <c r="E1060" s="115" t="s">
        <v>1661</v>
      </c>
      <c r="F1060" s="116" t="s">
        <v>1662</v>
      </c>
      <c r="G1060" s="117" t="s">
        <v>1606</v>
      </c>
      <c r="H1060" s="118">
        <v>0.05</v>
      </c>
      <c r="I1060" s="116" t="s">
        <v>1</v>
      </c>
      <c r="J1060" s="28"/>
      <c r="K1060" s="119" t="s">
        <v>1</v>
      </c>
      <c r="L1060" s="120" t="s">
        <v>30</v>
      </c>
      <c r="M1060" s="121">
        <v>0</v>
      </c>
      <c r="N1060" s="121">
        <f>M1060*H1060</f>
        <v>0</v>
      </c>
      <c r="O1060" s="121">
        <v>0</v>
      </c>
      <c r="P1060" s="121">
        <f>O1060*H1060</f>
        <v>0</v>
      </c>
      <c r="Q1060" s="121">
        <v>0</v>
      </c>
      <c r="R1060" s="122">
        <f>Q1060*H1060</f>
        <v>0</v>
      </c>
      <c r="S1060" s="27"/>
      <c r="T1060" s="27"/>
      <c r="U1060" s="27"/>
      <c r="V1060" s="27"/>
      <c r="W1060" s="27"/>
      <c r="X1060" s="27"/>
      <c r="Y1060" s="27"/>
      <c r="Z1060" s="27"/>
      <c r="AA1060" s="27"/>
      <c r="AB1060" s="27"/>
      <c r="AC1060" s="27"/>
      <c r="AP1060" s="123" t="s">
        <v>128</v>
      </c>
      <c r="AR1060" s="123" t="s">
        <v>123</v>
      </c>
      <c r="AS1060" s="123" t="s">
        <v>70</v>
      </c>
      <c r="AW1060" s="16" t="s">
        <v>121</v>
      </c>
      <c r="BC1060" s="124" t="e">
        <f>IF(L1060="základní",#REF!,0)</f>
        <v>#REF!</v>
      </c>
      <c r="BD1060" s="124">
        <f>IF(L1060="snížená",#REF!,0)</f>
        <v>0</v>
      </c>
      <c r="BE1060" s="124">
        <f>IF(L1060="zákl. přenesená",#REF!,0)</f>
        <v>0</v>
      </c>
      <c r="BF1060" s="124">
        <f>IF(L1060="sníž. přenesená",#REF!,0)</f>
        <v>0</v>
      </c>
      <c r="BG1060" s="124">
        <f>IF(L1060="nulová",#REF!,0)</f>
        <v>0</v>
      </c>
      <c r="BH1060" s="16" t="s">
        <v>68</v>
      </c>
      <c r="BI1060" s="124" t="e">
        <f>ROUND(#REF!*H1060,2)</f>
        <v>#REF!</v>
      </c>
      <c r="BJ1060" s="16" t="s">
        <v>128</v>
      </c>
      <c r="BK1060" s="123" t="s">
        <v>1663</v>
      </c>
    </row>
    <row r="1061" spans="1:63" s="2" customFormat="1" ht="19.5">
      <c r="A1061" s="27"/>
      <c r="B1061" s="28"/>
      <c r="C1061" s="27"/>
      <c r="D1061" s="125" t="s">
        <v>129</v>
      </c>
      <c r="E1061" s="27"/>
      <c r="F1061" s="126" t="s">
        <v>1612</v>
      </c>
      <c r="G1061" s="27"/>
      <c r="H1061" s="27"/>
      <c r="I1061" s="27"/>
      <c r="J1061" s="28"/>
      <c r="K1061" s="127"/>
      <c r="L1061" s="128"/>
      <c r="M1061" s="47"/>
      <c r="N1061" s="47"/>
      <c r="O1061" s="47"/>
      <c r="P1061" s="47"/>
      <c r="Q1061" s="47"/>
      <c r="R1061" s="48"/>
      <c r="S1061" s="27"/>
      <c r="T1061" s="27"/>
      <c r="U1061" s="27"/>
      <c r="V1061" s="27"/>
      <c r="W1061" s="27"/>
      <c r="X1061" s="27"/>
      <c r="Y1061" s="27"/>
      <c r="Z1061" s="27"/>
      <c r="AA1061" s="27"/>
      <c r="AB1061" s="27"/>
      <c r="AC1061" s="27"/>
      <c r="AR1061" s="16" t="s">
        <v>129</v>
      </c>
      <c r="AS1061" s="16" t="s">
        <v>70</v>
      </c>
    </row>
    <row r="1062" spans="1:63" s="2" customFormat="1" ht="16.5" customHeight="1">
      <c r="A1062" s="27"/>
      <c r="B1062" s="113"/>
      <c r="C1062" s="114" t="s">
        <v>870</v>
      </c>
      <c r="D1062" s="114" t="s">
        <v>123</v>
      </c>
      <c r="E1062" s="115" t="s">
        <v>1664</v>
      </c>
      <c r="F1062" s="116" t="s">
        <v>1614</v>
      </c>
      <c r="G1062" s="117" t="s">
        <v>1606</v>
      </c>
      <c r="H1062" s="118">
        <v>0.01</v>
      </c>
      <c r="I1062" s="116" t="s">
        <v>1</v>
      </c>
      <c r="J1062" s="28"/>
      <c r="K1062" s="119" t="s">
        <v>1</v>
      </c>
      <c r="L1062" s="120" t="s">
        <v>30</v>
      </c>
      <c r="M1062" s="121">
        <v>0</v>
      </c>
      <c r="N1062" s="121">
        <f>M1062*H1062</f>
        <v>0</v>
      </c>
      <c r="O1062" s="121">
        <v>0</v>
      </c>
      <c r="P1062" s="121">
        <f>O1062*H1062</f>
        <v>0</v>
      </c>
      <c r="Q1062" s="121">
        <v>0</v>
      </c>
      <c r="R1062" s="122">
        <f>Q1062*H1062</f>
        <v>0</v>
      </c>
      <c r="S1062" s="27"/>
      <c r="T1062" s="27"/>
      <c r="U1062" s="27"/>
      <c r="V1062" s="27"/>
      <c r="W1062" s="27"/>
      <c r="X1062" s="27"/>
      <c r="Y1062" s="27"/>
      <c r="Z1062" s="27"/>
      <c r="AA1062" s="27"/>
      <c r="AB1062" s="27"/>
      <c r="AC1062" s="27"/>
      <c r="AP1062" s="123" t="s">
        <v>128</v>
      </c>
      <c r="AR1062" s="123" t="s">
        <v>123</v>
      </c>
      <c r="AS1062" s="123" t="s">
        <v>70</v>
      </c>
      <c r="AW1062" s="16" t="s">
        <v>121</v>
      </c>
      <c r="BC1062" s="124" t="e">
        <f>IF(L1062="základní",#REF!,0)</f>
        <v>#REF!</v>
      </c>
      <c r="BD1062" s="124">
        <f>IF(L1062="snížená",#REF!,0)</f>
        <v>0</v>
      </c>
      <c r="BE1062" s="124">
        <f>IF(L1062="zákl. přenesená",#REF!,0)</f>
        <v>0</v>
      </c>
      <c r="BF1062" s="124">
        <f>IF(L1062="sníž. přenesená",#REF!,0)</f>
        <v>0</v>
      </c>
      <c r="BG1062" s="124">
        <f>IF(L1062="nulová",#REF!,0)</f>
        <v>0</v>
      </c>
      <c r="BH1062" s="16" t="s">
        <v>68</v>
      </c>
      <c r="BI1062" s="124" t="e">
        <f>ROUND(#REF!*H1062,2)</f>
        <v>#REF!</v>
      </c>
      <c r="BJ1062" s="16" t="s">
        <v>128</v>
      </c>
      <c r="BK1062" s="123" t="s">
        <v>1665</v>
      </c>
    </row>
    <row r="1063" spans="1:63" s="2" customFormat="1">
      <c r="A1063" s="27"/>
      <c r="B1063" s="28"/>
      <c r="C1063" s="27"/>
      <c r="D1063" s="125" t="s">
        <v>129</v>
      </c>
      <c r="E1063" s="27"/>
      <c r="F1063" s="126" t="s">
        <v>1614</v>
      </c>
      <c r="G1063" s="27"/>
      <c r="H1063" s="27"/>
      <c r="I1063" s="27"/>
      <c r="J1063" s="28"/>
      <c r="K1063" s="127"/>
      <c r="L1063" s="128"/>
      <c r="M1063" s="47"/>
      <c r="N1063" s="47"/>
      <c r="O1063" s="47"/>
      <c r="P1063" s="47"/>
      <c r="Q1063" s="47"/>
      <c r="R1063" s="48"/>
      <c r="S1063" s="27"/>
      <c r="T1063" s="27"/>
      <c r="U1063" s="27"/>
      <c r="V1063" s="27"/>
      <c r="W1063" s="27"/>
      <c r="X1063" s="27"/>
      <c r="Y1063" s="27"/>
      <c r="Z1063" s="27"/>
      <c r="AA1063" s="27"/>
      <c r="AB1063" s="27"/>
      <c r="AC1063" s="27"/>
      <c r="AR1063" s="16" t="s">
        <v>129</v>
      </c>
      <c r="AS1063" s="16" t="s">
        <v>70</v>
      </c>
    </row>
    <row r="1064" spans="1:63" s="2" customFormat="1" ht="16.5" customHeight="1">
      <c r="A1064" s="27"/>
      <c r="B1064" s="113"/>
      <c r="C1064" s="114" t="s">
        <v>1666</v>
      </c>
      <c r="D1064" s="114" t="s">
        <v>123</v>
      </c>
      <c r="E1064" s="115" t="s">
        <v>1667</v>
      </c>
      <c r="F1064" s="116" t="s">
        <v>1618</v>
      </c>
      <c r="G1064" s="117" t="s">
        <v>1606</v>
      </c>
      <c r="H1064" s="118">
        <v>0.03</v>
      </c>
      <c r="I1064" s="116" t="s">
        <v>1</v>
      </c>
      <c r="J1064" s="28"/>
      <c r="K1064" s="119" t="s">
        <v>1</v>
      </c>
      <c r="L1064" s="120" t="s">
        <v>30</v>
      </c>
      <c r="M1064" s="121">
        <v>0</v>
      </c>
      <c r="N1064" s="121">
        <f>M1064*H1064</f>
        <v>0</v>
      </c>
      <c r="O1064" s="121">
        <v>0</v>
      </c>
      <c r="P1064" s="121">
        <f>O1064*H1064</f>
        <v>0</v>
      </c>
      <c r="Q1064" s="121">
        <v>0</v>
      </c>
      <c r="R1064" s="122">
        <f>Q1064*H1064</f>
        <v>0</v>
      </c>
      <c r="S1064" s="27"/>
      <c r="T1064" s="27"/>
      <c r="U1064" s="27"/>
      <c r="V1064" s="27"/>
      <c r="W1064" s="27"/>
      <c r="X1064" s="27"/>
      <c r="Y1064" s="27"/>
      <c r="Z1064" s="27"/>
      <c r="AA1064" s="27"/>
      <c r="AB1064" s="27"/>
      <c r="AC1064" s="27"/>
      <c r="AP1064" s="123" t="s">
        <v>128</v>
      </c>
      <c r="AR1064" s="123" t="s">
        <v>123</v>
      </c>
      <c r="AS1064" s="123" t="s">
        <v>70</v>
      </c>
      <c r="AW1064" s="16" t="s">
        <v>121</v>
      </c>
      <c r="BC1064" s="124" t="e">
        <f>IF(L1064="základní",#REF!,0)</f>
        <v>#REF!</v>
      </c>
      <c r="BD1064" s="124">
        <f>IF(L1064="snížená",#REF!,0)</f>
        <v>0</v>
      </c>
      <c r="BE1064" s="124">
        <f>IF(L1064="zákl. přenesená",#REF!,0)</f>
        <v>0</v>
      </c>
      <c r="BF1064" s="124">
        <f>IF(L1064="sníž. přenesená",#REF!,0)</f>
        <v>0</v>
      </c>
      <c r="BG1064" s="124">
        <f>IF(L1064="nulová",#REF!,0)</f>
        <v>0</v>
      </c>
      <c r="BH1064" s="16" t="s">
        <v>68</v>
      </c>
      <c r="BI1064" s="124" t="e">
        <f>ROUND(#REF!*H1064,2)</f>
        <v>#REF!</v>
      </c>
      <c r="BJ1064" s="16" t="s">
        <v>128</v>
      </c>
      <c r="BK1064" s="123" t="s">
        <v>1668</v>
      </c>
    </row>
    <row r="1065" spans="1:63" s="2" customFormat="1" ht="58.5">
      <c r="A1065" s="27"/>
      <c r="B1065" s="28"/>
      <c r="C1065" s="27"/>
      <c r="D1065" s="125" t="s">
        <v>129</v>
      </c>
      <c r="E1065" s="27"/>
      <c r="F1065" s="126" t="s">
        <v>1620</v>
      </c>
      <c r="G1065" s="27"/>
      <c r="H1065" s="27"/>
      <c r="I1065" s="27"/>
      <c r="J1065" s="28"/>
      <c r="K1065" s="127"/>
      <c r="L1065" s="128"/>
      <c r="M1065" s="47"/>
      <c r="N1065" s="47"/>
      <c r="O1065" s="47"/>
      <c r="P1065" s="47"/>
      <c r="Q1065" s="47"/>
      <c r="R1065" s="48"/>
      <c r="S1065" s="27"/>
      <c r="T1065" s="27"/>
      <c r="U1065" s="27"/>
      <c r="V1065" s="27"/>
      <c r="W1065" s="27"/>
      <c r="X1065" s="27"/>
      <c r="Y1065" s="27"/>
      <c r="Z1065" s="27"/>
      <c r="AA1065" s="27"/>
      <c r="AB1065" s="27"/>
      <c r="AC1065" s="27"/>
      <c r="AR1065" s="16" t="s">
        <v>129</v>
      </c>
      <c r="AS1065" s="16" t="s">
        <v>70</v>
      </c>
    </row>
    <row r="1066" spans="1:63" s="2" customFormat="1" ht="16.5" customHeight="1">
      <c r="A1066" s="27"/>
      <c r="B1066" s="113"/>
      <c r="C1066" s="114" t="s">
        <v>874</v>
      </c>
      <c r="D1066" s="114" t="s">
        <v>123</v>
      </c>
      <c r="E1066" s="115" t="s">
        <v>1669</v>
      </c>
      <c r="F1066" s="116" t="s">
        <v>1622</v>
      </c>
      <c r="G1066" s="117" t="s">
        <v>1606</v>
      </c>
      <c r="H1066" s="118">
        <v>0.01</v>
      </c>
      <c r="I1066" s="116" t="s">
        <v>1</v>
      </c>
      <c r="J1066" s="28"/>
      <c r="K1066" s="119" t="s">
        <v>1</v>
      </c>
      <c r="L1066" s="120" t="s">
        <v>30</v>
      </c>
      <c r="M1066" s="121">
        <v>0</v>
      </c>
      <c r="N1066" s="121">
        <f>M1066*H1066</f>
        <v>0</v>
      </c>
      <c r="O1066" s="121">
        <v>0</v>
      </c>
      <c r="P1066" s="121">
        <f>O1066*H1066</f>
        <v>0</v>
      </c>
      <c r="Q1066" s="121">
        <v>0</v>
      </c>
      <c r="R1066" s="122">
        <f>Q1066*H1066</f>
        <v>0</v>
      </c>
      <c r="S1066" s="27"/>
      <c r="T1066" s="27"/>
      <c r="U1066" s="27"/>
      <c r="V1066" s="27"/>
      <c r="W1066" s="27"/>
      <c r="X1066" s="27"/>
      <c r="Y1066" s="27"/>
      <c r="Z1066" s="27"/>
      <c r="AA1066" s="27"/>
      <c r="AB1066" s="27"/>
      <c r="AC1066" s="27"/>
      <c r="AP1066" s="123" t="s">
        <v>1623</v>
      </c>
      <c r="AR1066" s="123" t="s">
        <v>123</v>
      </c>
      <c r="AS1066" s="123" t="s">
        <v>70</v>
      </c>
      <c r="AW1066" s="16" t="s">
        <v>121</v>
      </c>
      <c r="BC1066" s="124" t="e">
        <f>IF(L1066="základní",#REF!,0)</f>
        <v>#REF!</v>
      </c>
      <c r="BD1066" s="124">
        <f>IF(L1066="snížená",#REF!,0)</f>
        <v>0</v>
      </c>
      <c r="BE1066" s="124">
        <f>IF(L1066="zákl. přenesená",#REF!,0)</f>
        <v>0</v>
      </c>
      <c r="BF1066" s="124">
        <f>IF(L1066="sníž. přenesená",#REF!,0)</f>
        <v>0</v>
      </c>
      <c r="BG1066" s="124">
        <f>IF(L1066="nulová",#REF!,0)</f>
        <v>0</v>
      </c>
      <c r="BH1066" s="16" t="s">
        <v>68</v>
      </c>
      <c r="BI1066" s="124" t="e">
        <f>ROUND(#REF!*H1066,2)</f>
        <v>#REF!</v>
      </c>
      <c r="BJ1066" s="16" t="s">
        <v>1623</v>
      </c>
      <c r="BK1066" s="123" t="s">
        <v>1670</v>
      </c>
    </row>
    <row r="1067" spans="1:63" s="2" customFormat="1" ht="29.25">
      <c r="A1067" s="27"/>
      <c r="B1067" s="28"/>
      <c r="C1067" s="27"/>
      <c r="D1067" s="125" t="s">
        <v>129</v>
      </c>
      <c r="E1067" s="27"/>
      <c r="F1067" s="126" t="s">
        <v>1625</v>
      </c>
      <c r="G1067" s="27"/>
      <c r="H1067" s="27"/>
      <c r="I1067" s="27"/>
      <c r="J1067" s="28"/>
      <c r="K1067" s="127"/>
      <c r="L1067" s="128"/>
      <c r="M1067" s="47"/>
      <c r="N1067" s="47"/>
      <c r="O1067" s="47"/>
      <c r="P1067" s="47"/>
      <c r="Q1067" s="47"/>
      <c r="R1067" s="48"/>
      <c r="S1067" s="27"/>
      <c r="T1067" s="27"/>
      <c r="U1067" s="27"/>
      <c r="V1067" s="27"/>
      <c r="W1067" s="27"/>
      <c r="X1067" s="27"/>
      <c r="Y1067" s="27"/>
      <c r="Z1067" s="27"/>
      <c r="AA1067" s="27"/>
      <c r="AB1067" s="27"/>
      <c r="AC1067" s="27"/>
      <c r="AR1067" s="16" t="s">
        <v>129</v>
      </c>
      <c r="AS1067" s="16" t="s">
        <v>70</v>
      </c>
    </row>
    <row r="1068" spans="1:63" s="2" customFormat="1" ht="16.5" customHeight="1">
      <c r="A1068" s="27"/>
      <c r="B1068" s="113"/>
      <c r="C1068" s="114" t="s">
        <v>1671</v>
      </c>
      <c r="D1068" s="114" t="s">
        <v>123</v>
      </c>
      <c r="E1068" s="115" t="s">
        <v>1672</v>
      </c>
      <c r="F1068" s="116" t="s">
        <v>1628</v>
      </c>
      <c r="G1068" s="117" t="s">
        <v>1606</v>
      </c>
      <c r="H1068" s="118">
        <v>0.03</v>
      </c>
      <c r="I1068" s="116" t="s">
        <v>1</v>
      </c>
      <c r="J1068" s="28"/>
      <c r="K1068" s="119" t="s">
        <v>1</v>
      </c>
      <c r="L1068" s="120" t="s">
        <v>30</v>
      </c>
      <c r="M1068" s="121">
        <v>0</v>
      </c>
      <c r="N1068" s="121">
        <f>M1068*H1068</f>
        <v>0</v>
      </c>
      <c r="O1068" s="121">
        <v>0</v>
      </c>
      <c r="P1068" s="121">
        <f>O1068*H1068</f>
        <v>0</v>
      </c>
      <c r="Q1068" s="121">
        <v>0</v>
      </c>
      <c r="R1068" s="122">
        <f>Q1068*H1068</f>
        <v>0</v>
      </c>
      <c r="S1068" s="27"/>
      <c r="T1068" s="27"/>
      <c r="U1068" s="27"/>
      <c r="V1068" s="27"/>
      <c r="W1068" s="27"/>
      <c r="X1068" s="27"/>
      <c r="Y1068" s="27"/>
      <c r="Z1068" s="27"/>
      <c r="AA1068" s="27"/>
      <c r="AB1068" s="27"/>
      <c r="AC1068" s="27"/>
      <c r="AP1068" s="123" t="s">
        <v>128</v>
      </c>
      <c r="AR1068" s="123" t="s">
        <v>123</v>
      </c>
      <c r="AS1068" s="123" t="s">
        <v>70</v>
      </c>
      <c r="AW1068" s="16" t="s">
        <v>121</v>
      </c>
      <c r="BC1068" s="124" t="e">
        <f>IF(L1068="základní",#REF!,0)</f>
        <v>#REF!</v>
      </c>
      <c r="BD1068" s="124">
        <f>IF(L1068="snížená",#REF!,0)</f>
        <v>0</v>
      </c>
      <c r="BE1068" s="124">
        <f>IF(L1068="zákl. přenesená",#REF!,0)</f>
        <v>0</v>
      </c>
      <c r="BF1068" s="124">
        <f>IF(L1068="sníž. přenesená",#REF!,0)</f>
        <v>0</v>
      </c>
      <c r="BG1068" s="124">
        <f>IF(L1068="nulová",#REF!,0)</f>
        <v>0</v>
      </c>
      <c r="BH1068" s="16" t="s">
        <v>68</v>
      </c>
      <c r="BI1068" s="124" t="e">
        <f>ROUND(#REF!*H1068,2)</f>
        <v>#REF!</v>
      </c>
      <c r="BJ1068" s="16" t="s">
        <v>128</v>
      </c>
      <c r="BK1068" s="123" t="s">
        <v>1673</v>
      </c>
    </row>
    <row r="1069" spans="1:63" s="2" customFormat="1" ht="29.25">
      <c r="A1069" s="27"/>
      <c r="B1069" s="28"/>
      <c r="C1069" s="27"/>
      <c r="D1069" s="125" t="s">
        <v>129</v>
      </c>
      <c r="E1069" s="27"/>
      <c r="F1069" s="126" t="s">
        <v>1630</v>
      </c>
      <c r="G1069" s="27"/>
      <c r="H1069" s="27"/>
      <c r="I1069" s="27"/>
      <c r="J1069" s="28"/>
      <c r="K1069" s="127"/>
      <c r="L1069" s="128"/>
      <c r="M1069" s="47"/>
      <c r="N1069" s="47"/>
      <c r="O1069" s="47"/>
      <c r="P1069" s="47"/>
      <c r="Q1069" s="47"/>
      <c r="R1069" s="48"/>
      <c r="S1069" s="27"/>
      <c r="T1069" s="27"/>
      <c r="U1069" s="27"/>
      <c r="V1069" s="27"/>
      <c r="W1069" s="27"/>
      <c r="X1069" s="27"/>
      <c r="Y1069" s="27"/>
      <c r="Z1069" s="27"/>
      <c r="AA1069" s="27"/>
      <c r="AB1069" s="27"/>
      <c r="AC1069" s="27"/>
      <c r="AR1069" s="16" t="s">
        <v>129</v>
      </c>
      <c r="AS1069" s="16" t="s">
        <v>70</v>
      </c>
    </row>
    <row r="1070" spans="1:63" s="2" customFormat="1" ht="16.5" customHeight="1">
      <c r="A1070" s="27"/>
      <c r="B1070" s="113"/>
      <c r="C1070" s="114" t="s">
        <v>877</v>
      </c>
      <c r="D1070" s="114" t="s">
        <v>123</v>
      </c>
      <c r="E1070" s="115" t="s">
        <v>1674</v>
      </c>
      <c r="F1070" s="116" t="s">
        <v>1632</v>
      </c>
      <c r="G1070" s="117" t="s">
        <v>1606</v>
      </c>
      <c r="H1070" s="118">
        <v>0.03</v>
      </c>
      <c r="I1070" s="116" t="s">
        <v>1</v>
      </c>
      <c r="J1070" s="28"/>
      <c r="K1070" s="119" t="s">
        <v>1</v>
      </c>
      <c r="L1070" s="120" t="s">
        <v>30</v>
      </c>
      <c r="M1070" s="121">
        <v>0</v>
      </c>
      <c r="N1070" s="121">
        <f>M1070*H1070</f>
        <v>0</v>
      </c>
      <c r="O1070" s="121">
        <v>0</v>
      </c>
      <c r="P1070" s="121">
        <f>O1070*H1070</f>
        <v>0</v>
      </c>
      <c r="Q1070" s="121">
        <v>0</v>
      </c>
      <c r="R1070" s="122">
        <f>Q1070*H1070</f>
        <v>0</v>
      </c>
      <c r="S1070" s="27"/>
      <c r="T1070" s="27"/>
      <c r="U1070" s="27"/>
      <c r="V1070" s="27"/>
      <c r="W1070" s="27"/>
      <c r="X1070" s="27"/>
      <c r="Y1070" s="27"/>
      <c r="Z1070" s="27"/>
      <c r="AA1070" s="27"/>
      <c r="AB1070" s="27"/>
      <c r="AC1070" s="27"/>
      <c r="AP1070" s="123" t="s">
        <v>128</v>
      </c>
      <c r="AR1070" s="123" t="s">
        <v>123</v>
      </c>
      <c r="AS1070" s="123" t="s">
        <v>70</v>
      </c>
      <c r="AW1070" s="16" t="s">
        <v>121</v>
      </c>
      <c r="BC1070" s="124" t="e">
        <f>IF(L1070="základní",#REF!,0)</f>
        <v>#REF!</v>
      </c>
      <c r="BD1070" s="124">
        <f>IF(L1070="snížená",#REF!,0)</f>
        <v>0</v>
      </c>
      <c r="BE1070" s="124">
        <f>IF(L1070="zákl. přenesená",#REF!,0)</f>
        <v>0</v>
      </c>
      <c r="BF1070" s="124">
        <f>IF(L1070="sníž. přenesená",#REF!,0)</f>
        <v>0</v>
      </c>
      <c r="BG1070" s="124">
        <f>IF(L1070="nulová",#REF!,0)</f>
        <v>0</v>
      </c>
      <c r="BH1070" s="16" t="s">
        <v>68</v>
      </c>
      <c r="BI1070" s="124" t="e">
        <f>ROUND(#REF!*H1070,2)</f>
        <v>#REF!</v>
      </c>
      <c r="BJ1070" s="16" t="s">
        <v>128</v>
      </c>
      <c r="BK1070" s="123" t="s">
        <v>1675</v>
      </c>
    </row>
    <row r="1071" spans="1:63" s="2" customFormat="1" ht="29.25">
      <c r="A1071" s="27"/>
      <c r="B1071" s="28"/>
      <c r="C1071" s="27"/>
      <c r="D1071" s="125" t="s">
        <v>129</v>
      </c>
      <c r="E1071" s="27"/>
      <c r="F1071" s="126" t="s">
        <v>1634</v>
      </c>
      <c r="G1071" s="27"/>
      <c r="H1071" s="27"/>
      <c r="I1071" s="27"/>
      <c r="J1071" s="28"/>
      <c r="K1071" s="127"/>
      <c r="L1071" s="128"/>
      <c r="M1071" s="47"/>
      <c r="N1071" s="47"/>
      <c r="O1071" s="47"/>
      <c r="P1071" s="47"/>
      <c r="Q1071" s="47"/>
      <c r="R1071" s="48"/>
      <c r="S1071" s="27"/>
      <c r="T1071" s="27"/>
      <c r="U1071" s="27"/>
      <c r="V1071" s="27"/>
      <c r="W1071" s="27"/>
      <c r="X1071" s="27"/>
      <c r="Y1071" s="27"/>
      <c r="Z1071" s="27"/>
      <c r="AA1071" s="27"/>
      <c r="AB1071" s="27"/>
      <c r="AC1071" s="27"/>
      <c r="AR1071" s="16" t="s">
        <v>129</v>
      </c>
      <c r="AS1071" s="16" t="s">
        <v>70</v>
      </c>
    </row>
    <row r="1072" spans="1:63" s="12" customFormat="1" ht="22.9" customHeight="1">
      <c r="B1072" s="103"/>
      <c r="D1072" s="104" t="s">
        <v>60</v>
      </c>
      <c r="E1072" s="112" t="s">
        <v>1676</v>
      </c>
      <c r="F1072" s="112" t="s">
        <v>1677</v>
      </c>
      <c r="J1072" s="103"/>
      <c r="K1072" s="106"/>
      <c r="L1072" s="107"/>
      <c r="M1072" s="107"/>
      <c r="N1072" s="108">
        <f>SUM(N1073:N1083)</f>
        <v>0</v>
      </c>
      <c r="O1072" s="107"/>
      <c r="P1072" s="108">
        <f>SUM(P1073:P1083)</f>
        <v>0</v>
      </c>
      <c r="Q1072" s="107"/>
      <c r="R1072" s="109">
        <f>SUM(R1073:R1083)</f>
        <v>0</v>
      </c>
      <c r="AP1072" s="104" t="s">
        <v>139</v>
      </c>
      <c r="AR1072" s="110" t="s">
        <v>60</v>
      </c>
      <c r="AS1072" s="110" t="s">
        <v>68</v>
      </c>
      <c r="AW1072" s="104" t="s">
        <v>121</v>
      </c>
      <c r="BI1072" s="111" t="e">
        <f>SUM(BI1073:BI1083)</f>
        <v>#REF!</v>
      </c>
    </row>
    <row r="1073" spans="1:63" s="2" customFormat="1" ht="21.75" customHeight="1">
      <c r="A1073" s="27"/>
      <c r="B1073" s="113"/>
      <c r="C1073" s="114" t="s">
        <v>1678</v>
      </c>
      <c r="D1073" s="114" t="s">
        <v>123</v>
      </c>
      <c r="E1073" s="115" t="s">
        <v>1679</v>
      </c>
      <c r="F1073" s="116" t="s">
        <v>1680</v>
      </c>
      <c r="G1073" s="117" t="s">
        <v>1681</v>
      </c>
      <c r="H1073" s="118">
        <v>40</v>
      </c>
      <c r="I1073" s="116" t="s">
        <v>1</v>
      </c>
      <c r="J1073" s="28"/>
      <c r="K1073" s="119" t="s">
        <v>1</v>
      </c>
      <c r="L1073" s="120" t="s">
        <v>30</v>
      </c>
      <c r="M1073" s="121">
        <v>0</v>
      </c>
      <c r="N1073" s="121">
        <f>M1073*H1073</f>
        <v>0</v>
      </c>
      <c r="O1073" s="121">
        <v>0</v>
      </c>
      <c r="P1073" s="121">
        <f>O1073*H1073</f>
        <v>0</v>
      </c>
      <c r="Q1073" s="121">
        <v>0</v>
      </c>
      <c r="R1073" s="122">
        <f>Q1073*H1073</f>
        <v>0</v>
      </c>
      <c r="S1073" s="27"/>
      <c r="T1073" s="27"/>
      <c r="U1073" s="27"/>
      <c r="V1073" s="27"/>
      <c r="W1073" s="27"/>
      <c r="X1073" s="27"/>
      <c r="Y1073" s="27"/>
      <c r="Z1073" s="27"/>
      <c r="AA1073" s="27"/>
      <c r="AB1073" s="27"/>
      <c r="AC1073" s="27"/>
      <c r="AP1073" s="123" t="s">
        <v>1623</v>
      </c>
      <c r="AR1073" s="123" t="s">
        <v>123</v>
      </c>
      <c r="AS1073" s="123" t="s">
        <v>70</v>
      </c>
      <c r="AW1073" s="16" t="s">
        <v>121</v>
      </c>
      <c r="BC1073" s="124" t="e">
        <f>IF(L1073="základní",#REF!,0)</f>
        <v>#REF!</v>
      </c>
      <c r="BD1073" s="124">
        <f>IF(L1073="snížená",#REF!,0)</f>
        <v>0</v>
      </c>
      <c r="BE1073" s="124">
        <f>IF(L1073="zákl. přenesená",#REF!,0)</f>
        <v>0</v>
      </c>
      <c r="BF1073" s="124">
        <f>IF(L1073="sníž. přenesená",#REF!,0)</f>
        <v>0</v>
      </c>
      <c r="BG1073" s="124">
        <f>IF(L1073="nulová",#REF!,0)</f>
        <v>0</v>
      </c>
      <c r="BH1073" s="16" t="s">
        <v>68</v>
      </c>
      <c r="BI1073" s="124" t="e">
        <f>ROUND(#REF!*H1073,2)</f>
        <v>#REF!</v>
      </c>
      <c r="BJ1073" s="16" t="s">
        <v>1623</v>
      </c>
      <c r="BK1073" s="123" t="s">
        <v>1682</v>
      </c>
    </row>
    <row r="1074" spans="1:63" s="2" customFormat="1">
      <c r="A1074" s="27"/>
      <c r="B1074" s="28"/>
      <c r="C1074" s="27"/>
      <c r="D1074" s="125" t="s">
        <v>129</v>
      </c>
      <c r="E1074" s="27"/>
      <c r="F1074" s="126" t="s">
        <v>1680</v>
      </c>
      <c r="G1074" s="27"/>
      <c r="H1074" s="27"/>
      <c r="I1074" s="27"/>
      <c r="J1074" s="28"/>
      <c r="K1074" s="127"/>
      <c r="L1074" s="128"/>
      <c r="M1074" s="47"/>
      <c r="N1074" s="47"/>
      <c r="O1074" s="47"/>
      <c r="P1074" s="47"/>
      <c r="Q1074" s="47"/>
      <c r="R1074" s="48"/>
      <c r="S1074" s="27"/>
      <c r="T1074" s="27"/>
      <c r="U1074" s="27"/>
      <c r="V1074" s="27"/>
      <c r="W1074" s="27"/>
      <c r="X1074" s="27"/>
      <c r="Y1074" s="27"/>
      <c r="Z1074" s="27"/>
      <c r="AA1074" s="27"/>
      <c r="AB1074" s="27"/>
      <c r="AC1074" s="27"/>
      <c r="AR1074" s="16" t="s">
        <v>129</v>
      </c>
      <c r="AS1074" s="16" t="s">
        <v>70</v>
      </c>
    </row>
    <row r="1075" spans="1:63" s="2" customFormat="1" ht="68.25">
      <c r="A1075" s="27"/>
      <c r="B1075" s="28"/>
      <c r="C1075" s="27"/>
      <c r="D1075" s="125" t="s">
        <v>359</v>
      </c>
      <c r="E1075" s="27"/>
      <c r="F1075" s="137" t="s">
        <v>1683</v>
      </c>
      <c r="G1075" s="27"/>
      <c r="H1075" s="27"/>
      <c r="I1075" s="27"/>
      <c r="J1075" s="28"/>
      <c r="K1075" s="127"/>
      <c r="L1075" s="128"/>
      <c r="M1075" s="47"/>
      <c r="N1075" s="47"/>
      <c r="O1075" s="47"/>
      <c r="P1075" s="47"/>
      <c r="Q1075" s="47"/>
      <c r="R1075" s="48"/>
      <c r="S1075" s="27"/>
      <c r="T1075" s="27"/>
      <c r="U1075" s="27"/>
      <c r="V1075" s="27"/>
      <c r="W1075" s="27"/>
      <c r="X1075" s="27"/>
      <c r="Y1075" s="27"/>
      <c r="Z1075" s="27"/>
      <c r="AA1075" s="27"/>
      <c r="AB1075" s="27"/>
      <c r="AC1075" s="27"/>
      <c r="AR1075" s="16" t="s">
        <v>359</v>
      </c>
      <c r="AS1075" s="16" t="s">
        <v>70</v>
      </c>
    </row>
    <row r="1076" spans="1:63" s="2" customFormat="1" ht="21.75" customHeight="1">
      <c r="A1076" s="27"/>
      <c r="B1076" s="113"/>
      <c r="C1076" s="114" t="s">
        <v>881</v>
      </c>
      <c r="D1076" s="114" t="s">
        <v>123</v>
      </c>
      <c r="E1076" s="115" t="s">
        <v>1684</v>
      </c>
      <c r="F1076" s="116" t="s">
        <v>1685</v>
      </c>
      <c r="G1076" s="117" t="s">
        <v>1681</v>
      </c>
      <c r="H1076" s="118">
        <v>28</v>
      </c>
      <c r="I1076" s="116" t="s">
        <v>1</v>
      </c>
      <c r="J1076" s="28"/>
      <c r="K1076" s="119" t="s">
        <v>1</v>
      </c>
      <c r="L1076" s="120" t="s">
        <v>30</v>
      </c>
      <c r="M1076" s="121">
        <v>0</v>
      </c>
      <c r="N1076" s="121">
        <f>M1076*H1076</f>
        <v>0</v>
      </c>
      <c r="O1076" s="121">
        <v>0</v>
      </c>
      <c r="P1076" s="121">
        <f>O1076*H1076</f>
        <v>0</v>
      </c>
      <c r="Q1076" s="121">
        <v>0</v>
      </c>
      <c r="R1076" s="122">
        <f>Q1076*H1076</f>
        <v>0</v>
      </c>
      <c r="S1076" s="27"/>
      <c r="T1076" s="27"/>
      <c r="U1076" s="27"/>
      <c r="V1076" s="27"/>
      <c r="W1076" s="27"/>
      <c r="X1076" s="27"/>
      <c r="Y1076" s="27"/>
      <c r="Z1076" s="27"/>
      <c r="AA1076" s="27"/>
      <c r="AB1076" s="27"/>
      <c r="AC1076" s="27"/>
      <c r="AP1076" s="123" t="s">
        <v>1623</v>
      </c>
      <c r="AR1076" s="123" t="s">
        <v>123</v>
      </c>
      <c r="AS1076" s="123" t="s">
        <v>70</v>
      </c>
      <c r="AW1076" s="16" t="s">
        <v>121</v>
      </c>
      <c r="BC1076" s="124" t="e">
        <f>IF(L1076="základní",#REF!,0)</f>
        <v>#REF!</v>
      </c>
      <c r="BD1076" s="124">
        <f>IF(L1076="snížená",#REF!,0)</f>
        <v>0</v>
      </c>
      <c r="BE1076" s="124">
        <f>IF(L1076="zákl. přenesená",#REF!,0)</f>
        <v>0</v>
      </c>
      <c r="BF1076" s="124">
        <f>IF(L1076="sníž. přenesená",#REF!,0)</f>
        <v>0</v>
      </c>
      <c r="BG1076" s="124">
        <f>IF(L1076="nulová",#REF!,0)</f>
        <v>0</v>
      </c>
      <c r="BH1076" s="16" t="s">
        <v>68</v>
      </c>
      <c r="BI1076" s="124" t="e">
        <f>ROUND(#REF!*H1076,2)</f>
        <v>#REF!</v>
      </c>
      <c r="BJ1076" s="16" t="s">
        <v>1623</v>
      </c>
      <c r="BK1076" s="123" t="s">
        <v>1686</v>
      </c>
    </row>
    <row r="1077" spans="1:63" s="2" customFormat="1">
      <c r="A1077" s="27"/>
      <c r="B1077" s="28"/>
      <c r="C1077" s="27"/>
      <c r="D1077" s="125" t="s">
        <v>129</v>
      </c>
      <c r="E1077" s="27"/>
      <c r="F1077" s="126" t="s">
        <v>1685</v>
      </c>
      <c r="G1077" s="27"/>
      <c r="H1077" s="27"/>
      <c r="I1077" s="27"/>
      <c r="J1077" s="28"/>
      <c r="K1077" s="127"/>
      <c r="L1077" s="128"/>
      <c r="M1077" s="47"/>
      <c r="N1077" s="47"/>
      <c r="O1077" s="47"/>
      <c r="P1077" s="47"/>
      <c r="Q1077" s="47"/>
      <c r="R1077" s="48"/>
      <c r="S1077" s="27"/>
      <c r="T1077" s="27"/>
      <c r="U1077" s="27"/>
      <c r="V1077" s="27"/>
      <c r="W1077" s="27"/>
      <c r="X1077" s="27"/>
      <c r="Y1077" s="27"/>
      <c r="Z1077" s="27"/>
      <c r="AA1077" s="27"/>
      <c r="AB1077" s="27"/>
      <c r="AC1077" s="27"/>
      <c r="AR1077" s="16" t="s">
        <v>129</v>
      </c>
      <c r="AS1077" s="16" t="s">
        <v>70</v>
      </c>
    </row>
    <row r="1078" spans="1:63" s="2" customFormat="1" ht="68.25">
      <c r="A1078" s="27"/>
      <c r="B1078" s="28"/>
      <c r="C1078" s="27"/>
      <c r="D1078" s="125" t="s">
        <v>359</v>
      </c>
      <c r="E1078" s="27"/>
      <c r="F1078" s="137" t="s">
        <v>1683</v>
      </c>
      <c r="G1078" s="27"/>
      <c r="H1078" s="27"/>
      <c r="I1078" s="27"/>
      <c r="J1078" s="28"/>
      <c r="K1078" s="127"/>
      <c r="L1078" s="128"/>
      <c r="M1078" s="47"/>
      <c r="N1078" s="47"/>
      <c r="O1078" s="47"/>
      <c r="P1078" s="47"/>
      <c r="Q1078" s="47"/>
      <c r="R1078" s="48"/>
      <c r="S1078" s="27"/>
      <c r="T1078" s="27"/>
      <c r="U1078" s="27"/>
      <c r="V1078" s="27"/>
      <c r="W1078" s="27"/>
      <c r="X1078" s="27"/>
      <c r="Y1078" s="27"/>
      <c r="Z1078" s="27"/>
      <c r="AA1078" s="27"/>
      <c r="AB1078" s="27"/>
      <c r="AC1078" s="27"/>
      <c r="AR1078" s="16" t="s">
        <v>359</v>
      </c>
      <c r="AS1078" s="16" t="s">
        <v>70</v>
      </c>
    </row>
    <row r="1079" spans="1:63" s="2" customFormat="1" ht="16.5" customHeight="1">
      <c r="A1079" s="27"/>
      <c r="B1079" s="113"/>
      <c r="C1079" s="114" t="s">
        <v>1687</v>
      </c>
      <c r="D1079" s="114" t="s">
        <v>123</v>
      </c>
      <c r="E1079" s="115" t="s">
        <v>1688</v>
      </c>
      <c r="F1079" s="116" t="s">
        <v>1689</v>
      </c>
      <c r="G1079" s="117" t="s">
        <v>1681</v>
      </c>
      <c r="H1079" s="118">
        <v>5</v>
      </c>
      <c r="I1079" s="116" t="s">
        <v>1</v>
      </c>
      <c r="J1079" s="28"/>
      <c r="K1079" s="119" t="s">
        <v>1</v>
      </c>
      <c r="L1079" s="120" t="s">
        <v>30</v>
      </c>
      <c r="M1079" s="121">
        <v>0</v>
      </c>
      <c r="N1079" s="121">
        <f>M1079*H1079</f>
        <v>0</v>
      </c>
      <c r="O1079" s="121">
        <v>0</v>
      </c>
      <c r="P1079" s="121">
        <f>O1079*H1079</f>
        <v>0</v>
      </c>
      <c r="Q1079" s="121">
        <v>0</v>
      </c>
      <c r="R1079" s="122">
        <f>Q1079*H1079</f>
        <v>0</v>
      </c>
      <c r="S1079" s="27"/>
      <c r="T1079" s="27"/>
      <c r="U1079" s="27"/>
      <c r="V1079" s="27"/>
      <c r="W1079" s="27"/>
      <c r="X1079" s="27"/>
      <c r="Y1079" s="27"/>
      <c r="Z1079" s="27"/>
      <c r="AA1079" s="27"/>
      <c r="AB1079" s="27"/>
      <c r="AC1079" s="27"/>
      <c r="AP1079" s="123" t="s">
        <v>1623</v>
      </c>
      <c r="AR1079" s="123" t="s">
        <v>123</v>
      </c>
      <c r="AS1079" s="123" t="s">
        <v>70</v>
      </c>
      <c r="AW1079" s="16" t="s">
        <v>121</v>
      </c>
      <c r="BC1079" s="124" t="e">
        <f>IF(L1079="základní",#REF!,0)</f>
        <v>#REF!</v>
      </c>
      <c r="BD1079" s="124">
        <f>IF(L1079="snížená",#REF!,0)</f>
        <v>0</v>
      </c>
      <c r="BE1079" s="124">
        <f>IF(L1079="zákl. přenesená",#REF!,0)</f>
        <v>0</v>
      </c>
      <c r="BF1079" s="124">
        <f>IF(L1079="sníž. přenesená",#REF!,0)</f>
        <v>0</v>
      </c>
      <c r="BG1079" s="124">
        <f>IF(L1079="nulová",#REF!,0)</f>
        <v>0</v>
      </c>
      <c r="BH1079" s="16" t="s">
        <v>68</v>
      </c>
      <c r="BI1079" s="124" t="e">
        <f>ROUND(#REF!*H1079,2)</f>
        <v>#REF!</v>
      </c>
      <c r="BJ1079" s="16" t="s">
        <v>1623</v>
      </c>
      <c r="BK1079" s="123" t="s">
        <v>1690</v>
      </c>
    </row>
    <row r="1080" spans="1:63" s="2" customFormat="1">
      <c r="A1080" s="27"/>
      <c r="B1080" s="28"/>
      <c r="C1080" s="27"/>
      <c r="D1080" s="125" t="s">
        <v>129</v>
      </c>
      <c r="E1080" s="27"/>
      <c r="F1080" s="126" t="s">
        <v>1689</v>
      </c>
      <c r="G1080" s="27"/>
      <c r="H1080" s="27"/>
      <c r="I1080" s="27"/>
      <c r="J1080" s="28"/>
      <c r="K1080" s="127"/>
      <c r="L1080" s="128"/>
      <c r="M1080" s="47"/>
      <c r="N1080" s="47"/>
      <c r="O1080" s="47"/>
      <c r="P1080" s="47"/>
      <c r="Q1080" s="47"/>
      <c r="R1080" s="48"/>
      <c r="S1080" s="27"/>
      <c r="T1080" s="27"/>
      <c r="U1080" s="27"/>
      <c r="V1080" s="27"/>
      <c r="W1080" s="27"/>
      <c r="X1080" s="27"/>
      <c r="Y1080" s="27"/>
      <c r="Z1080" s="27"/>
      <c r="AA1080" s="27"/>
      <c r="AB1080" s="27"/>
      <c r="AC1080" s="27"/>
      <c r="AR1080" s="16" t="s">
        <v>129</v>
      </c>
      <c r="AS1080" s="16" t="s">
        <v>70</v>
      </c>
    </row>
    <row r="1081" spans="1:63" s="2" customFormat="1" ht="68.25">
      <c r="A1081" s="27"/>
      <c r="B1081" s="28"/>
      <c r="C1081" s="27"/>
      <c r="D1081" s="125" t="s">
        <v>359</v>
      </c>
      <c r="E1081" s="27"/>
      <c r="F1081" s="137" t="s">
        <v>1683</v>
      </c>
      <c r="G1081" s="27"/>
      <c r="H1081" s="27"/>
      <c r="I1081" s="27"/>
      <c r="J1081" s="28"/>
      <c r="K1081" s="127"/>
      <c r="L1081" s="128"/>
      <c r="M1081" s="47"/>
      <c r="N1081" s="47"/>
      <c r="O1081" s="47"/>
      <c r="P1081" s="47"/>
      <c r="Q1081" s="47"/>
      <c r="R1081" s="48"/>
      <c r="S1081" s="27"/>
      <c r="T1081" s="27"/>
      <c r="U1081" s="27"/>
      <c r="V1081" s="27"/>
      <c r="W1081" s="27"/>
      <c r="X1081" s="27"/>
      <c r="Y1081" s="27"/>
      <c r="Z1081" s="27"/>
      <c r="AA1081" s="27"/>
      <c r="AB1081" s="27"/>
      <c r="AC1081" s="27"/>
      <c r="AR1081" s="16" t="s">
        <v>359</v>
      </c>
      <c r="AS1081" s="16" t="s">
        <v>70</v>
      </c>
    </row>
    <row r="1082" spans="1:63" s="2" customFormat="1" ht="16.5" customHeight="1">
      <c r="A1082" s="27"/>
      <c r="B1082" s="113"/>
      <c r="C1082" s="114" t="s">
        <v>884</v>
      </c>
      <c r="D1082" s="114" t="s">
        <v>123</v>
      </c>
      <c r="E1082" s="115" t="s">
        <v>1691</v>
      </c>
      <c r="F1082" s="116" t="s">
        <v>1692</v>
      </c>
      <c r="G1082" s="117" t="s">
        <v>1681</v>
      </c>
      <c r="H1082" s="118">
        <v>40</v>
      </c>
      <c r="I1082" s="116" t="s">
        <v>1</v>
      </c>
      <c r="J1082" s="28"/>
      <c r="K1082" s="119" t="s">
        <v>1</v>
      </c>
      <c r="L1082" s="120" t="s">
        <v>30</v>
      </c>
      <c r="M1082" s="121">
        <v>0</v>
      </c>
      <c r="N1082" s="121">
        <f>M1082*H1082</f>
        <v>0</v>
      </c>
      <c r="O1082" s="121">
        <v>0</v>
      </c>
      <c r="P1082" s="121">
        <f>O1082*H1082</f>
        <v>0</v>
      </c>
      <c r="Q1082" s="121">
        <v>0</v>
      </c>
      <c r="R1082" s="122">
        <f>Q1082*H1082</f>
        <v>0</v>
      </c>
      <c r="S1082" s="27"/>
      <c r="T1082" s="27"/>
      <c r="U1082" s="27"/>
      <c r="V1082" s="27"/>
      <c r="W1082" s="27"/>
      <c r="X1082" s="27"/>
      <c r="Y1082" s="27"/>
      <c r="Z1082" s="27"/>
      <c r="AA1082" s="27"/>
      <c r="AB1082" s="27"/>
      <c r="AC1082" s="27"/>
      <c r="AP1082" s="123" t="s">
        <v>128</v>
      </c>
      <c r="AR1082" s="123" t="s">
        <v>123</v>
      </c>
      <c r="AS1082" s="123" t="s">
        <v>70</v>
      </c>
      <c r="AW1082" s="16" t="s">
        <v>121</v>
      </c>
      <c r="BC1082" s="124" t="e">
        <f>IF(L1082="základní",#REF!,0)</f>
        <v>#REF!</v>
      </c>
      <c r="BD1082" s="124">
        <f>IF(L1082="snížená",#REF!,0)</f>
        <v>0</v>
      </c>
      <c r="BE1082" s="124">
        <f>IF(L1082="zákl. přenesená",#REF!,0)</f>
        <v>0</v>
      </c>
      <c r="BF1082" s="124">
        <f>IF(L1082="sníž. přenesená",#REF!,0)</f>
        <v>0</v>
      </c>
      <c r="BG1082" s="124">
        <f>IF(L1082="nulová",#REF!,0)</f>
        <v>0</v>
      </c>
      <c r="BH1082" s="16" t="s">
        <v>68</v>
      </c>
      <c r="BI1082" s="124" t="e">
        <f>ROUND(#REF!*H1082,2)</f>
        <v>#REF!</v>
      </c>
      <c r="BJ1082" s="16" t="s">
        <v>128</v>
      </c>
      <c r="BK1082" s="123" t="s">
        <v>1693</v>
      </c>
    </row>
    <row r="1083" spans="1:63" s="2" customFormat="1">
      <c r="A1083" s="27"/>
      <c r="B1083" s="28"/>
      <c r="C1083" s="27"/>
      <c r="D1083" s="125" t="s">
        <v>129</v>
      </c>
      <c r="E1083" s="27"/>
      <c r="F1083" s="126" t="s">
        <v>1692</v>
      </c>
      <c r="G1083" s="27"/>
      <c r="H1083" s="27"/>
      <c r="I1083" s="27"/>
      <c r="J1083" s="28"/>
      <c r="K1083" s="152"/>
      <c r="L1083" s="153"/>
      <c r="M1083" s="154"/>
      <c r="N1083" s="154"/>
      <c r="O1083" s="154"/>
      <c r="P1083" s="154"/>
      <c r="Q1083" s="154"/>
      <c r="R1083" s="155"/>
      <c r="S1083" s="27"/>
      <c r="T1083" s="27"/>
      <c r="U1083" s="27"/>
      <c r="V1083" s="27"/>
      <c r="W1083" s="27"/>
      <c r="X1083" s="27"/>
      <c r="Y1083" s="27"/>
      <c r="Z1083" s="27"/>
      <c r="AA1083" s="27"/>
      <c r="AB1083" s="27"/>
      <c r="AC1083" s="27"/>
      <c r="AR1083" s="16" t="s">
        <v>129</v>
      </c>
      <c r="AS1083" s="16" t="s">
        <v>70</v>
      </c>
    </row>
    <row r="1084" spans="1:63" s="2" customFormat="1" ht="6.95" customHeight="1">
      <c r="A1084" s="27"/>
      <c r="B1084" s="37"/>
      <c r="C1084" s="38"/>
      <c r="D1084" s="38"/>
      <c r="E1084" s="38"/>
      <c r="F1084" s="38"/>
      <c r="G1084" s="38"/>
      <c r="H1084" s="38"/>
      <c r="I1084" s="38"/>
      <c r="J1084" s="28"/>
      <c r="K1084" s="27"/>
      <c r="M1084" s="27"/>
      <c r="N1084" s="27"/>
      <c r="O1084" s="27"/>
      <c r="P1084" s="27"/>
      <c r="Q1084" s="27"/>
      <c r="R1084" s="27"/>
      <c r="S1084" s="27"/>
      <c r="T1084" s="27"/>
      <c r="U1084" s="27"/>
      <c r="V1084" s="27"/>
      <c r="W1084" s="27"/>
      <c r="X1084" s="27"/>
      <c r="Y1084" s="27"/>
      <c r="Z1084" s="27"/>
      <c r="AA1084" s="27"/>
      <c r="AB1084" s="27"/>
      <c r="AC1084" s="27"/>
    </row>
  </sheetData>
  <autoFilter ref="C142:I1083" xr:uid="{00000000-0009-0000-0000-000001000000}"/>
  <mergeCells count="9">
    <mergeCell ref="E85:H85"/>
    <mergeCell ref="E133:H133"/>
    <mergeCell ref="E135:H135"/>
    <mergeCell ref="J2:T2"/>
    <mergeCell ref="E7:H7"/>
    <mergeCell ref="E9:H9"/>
    <mergeCell ref="E18:H18"/>
    <mergeCell ref="E27:H27"/>
    <mergeCell ref="E83:H8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22-01 - Údržba, opravy a ...</vt:lpstr>
      <vt:lpstr>'22-01 - Údržba, opravy a ...'!Názvy_tisku</vt:lpstr>
      <vt:lpstr>'Rekapitulace stavby'!Názvy_tisku</vt:lpstr>
      <vt:lpstr>'22-01 - Údržba, opravy a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Kudláček František</dc:creator>
  <cp:lastModifiedBy>Kudláček František</cp:lastModifiedBy>
  <dcterms:created xsi:type="dcterms:W3CDTF">2023-10-30T12:02:11Z</dcterms:created>
  <dcterms:modified xsi:type="dcterms:W3CDTF">2023-10-31T06:10:57Z</dcterms:modified>
</cp:coreProperties>
</file>