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 01 - Zabezpečovací zař..." sheetId="2" r:id="rId2"/>
    <sheet name="SO 01.1 - Výhybka č. 18" sheetId="3" r:id="rId3"/>
    <sheet name="SO 01.2 - Převýšovské zhlaví" sheetId="4" r:id="rId4"/>
    <sheet name="SO 01.3 - Následná směrov..." sheetId="5" r:id="rId5"/>
    <sheet name="SO 02 - Železniční spodek" sheetId="6" r:id="rId6"/>
    <sheet name="ON 01 - Přeprava mechanizace" sheetId="7" r:id="rId7"/>
    <sheet name="ON 02 - Přeprava mechanizace" sheetId="8" r:id="rId8"/>
    <sheet name="ON 03 - Materiál objednatele" sheetId="9" r:id="rId9"/>
    <sheet name="VRN - Vedlejší rozpočtové..." sheetId="10" r:id="rId10"/>
    <sheet name="Pokyny pro vyplnění" sheetId="11" r:id="rId11"/>
  </sheets>
  <definedNames>
    <definedName name="_xlnm.Print_Area" localSheetId="0">'Rekapitulace zakázky'!$D$4:$AO$33,'Rekapitulace zakázky'!$C$39:$AQ$61</definedName>
    <definedName name="_xlnm.Print_Titles" localSheetId="0">'Rekapitulace zakázky'!$49:$49</definedName>
    <definedName name="_xlnm._FilterDatabase" localSheetId="1" hidden="1">'PS 01 - Zabezpečovací zař...'!$C$78:$K$194</definedName>
    <definedName name="_xlnm.Print_Area" localSheetId="1">'PS 01 - Zabezpečovací zař...'!$C$4:$J$36,'PS 01 - Zabezpečovací zař...'!$C$42:$J$60,'PS 01 - Zabezpečovací zař...'!$C$66:$K$194</definedName>
    <definedName name="_xlnm.Print_Titles" localSheetId="1">'PS 01 - Zabezpečovací zař...'!$78:$78</definedName>
    <definedName name="_xlnm._FilterDatabase" localSheetId="2" hidden="1">'SO 01.1 - Výhybka č. 18'!$C$77:$K$157</definedName>
    <definedName name="_xlnm.Print_Area" localSheetId="2">'SO 01.1 - Výhybka č. 18'!$C$4:$J$36,'SO 01.1 - Výhybka č. 18'!$C$42:$J$59,'SO 01.1 - Výhybka č. 18'!$C$65:$K$157</definedName>
    <definedName name="_xlnm.Print_Titles" localSheetId="2">'SO 01.1 - Výhybka č. 18'!$77:$77</definedName>
    <definedName name="_xlnm._FilterDatabase" localSheetId="3" hidden="1">'SO 01.2 - Převýšovské zhlaví'!$C$77:$K$208</definedName>
    <definedName name="_xlnm.Print_Area" localSheetId="3">'SO 01.2 - Převýšovské zhlaví'!$C$4:$J$36,'SO 01.2 - Převýšovské zhlaví'!$C$42:$J$59,'SO 01.2 - Převýšovské zhlaví'!$C$65:$K$208</definedName>
    <definedName name="_xlnm.Print_Titles" localSheetId="3">'SO 01.2 - Převýšovské zhlaví'!$77:$77</definedName>
    <definedName name="_xlnm._FilterDatabase" localSheetId="4" hidden="1">'SO 01.3 - Následná směrov...'!$C$77:$K$101</definedName>
    <definedName name="_xlnm.Print_Area" localSheetId="4">'SO 01.3 - Následná směrov...'!$C$4:$J$36,'SO 01.3 - Následná směrov...'!$C$42:$J$59,'SO 01.3 - Následná směrov...'!$C$65:$K$101</definedName>
    <definedName name="_xlnm.Print_Titles" localSheetId="4">'SO 01.3 - Následná směrov...'!$77:$77</definedName>
    <definedName name="_xlnm._FilterDatabase" localSheetId="5" hidden="1">'SO 02 - Železniční spodek'!$C$77:$K$91</definedName>
    <definedName name="_xlnm.Print_Area" localSheetId="5">'SO 02 - Železniční spodek'!$C$4:$J$36,'SO 02 - Železniční spodek'!$C$42:$J$59,'SO 02 - Železniční spodek'!$C$65:$K$91</definedName>
    <definedName name="_xlnm.Print_Titles" localSheetId="5">'SO 02 - Železniční spodek'!$77:$77</definedName>
    <definedName name="_xlnm._FilterDatabase" localSheetId="6" hidden="1">'ON 01 - Přeprava mechanizace'!$C$76:$K$80</definedName>
    <definedName name="_xlnm.Print_Area" localSheetId="6">'ON 01 - Přeprava mechanizace'!$C$4:$J$36,'ON 01 - Přeprava mechanizace'!$C$42:$J$58,'ON 01 - Přeprava mechanizace'!$C$64:$K$80</definedName>
    <definedName name="_xlnm.Print_Titles" localSheetId="6">'ON 01 - Přeprava mechanizace'!$76:$76</definedName>
    <definedName name="_xlnm._FilterDatabase" localSheetId="7" hidden="1">'ON 02 - Přeprava mechanizace'!$C$76:$K$80</definedName>
    <definedName name="_xlnm.Print_Area" localSheetId="7">'ON 02 - Přeprava mechanizace'!$C$4:$J$36,'ON 02 - Přeprava mechanizace'!$C$42:$J$58,'ON 02 - Přeprava mechanizace'!$C$64:$K$80</definedName>
    <definedName name="_xlnm.Print_Titles" localSheetId="7">'ON 02 - Přeprava mechanizace'!$76:$76</definedName>
    <definedName name="_xlnm._FilterDatabase" localSheetId="8" hidden="1">'ON 03 - Materiál objednatele'!$C$77:$K$162</definedName>
    <definedName name="_xlnm.Print_Area" localSheetId="8">'ON 03 - Materiál objednatele'!$C$4:$J$36,'ON 03 - Materiál objednatele'!$C$42:$J$59,'ON 03 - Materiál objednatele'!$C$65:$K$162</definedName>
    <definedName name="_xlnm.Print_Titles" localSheetId="8">'ON 03 - Materiál objednatele'!$77:$77</definedName>
    <definedName name="_xlnm._FilterDatabase" localSheetId="9" hidden="1">'VRN - Vedlejší rozpočtové...'!$C$81:$K$99</definedName>
    <definedName name="_xlnm.Print_Area" localSheetId="9">'VRN - Vedlejší rozpočtové...'!$C$4:$J$36,'VRN - Vedlejší rozpočtové...'!$C$42:$J$63,'VRN - Vedlejší rozpočtové...'!$C$69:$K$99</definedName>
    <definedName name="_xlnm.Print_Titles" localSheetId="9">'VRN - Vedlejší rozpočtové...'!$81:$81</definedName>
  </definedNames>
  <calcPr/>
</workbook>
</file>

<file path=xl/calcChain.xml><?xml version="1.0" encoding="utf-8"?>
<calcChain xmlns="http://schemas.openxmlformats.org/spreadsheetml/2006/main">
  <c i="1" r="AY60"/>
  <c r="AX60"/>
  <c i="10"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T96"/>
  <c r="R97"/>
  <c r="R96"/>
  <c r="P97"/>
  <c r="P96"/>
  <c r="BK97"/>
  <c r="BK96"/>
  <c r="J96"/>
  <c r="J97"/>
  <c r="BE97"/>
  <c r="J61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T92"/>
  <c r="R93"/>
  <c r="R92"/>
  <c r="P93"/>
  <c r="P92"/>
  <c r="BK93"/>
  <c r="BK92"/>
  <c r="J92"/>
  <c r="J93"/>
  <c r="BE93"/>
  <c r="J59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8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60"/>
  <c i="10" r="BH84"/>
  <c r="F33"/>
  <c i="1" r="BC60"/>
  <c i="10" r="BG84"/>
  <c r="F32"/>
  <c i="1" r="BB60"/>
  <c i="10" r="BF84"/>
  <c r="J31"/>
  <c i="1" r="AW60"/>
  <c i="10" r="F31"/>
  <c i="1" r="BA60"/>
  <c i="10" r="T84"/>
  <c r="T83"/>
  <c r="T82"/>
  <c r="R84"/>
  <c r="R83"/>
  <c r="R82"/>
  <c r="P84"/>
  <c r="P83"/>
  <c r="P82"/>
  <c i="1" r="AU60"/>
  <c i="10" r="BK84"/>
  <c r="BK83"/>
  <c r="J83"/>
  <c r="BK82"/>
  <c r="J82"/>
  <c r="J56"/>
  <c r="J27"/>
  <c i="1" r="AG60"/>
  <c i="10" r="J84"/>
  <c r="BE84"/>
  <c r="J30"/>
  <c i="1" r="AV60"/>
  <c i="10" r="F30"/>
  <c i="1" r="AZ60"/>
  <c i="10"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9"/>
  <c r="AX59"/>
  <c i="9"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9"/>
  <c i="9" r="BH81"/>
  <c r="F33"/>
  <c i="1" r="BC59"/>
  <c i="9" r="BG81"/>
  <c r="F32"/>
  <c i="1" r="BB59"/>
  <c i="9" r="BF81"/>
  <c r="J31"/>
  <c i="1" r="AW59"/>
  <c i="9" r="F31"/>
  <c i="1" r="BA59"/>
  <c i="9" r="T81"/>
  <c r="T80"/>
  <c r="T79"/>
  <c r="T78"/>
  <c r="R81"/>
  <c r="R80"/>
  <c r="R79"/>
  <c r="R78"/>
  <c r="P81"/>
  <c r="P80"/>
  <c r="P79"/>
  <c r="P78"/>
  <c i="1" r="AU59"/>
  <c i="9" r="BK81"/>
  <c r="BK80"/>
  <c r="J80"/>
  <c r="BK79"/>
  <c r="J79"/>
  <c r="BK78"/>
  <c r="J78"/>
  <c r="J56"/>
  <c r="J27"/>
  <c i="1" r="AG59"/>
  <c i="9" r="J81"/>
  <c r="BE81"/>
  <c r="J30"/>
  <c i="1" r="AV59"/>
  <c i="9" r="F30"/>
  <c i="1" r="AZ59"/>
  <c i="9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8"/>
  <c r="AX58"/>
  <c i="8" r="BI80"/>
  <c r="BH80"/>
  <c r="BG80"/>
  <c r="BF80"/>
  <c r="T80"/>
  <c r="R80"/>
  <c r="P80"/>
  <c r="BK80"/>
  <c r="J80"/>
  <c r="BE80"/>
  <c r="BI79"/>
  <c r="F34"/>
  <c i="1" r="BD58"/>
  <c i="8" r="BH79"/>
  <c r="F33"/>
  <c i="1" r="BC58"/>
  <c i="8" r="BG79"/>
  <c r="F32"/>
  <c i="1" r="BB58"/>
  <c i="8" r="BF79"/>
  <c r="J31"/>
  <c i="1" r="AW58"/>
  <c i="8" r="F31"/>
  <c i="1" r="BA58"/>
  <c i="8" r="T79"/>
  <c r="T78"/>
  <c r="T77"/>
  <c r="R79"/>
  <c r="R78"/>
  <c r="R77"/>
  <c r="P79"/>
  <c r="P78"/>
  <c r="P77"/>
  <c i="1" r="AU58"/>
  <c i="8" r="BK79"/>
  <c r="BK78"/>
  <c r="J78"/>
  <c r="BK77"/>
  <c r="J77"/>
  <c r="J56"/>
  <c r="J27"/>
  <c i="1" r="AG58"/>
  <c i="8" r="J79"/>
  <c r="BE79"/>
  <c r="J30"/>
  <c i="1" r="AV58"/>
  <c i="8" r="F30"/>
  <c i="1" r="AZ58"/>
  <c i="8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7"/>
  <c r="AX57"/>
  <c i="7" r="BI80"/>
  <c r="BH80"/>
  <c r="BG80"/>
  <c r="BF80"/>
  <c r="T80"/>
  <c r="R80"/>
  <c r="P80"/>
  <c r="BK80"/>
  <c r="J80"/>
  <c r="BE80"/>
  <c r="BI79"/>
  <c r="F34"/>
  <c i="1" r="BD57"/>
  <c i="7" r="BH79"/>
  <c r="F33"/>
  <c i="1" r="BC57"/>
  <c i="7" r="BG79"/>
  <c r="F32"/>
  <c i="1" r="BB57"/>
  <c i="7" r="BF79"/>
  <c r="J31"/>
  <c i="1" r="AW57"/>
  <c i="7" r="F31"/>
  <c i="1" r="BA57"/>
  <c i="7" r="T79"/>
  <c r="T78"/>
  <c r="T77"/>
  <c r="R79"/>
  <c r="R78"/>
  <c r="R77"/>
  <c r="P79"/>
  <c r="P78"/>
  <c r="P77"/>
  <c i="1" r="AU57"/>
  <c i="7" r="BK79"/>
  <c r="BK78"/>
  <c r="J78"/>
  <c r="BK77"/>
  <c r="J77"/>
  <c r="J56"/>
  <c r="J27"/>
  <c i="1" r="AG57"/>
  <c i="7" r="J79"/>
  <c r="BE79"/>
  <c r="J30"/>
  <c i="1" r="AV57"/>
  <c i="7" r="F30"/>
  <c i="1" r="AZ57"/>
  <c i="7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6"/>
  <c r="AX56"/>
  <c i="6"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5"/>
  <c r="AX55"/>
  <c i="5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2"/>
  <c r="AX52"/>
  <c i="2"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59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<sst xmlns="http://schemas.openxmlformats.org/spreadsheetml/2006/main">
  <si>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</si>
  <si>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</si>
  <si>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</si>
  <si>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</si>
  <si>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</si>
  <si>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</si>
  <si>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</si>
  <si>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{dc56d6b7-bef2-4ed3-821c-6b801a4c5e66}</t>
  </si>
  <si>
    <t>0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</si>
  <si>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</si>
  <si>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</si>
  <si>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</si>
  <si>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</si>
  <si>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</si>
  <si>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Kód:</t>
  </si>
  <si>
    <t>64018070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</si>
  <si>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</si>
  <si>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</si>
  <si>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výhybek č. 18,28,30,32,34,35,36,37 a 38 v žst. Chlumec n. C.</t>
  </si>
  <si>
    <t>KSO:</t>
  </si>
  <si>
    <t/>
  </si>
  <si>
    <t>CC-CZ:</t>
  </si>
  <si>
    <t>Místo:</t>
  </si>
  <si>
    <t>Chlumec nad Cidlinou</t>
  </si>
  <si>
    <t>Datum:</t>
  </si>
  <si>
    <t>17. 7. 2018</t>
  </si>
  <si>
    <t>Zadavatel:</t>
  </si>
  <si>
    <t>IČ:</t>
  </si>
  <si>
    <t>SČDC, s.o.</t>
  </si>
  <si>
    <t>DIČ:</t>
  </si>
  <si>
    <t>Uchazeč:</t>
  </si>
  <si>
    <t>Vyplň údaj</t>
  </si>
  <si>
    <t>Projektant:</t>
  </si>
  <si>
    <t xml:space="preserve"> </t>
  </si>
  <si>
    <t>True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</si>
  <si>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</si>
  <si>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</si>
  <si>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</si>
  <si>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</si>
  <si>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</si>
  <si>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</si>
  <si>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</si>
  <si>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</si>
  <si>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</si>
  <si>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</si>
  <si>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</si>
  <si>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</si>
  <si>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</si>
  <si>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</si>
  <si>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</si>
  <si>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</si>
  <si>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</si>
  <si>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</si>
  <si>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</si>
  <si>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</si>
  <si>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</si>
  <si>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</si>
  <si>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</si>
  <si>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</si>
  <si>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</si>
  <si>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</si>
  <si>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</si>
  <si>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</si>
  <si>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</si>
  <si>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</si>
  <si>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</si>
  <si>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</si>
  <si>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</si>
  <si>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</si>
  <si>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</si>
  <si>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</si>
  <si>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</si>
  <si>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</si>
  <si>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</si>
  <si>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</si>
  <si>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PS 01</t>
  </si>
  <si>
    <t>Zabezpečovací zařízení</t>
  </si>
  <si>
    <t>STA</t>
  </si>
  <si>
    <t>1</t>
  </si>
  <si>
    <t>{8d67a230-860e-4383-873b-0b9d70415626}</t>
  </si>
  <si>
    <t>2</t>
  </si>
  <si>
    <t>SO 01.1</t>
  </si>
  <si>
    <t>Výhybka č. 18</t>
  </si>
  <si>
    <t>{4fd1b594-940c-4e94-aa22-db29b9b3dc9b}</t>
  </si>
  <si>
    <t>SO 01.2</t>
  </si>
  <si>
    <t>Převýšovské zhlaví</t>
  </si>
  <si>
    <t>{0b67ebd2-3d25-4ec7-96f0-d7430b5b2132}</t>
  </si>
  <si>
    <t>SO 01.3</t>
  </si>
  <si>
    <t>Následná směrová a výšková úprava</t>
  </si>
  <si>
    <t>{d3e83d4e-d59a-4701-822a-6d7cf7ff4de2}</t>
  </si>
  <si>
    <t>SO 02</t>
  </si>
  <si>
    <t>Železniční spodek</t>
  </si>
  <si>
    <t>{24e66021-d92b-42eb-987f-50694929dd99}</t>
  </si>
  <si>
    <t>ON 01</t>
  </si>
  <si>
    <t>Přeprava mechanizace</t>
  </si>
  <si>
    <t>{4749ddb2-cce3-462f-b6bd-e4e08c4f55b5}</t>
  </si>
  <si>
    <t>ON 02</t>
  </si>
  <si>
    <t>{6b61d5c9-9aba-4635-8743-96d1730230f7}</t>
  </si>
  <si>
    <t>ON 03</t>
  </si>
  <si>
    <t>Materiál objednatele</t>
  </si>
  <si>
    <t>{84c792b6-b526-4937-a018-681c7c053b61}</t>
  </si>
  <si>
    <t>VRN</t>
  </si>
  <si>
    <t>Vedlejší rozpočtové náklady</t>
  </si>
  <si>
    <t>{2be6c307-ec44-46f7-992e-f7b956108651}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</si>
  <si>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</si>
  <si>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</si>
  <si>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</si>
  <si>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</si>
  <si>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</si>
  <si>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</si>
  <si>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</si>
  <si>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PS 01 - Zabezpečovací zařízení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</si>
  <si>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</si>
  <si>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</si>
  <si>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</si>
  <si>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</si>
  <si>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</si>
  <si>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</si>
  <si>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746 - SSZT - Oprava přestavníků, kabelové trasy</t>
  </si>
  <si>
    <t xml:space="preserve">    745 - SEE - Kabelové trasy SEE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</si>
  <si>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</si>
  <si>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</si>
  <si>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</si>
  <si>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</si>
  <si>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</si>
  <si>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</si>
  <si>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</si>
  <si>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</si>
  <si>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</si>
  <si>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</si>
  <si>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</si>
  <si>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</si>
  <si>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</si>
  <si>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</si>
  <si>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</si>
  <si>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</si>
  <si>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</si>
  <si>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746</t>
  </si>
  <si>
    <t>SSZT - Oprava přestavníků, kabelové trasy</t>
  </si>
  <si>
    <t>M</t>
  </si>
  <si>
    <t>7591020200</t>
  </si>
  <si>
    <t>Součásti elektromotorických přestavníků Kloub připevňovací horní CV030169001</t>
  </si>
  <si>
    <t>kus</t>
  </si>
  <si>
    <t>8</t>
  </si>
  <si>
    <t>4</t>
  </si>
  <si>
    <t>7591020190</t>
  </si>
  <si>
    <t>Součásti elektromotorických přestavníků Kloub připevňovací dolní CV030179001</t>
  </si>
  <si>
    <t>3</t>
  </si>
  <si>
    <t>7591020680</t>
  </si>
  <si>
    <t>Součásti elektromotorických přestavníků Souprava připevňovací kloubová elektromotorický přestavník (03083B)</t>
  </si>
  <si>
    <t>6</t>
  </si>
  <si>
    <t>99</t>
  </si>
  <si>
    <t>7591020680R</t>
  </si>
  <si>
    <t>Součásti elektromotorických přestavníků Souprava připevňovací kloubová elektromotorický přestavník (03083J)</t>
  </si>
  <si>
    <t>7591010010</t>
  </si>
  <si>
    <t>Přestavníky elekromotorické Přestavník elektromotorický EP 621.1/P (CV200219001)</t>
  </si>
  <si>
    <t>10</t>
  </si>
  <si>
    <t>5</t>
  </si>
  <si>
    <t>7591010020</t>
  </si>
  <si>
    <t>Přestavníky elekromotorické Přestavník elektromotorický EP 621.2/L (CV200219002)</t>
  </si>
  <si>
    <t>12</t>
  </si>
  <si>
    <t>7591010026</t>
  </si>
  <si>
    <t>Přestavníky elekromotorické Přestavník elektromotorický EP 627.2/L (CV200279002)</t>
  </si>
  <si>
    <t>Sborník UOŽI 01 2018</t>
  </si>
  <si>
    <t>14</t>
  </si>
  <si>
    <t>7</t>
  </si>
  <si>
    <t>7591010025</t>
  </si>
  <si>
    <t>Přestavníky elekromotorické Přestavník elektromotorický EP 627.1/P (CV200279001)</t>
  </si>
  <si>
    <t>16</t>
  </si>
  <si>
    <t>7591020360</t>
  </si>
  <si>
    <t>Součásti elektromotorických přestavníků Ohrádka přestavníku POP KPS norma 2206.11 (HM0321859992206)</t>
  </si>
  <si>
    <t>18</t>
  </si>
  <si>
    <t>9</t>
  </si>
  <si>
    <t>7591020070</t>
  </si>
  <si>
    <t xml:space="preserve">Součásti elektromotorických přestavníků Deska základ.pod přestav. 700x460  (HM0592139997046)</t>
  </si>
  <si>
    <t>20</t>
  </si>
  <si>
    <t>7591020268</t>
  </si>
  <si>
    <t>Součásti elektromotorických přestavníků Kryt spojnic ochranný úplný (CV030729001M)</t>
  </si>
  <si>
    <t>22</t>
  </si>
  <si>
    <t>11</t>
  </si>
  <si>
    <t>7591020180</t>
  </si>
  <si>
    <t xml:space="preserve">Součásti elektromotorických přestavníků Klika sestavená  (CV200515013)</t>
  </si>
  <si>
    <t>24</t>
  </si>
  <si>
    <t>100</t>
  </si>
  <si>
    <t>7591021012</t>
  </si>
  <si>
    <t>Součásti elektromotorických přestavníků Tyč kontrolní dlouhá CR65 KkXI č.v.70225a</t>
  </si>
  <si>
    <t>26</t>
  </si>
  <si>
    <t>101</t>
  </si>
  <si>
    <t>7591021013</t>
  </si>
  <si>
    <t>Součásti elektromotorických přestavníků Tyč kontrolní dlouhá CS49 KkXVIII č.v.70235a</t>
  </si>
  <si>
    <t>28</t>
  </si>
  <si>
    <t>102</t>
  </si>
  <si>
    <t>7590920160</t>
  </si>
  <si>
    <t>Součásti výkolejek Tyč kontrolní KJ II norma 70152A (CV701529001)</t>
  </si>
  <si>
    <t>30</t>
  </si>
  <si>
    <t>103</t>
  </si>
  <si>
    <t>7591021014</t>
  </si>
  <si>
    <t>Součásti elektromotorických přestavníků Tyč kontrolní dlouhá CS49 KkXIX č.v.70236a</t>
  </si>
  <si>
    <t>32</t>
  </si>
  <si>
    <t>104</t>
  </si>
  <si>
    <t>7590920230</t>
  </si>
  <si>
    <t>Součásti výkolejek Tyč kontrolní Kj VII norma 70169A (CV701699001)</t>
  </si>
  <si>
    <t>34</t>
  </si>
  <si>
    <t>105</t>
  </si>
  <si>
    <t>7590920280</t>
  </si>
  <si>
    <t>Součásti výkolejek Tyč kontrolní Ks I norma 70185A (CV701859001)</t>
  </si>
  <si>
    <t>36</t>
  </si>
  <si>
    <t>106</t>
  </si>
  <si>
    <t>7591020980</t>
  </si>
  <si>
    <t>Součásti elektromotorických přestavníků Tyč kontrolní Ks II CV 701869001</t>
  </si>
  <si>
    <t>38</t>
  </si>
  <si>
    <t>107</t>
  </si>
  <si>
    <t>7591020990</t>
  </si>
  <si>
    <t>Součásti elektromotorických přestavníků Tyč kontrolní Ks III CV 701879001</t>
  </si>
  <si>
    <t>40</t>
  </si>
  <si>
    <t>108</t>
  </si>
  <si>
    <t>7591021000</t>
  </si>
  <si>
    <t>Součásti elektromotorických přestavníků Tyč kontrolní Ks IV CV 701889001</t>
  </si>
  <si>
    <t>42</t>
  </si>
  <si>
    <t>109</t>
  </si>
  <si>
    <t>7590920150</t>
  </si>
  <si>
    <t>Součásti výkolejek Tyč kontrolní KJ I norma 70151A (CV701519001)</t>
  </si>
  <si>
    <t>44</t>
  </si>
  <si>
    <t>110</t>
  </si>
  <si>
    <t>46</t>
  </si>
  <si>
    <t>111</t>
  </si>
  <si>
    <t>7590920170</t>
  </si>
  <si>
    <t>Součásti výkolejek Tyč kontrolní KJ III norma 70153A (CV701539001)</t>
  </si>
  <si>
    <t>48</t>
  </si>
  <si>
    <t>112</t>
  </si>
  <si>
    <t>7590920180</t>
  </si>
  <si>
    <t>Součásti výkolejek Tyč kontrolní KJ IV norma 70154A (CV701549001)</t>
  </si>
  <si>
    <t>50</t>
  </si>
  <si>
    <t>K</t>
  </si>
  <si>
    <t>7591017030</t>
  </si>
  <si>
    <t>Demontáž elektromotorického přestavníku z výhybky s kontrolou jazyků</t>
  </si>
  <si>
    <t>52</t>
  </si>
  <si>
    <t>13</t>
  </si>
  <si>
    <t>7591027010</t>
  </si>
  <si>
    <t>Demontáž součástí elektrického přestavníku tyče připevňovací kloubové</t>
  </si>
  <si>
    <t>54</t>
  </si>
  <si>
    <t>7591027014</t>
  </si>
  <si>
    <t>Demontáž součástí elektrického přestavníku tyče kontrolní kloubové krátké</t>
  </si>
  <si>
    <t>56</t>
  </si>
  <si>
    <t>7591027016</t>
  </si>
  <si>
    <t>Demontáž součástí elektrického přestavníku tyče kontrolní kloubové dlouhé</t>
  </si>
  <si>
    <t>58</t>
  </si>
  <si>
    <t>7591015034</t>
  </si>
  <si>
    <t>Montáž elektromotorického přestavníku na výhybce s kontrolou jazyků s upevněním kloubovým na koleji</t>
  </si>
  <si>
    <t>60</t>
  </si>
  <si>
    <t>17</t>
  </si>
  <si>
    <t>7591015062</t>
  </si>
  <si>
    <t>Připojení elektromotorického přestavníku na výhybku s kontrolou jazyků</t>
  </si>
  <si>
    <t>62</t>
  </si>
  <si>
    <t>7591015080</t>
  </si>
  <si>
    <t>Dodatečná montáž ohrazení pro elekromotorický přestavník s plastovou ohrádkou</t>
  </si>
  <si>
    <t>64</t>
  </si>
  <si>
    <t>19</t>
  </si>
  <si>
    <t>7591015104</t>
  </si>
  <si>
    <t>Montáž upevňovací soupravy kloubové s upevněním na koleji</t>
  </si>
  <si>
    <t>66</t>
  </si>
  <si>
    <t>7591025014</t>
  </si>
  <si>
    <t>Montáž součástí elektrického přestavníku tyče kontrolní kloubové krátké</t>
  </si>
  <si>
    <t>68</t>
  </si>
  <si>
    <t>7591025016</t>
  </si>
  <si>
    <t>Montáž součástí elektrického přestavníku tyče kontrolní kloubové dlouhé</t>
  </si>
  <si>
    <t>70</t>
  </si>
  <si>
    <t>7590140170</t>
  </si>
  <si>
    <t>Závěry Závěr kabelový UPMP-WM III. norma 73670C (CV736709003)</t>
  </si>
  <si>
    <t>72</t>
  </si>
  <si>
    <t>23</t>
  </si>
  <si>
    <t>7590140190</t>
  </si>
  <si>
    <t>Závěry Závěr kabelový UKMP-WM norma 73671A (CV736719001)</t>
  </si>
  <si>
    <t>74</t>
  </si>
  <si>
    <t>7590145044</t>
  </si>
  <si>
    <t>Montáž závěru kabelového zabezpečovacího na zemní podpěru UKMP</t>
  </si>
  <si>
    <t>76</t>
  </si>
  <si>
    <t>25</t>
  </si>
  <si>
    <t>7590147044</t>
  </si>
  <si>
    <t>Demontáž závěru kabelového zabezpečovacího na zemní podpěru UKMP</t>
  </si>
  <si>
    <t>78</t>
  </si>
  <si>
    <t>7590147046</t>
  </si>
  <si>
    <t>Demontáž závěru kabelového zabezpečovacího na zemní podpěru UPMP</t>
  </si>
  <si>
    <t>80</t>
  </si>
  <si>
    <t>27</t>
  </si>
  <si>
    <t>7497351590</t>
  </si>
  <si>
    <t>Montáž ukolejnění s průrazkou T, P, 2T, BP, DS, OK - 1 vodič</t>
  </si>
  <si>
    <t>82</t>
  </si>
  <si>
    <t>7497351595</t>
  </si>
  <si>
    <t>Montáž ukolejnění s průrazkou T, P, 2T, BP, DS, OK - 2 vodiče</t>
  </si>
  <si>
    <t>84</t>
  </si>
  <si>
    <t>29</t>
  </si>
  <si>
    <t>7497371625</t>
  </si>
  <si>
    <t>Demontáže zařízení trakčního vedení svodu ukolejnění konstrukcí a stožárů</t>
  </si>
  <si>
    <t>86</t>
  </si>
  <si>
    <t>7594130695</t>
  </si>
  <si>
    <t>Lanová propojení s patkovým středovým ukončením nebo jejich ekvivalent LHI 4xFe20/65 norma 707629000 (HM0404223990464)</t>
  </si>
  <si>
    <t>88</t>
  </si>
  <si>
    <t>31</t>
  </si>
  <si>
    <t>7594120880</t>
  </si>
  <si>
    <t>Lanová propojení s kombinací kolíkových a patkových ukončení LGI 2+1xFe20/420 norma 709639009 (HM0404223990986)</t>
  </si>
  <si>
    <t>90</t>
  </si>
  <si>
    <t>7594110805</t>
  </si>
  <si>
    <t>Lanová propojení s kolíkovým ukončením LJI 2xFe20/290 norma 708579001 (HM0404223990491)</t>
  </si>
  <si>
    <t>92</t>
  </si>
  <si>
    <t>33</t>
  </si>
  <si>
    <t>7594105072</t>
  </si>
  <si>
    <t>Montáž lanového propojení tlumivek na betonové pražce 3,7 nebo 4,2 m</t>
  </si>
  <si>
    <t>94</t>
  </si>
  <si>
    <t>7594105294</t>
  </si>
  <si>
    <t>Montáž lanového propojení výměnového na dřevěné pražce do 3,3 m</t>
  </si>
  <si>
    <t>96</t>
  </si>
  <si>
    <t>35</t>
  </si>
  <si>
    <t>7594105390</t>
  </si>
  <si>
    <t>Montáž pražce nebo trámku pro upevnění lanového propojení</t>
  </si>
  <si>
    <t>98</t>
  </si>
  <si>
    <t>7594107040</t>
  </si>
  <si>
    <t>Demontáž lanového propojení tlumivek z dřevěných pražců</t>
  </si>
  <si>
    <t>37</t>
  </si>
  <si>
    <t>7594107310</t>
  </si>
  <si>
    <t>Demontáž kolejnicového lanového propojení z dřevěných pražců</t>
  </si>
  <si>
    <t>7591305010</t>
  </si>
  <si>
    <t>Montáž zámku výměnového jednoduchého</t>
  </si>
  <si>
    <t>39</t>
  </si>
  <si>
    <t>7591305012</t>
  </si>
  <si>
    <t>Montáž zámku výměnového jednoduchého odtlačného</t>
  </si>
  <si>
    <t>7591305014</t>
  </si>
  <si>
    <t>Montáž zámku výměnového kontrolního</t>
  </si>
  <si>
    <t>41</t>
  </si>
  <si>
    <t>7591307010</t>
  </si>
  <si>
    <t>Demontáž zámku výměnového jednoduchého</t>
  </si>
  <si>
    <t>7591307012</t>
  </si>
  <si>
    <t>Demontáž zámku výměnového jednoduchého odtlačného</t>
  </si>
  <si>
    <t>43</t>
  </si>
  <si>
    <t>7591307014</t>
  </si>
  <si>
    <t>Demontáž zámku výměnového kontrolního</t>
  </si>
  <si>
    <t>114</t>
  </si>
  <si>
    <t>7590521015</t>
  </si>
  <si>
    <t>Venkovní vedení kabelová - metalické sítě Plněné, párované s ochr. Vodičem TCEKPFLEY 12 P 1,0 D</t>
  </si>
  <si>
    <t>m</t>
  </si>
  <si>
    <t>116</t>
  </si>
  <si>
    <t>45</t>
  </si>
  <si>
    <t>7590521010</t>
  </si>
  <si>
    <t>Venkovní vedení kabelová - metalické sítě Plněné, párované s ochr. Vodičem TCEKPFLEY 7 P 1,0 D</t>
  </si>
  <si>
    <t>118</t>
  </si>
  <si>
    <t>7590521000</t>
  </si>
  <si>
    <t>Venkovní vedení kabelová - metalické sítě Plněné, párované s ochr. Vodičem TCEKPFLEY 4 P 1,0 D</t>
  </si>
  <si>
    <t>120</t>
  </si>
  <si>
    <t>47</t>
  </si>
  <si>
    <t>7590520995</t>
  </si>
  <si>
    <t>Venkovní vedení kabelová - metalické sítě Plněné, párované s ochr. Vodičem TCEKPFLEY 3 P 1,0 D</t>
  </si>
  <si>
    <t>122</t>
  </si>
  <si>
    <t>7590525230</t>
  </si>
  <si>
    <t>Montáž kabelu návěstního volně uloženého s jádrem 1 mm Cu TCEKEZE, TCEKFE, TCEKPFLEY, TCEKPFLEZE do 7 P</t>
  </si>
  <si>
    <t>124</t>
  </si>
  <si>
    <t>49</t>
  </si>
  <si>
    <t>7590525231</t>
  </si>
  <si>
    <t>Montáž kabelu návěstního volně uloženého s jádrem 1 mm Cu TCEKEZE, TCEKFE, TCEKPFLEY, TCEKPFLEZE do 16 P</t>
  </si>
  <si>
    <t>126</t>
  </si>
  <si>
    <t>7590555132</t>
  </si>
  <si>
    <t>Montáž forma pro kabely TCEKPFLE, TCEKPFLEY, TCEKPFLEZE, TCEKPFLEZY do 3 P 1,0</t>
  </si>
  <si>
    <t>128</t>
  </si>
  <si>
    <t>51</t>
  </si>
  <si>
    <t>7590555136</t>
  </si>
  <si>
    <t>Montáž forma pro kabely TCEKPFLE, TCEKPFLEY, TCEKPFLEZE, TCEKPFLEZY do 7 P 1,0</t>
  </si>
  <si>
    <t>130</t>
  </si>
  <si>
    <t>7590555138</t>
  </si>
  <si>
    <t>Montáž forma pro kabely TCEKPFLE, TCEKPFLEY, TCEKPFLEZE, TCEKPFLEZY do 12 P 1,0</t>
  </si>
  <si>
    <t>132</t>
  </si>
  <si>
    <t>53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</si>
  <si>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</si>
  <si>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</si>
  <si>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134</t>
  </si>
  <si>
    <t>7590525445</t>
  </si>
  <si>
    <t>Montáž spojky rovné pro plastové kabely párové Raychem XAGA s konektory UDW2 na 1 plášť bez pancíře do 10 žil</t>
  </si>
  <si>
    <t>136</t>
  </si>
  <si>
    <t>55</t>
  </si>
  <si>
    <t>7590525446</t>
  </si>
  <si>
    <t>Montáž spojky rovné pro plastové kabely párové Raychem XAGA s konektory UDW2 na 1 plášť bez pancíře do 20 žil</t>
  </si>
  <si>
    <t>138</t>
  </si>
  <si>
    <t>7590525447</t>
  </si>
  <si>
    <t>Montáž spojky rovné pro plastové kabely párové Raychem XAGA s konektory UDW2 na 1 plášť bez pancíře do 32 žil</t>
  </si>
  <si>
    <t>140</t>
  </si>
  <si>
    <t>57</t>
  </si>
  <si>
    <t>7590105426R</t>
  </si>
  <si>
    <t>Ball Marker - kabelový označník</t>
  </si>
  <si>
    <t>142</t>
  </si>
  <si>
    <t>7593505270</t>
  </si>
  <si>
    <t>Montáž kabelového označníku Ball Marker</t>
  </si>
  <si>
    <t>144</t>
  </si>
  <si>
    <t>59</t>
  </si>
  <si>
    <t>7491201092</t>
  </si>
  <si>
    <t>Elektroinstalační materiál Elektroinstalační lišty a kabelové žlaby Zemní kanál KOPOKAN 2 ZD (120x100) šedé tělo/ červené víko 2m</t>
  </si>
  <si>
    <t>146</t>
  </si>
  <si>
    <t>R</t>
  </si>
  <si>
    <t>Uložení plastového žlabu do zemní trasy</t>
  </si>
  <si>
    <t>148</t>
  </si>
  <si>
    <t>61</t>
  </si>
  <si>
    <t>7598095185</t>
  </si>
  <si>
    <t>Přezkoušení vlakových cest (vlakových i posunových) za 1 vlakovou cestu</t>
  </si>
  <si>
    <t>150</t>
  </si>
  <si>
    <t>1320010001-R</t>
  </si>
  <si>
    <t>Výkop a odkop zeminy ke stávajícím kabelům ručně, zabezpečení výkopu</t>
  </si>
  <si>
    <t>152</t>
  </si>
  <si>
    <t>63</t>
  </si>
  <si>
    <t>1320010041-R</t>
  </si>
  <si>
    <t>Zához osazené kabelové trasy ručně včetně hutnění</t>
  </si>
  <si>
    <t>154</t>
  </si>
  <si>
    <t>7492756030</t>
  </si>
  <si>
    <t>Pomocné práce pro montáž kabelů vyhledání stávajících kabelů ( měření, sonda )</t>
  </si>
  <si>
    <t>156</t>
  </si>
  <si>
    <t>65</t>
  </si>
  <si>
    <t>7593505150</t>
  </si>
  <si>
    <t>Pokládka výstražné fólie do výkopu</t>
  </si>
  <si>
    <t>158</t>
  </si>
  <si>
    <t>7598095070</t>
  </si>
  <si>
    <t>Přezkoušení a regulace elektromotorového přestavníku</t>
  </si>
  <si>
    <t>160</t>
  </si>
  <si>
    <t>67</t>
  </si>
  <si>
    <t>7598095215</t>
  </si>
  <si>
    <t>Přezkoušení závěru výměn pojížděných a odvratných - za jednu výměnovou jednotku</t>
  </si>
  <si>
    <t>162</t>
  </si>
  <si>
    <t>7598095390</t>
  </si>
  <si>
    <t>Příprava ke komplexním zkouškám za 1 jízdní cestu do 30 výhybek</t>
  </si>
  <si>
    <t>164</t>
  </si>
  <si>
    <t>69</t>
  </si>
  <si>
    <t>7598095543</t>
  </si>
  <si>
    <t>Vyhotovení protokolu UTZ pro SZZ elektromechanické do 10 výhybkových jednotek</t>
  </si>
  <si>
    <t>166</t>
  </si>
  <si>
    <t>7598095544</t>
  </si>
  <si>
    <t>Vyhotovení protokolu UTZ pro SZZ elektromechanické za každých dalších 5 výhybkových jednotek</t>
  </si>
  <si>
    <t>168</t>
  </si>
  <si>
    <t>71</t>
  </si>
  <si>
    <t>7598095616</t>
  </si>
  <si>
    <t>Vyhotovení revizní správy SZZ elektromechanické do 20 přestavníků</t>
  </si>
  <si>
    <t>170</t>
  </si>
  <si>
    <t>7598015005</t>
  </si>
  <si>
    <t>Přeměření izolačního stavu kabelu závlačného 10 žil</t>
  </si>
  <si>
    <t>172</t>
  </si>
  <si>
    <t>73</t>
  </si>
  <si>
    <t>7598015010</t>
  </si>
  <si>
    <t>Přeměření izolačního stavu kabelu závlačného 20 žil</t>
  </si>
  <si>
    <t>174</t>
  </si>
  <si>
    <t>7598015015</t>
  </si>
  <si>
    <t>Přeměření izolačního stavu kabelu závlačného 30 žil</t>
  </si>
  <si>
    <t>176</t>
  </si>
  <si>
    <t>75</t>
  </si>
  <si>
    <t>7499151010</t>
  </si>
  <si>
    <t>Dokončovací práce na elektrickém zařízení</t>
  </si>
  <si>
    <t>hod</t>
  </si>
  <si>
    <t>178</t>
  </si>
  <si>
    <t>R1</t>
  </si>
  <si>
    <t>Dodatečná ochrana stávajících sítí (přechodů) pod kolejí</t>
  </si>
  <si>
    <t>ks</t>
  </si>
  <si>
    <t>180</t>
  </si>
  <si>
    <t>77</t>
  </si>
  <si>
    <t>5915005030</t>
  </si>
  <si>
    <t>Hloubení jam, zhotovaní kabelových sond</t>
  </si>
  <si>
    <t>m3</t>
  </si>
  <si>
    <t>182</t>
  </si>
  <si>
    <t>745</t>
  </si>
  <si>
    <t>SEE - Kabelové trasy SEE</t>
  </si>
  <si>
    <t>7492600200</t>
  </si>
  <si>
    <t>Kabely, vodiče, šňůry Al - nn Kabel silový 4 a 5-žílový, plastová izolace 1-AYKY 4x25</t>
  </si>
  <si>
    <t>184</t>
  </si>
  <si>
    <t>79</t>
  </si>
  <si>
    <t>7492502030</t>
  </si>
  <si>
    <t>Kabely, vodiče, šňůry Cu - nn Kabel silový 4 a 5-žílový Cu, plastová izolace CYKY 5J6 (5Cx6)</t>
  </si>
  <si>
    <t>186</t>
  </si>
  <si>
    <t>7492103630</t>
  </si>
  <si>
    <t>Spojovací vedení, podpěrné izolátory Spojky, ukončení pasu, ostatní Spojka SVCZC 95 AL smršťovací</t>
  </si>
  <si>
    <t>188</t>
  </si>
  <si>
    <t>81</t>
  </si>
  <si>
    <t>7492103550</t>
  </si>
  <si>
    <t>Spojovací vedení, podpěrné izolátory Spojky, ukončení pasu, ostatní Spojka SVCZ-S4-1 4x6-4-35mm2 AL+Cu</t>
  </si>
  <si>
    <t>190</t>
  </si>
  <si>
    <t>7492103580</t>
  </si>
  <si>
    <t>Spojovací vedení, podpěrné izolátory Spojky, ukončení pasu, ostatní Spojka SVCZ-S5-0 5x2,5-5x6mm2 AL+Cu</t>
  </si>
  <si>
    <t>192</t>
  </si>
  <si>
    <t>83</t>
  </si>
  <si>
    <t>7492103580R</t>
  </si>
  <si>
    <t>Spojka se smršťitelnou trubicí pro vícežilové kabely 12x4-6mm2 / průměr 15-39mm, délka 333mm</t>
  </si>
  <si>
    <t>194</t>
  </si>
  <si>
    <t>7492103670</t>
  </si>
  <si>
    <t>Spojovací vedení, podpěrné izolátory Spojky, ukončení pasu, ostatní Spojka SVCZC 240 AL smršťovací</t>
  </si>
  <si>
    <t>196</t>
  </si>
  <si>
    <t>85</t>
  </si>
  <si>
    <t>7491100270</t>
  </si>
  <si>
    <t>Trubková vedení Ohebné elektroinstalační trubky KD09110 pr.110 KOPODUR r.</t>
  </si>
  <si>
    <t>198</t>
  </si>
  <si>
    <t>200</t>
  </si>
  <si>
    <t>87</t>
  </si>
  <si>
    <t>202</t>
  </si>
  <si>
    <t>7492752012</t>
  </si>
  <si>
    <t>Montáž ukončení kabelů nn kabelovou spojkou 3/4/5 - žílové kabely s plastovou izolací do 35 mm2</t>
  </si>
  <si>
    <t>204</t>
  </si>
  <si>
    <t>89</t>
  </si>
  <si>
    <t>7492752014R</t>
  </si>
  <si>
    <t>Montáž ukončení kabelů nn kabelovou spojkou 12 - žílové kabely s plastovou izolací do 4 mm2</t>
  </si>
  <si>
    <t>206</t>
  </si>
  <si>
    <t>7492752018</t>
  </si>
  <si>
    <t>Montáž ukončení kabelů nn kabelovou spojkou 3/4/5 - žílové kabely s plastovou izolací do 240 mm2</t>
  </si>
  <si>
    <t>208</t>
  </si>
  <si>
    <t>91</t>
  </si>
  <si>
    <t>7492652010</t>
  </si>
  <si>
    <t>Montáž kabelů 4- a 5-žílových Al do 25 mm2</t>
  </si>
  <si>
    <t>210</t>
  </si>
  <si>
    <t>7492652016</t>
  </si>
  <si>
    <t>Montáž kabelů 4- a 5-žílových Al do 240 mm2</t>
  </si>
  <si>
    <t>212</t>
  </si>
  <si>
    <t>93</t>
  </si>
  <si>
    <t>7593505202</t>
  </si>
  <si>
    <t>Uložení HDPE trubky (provizorní ochrana behem stavby)</t>
  </si>
  <si>
    <t>214</t>
  </si>
  <si>
    <t>216</t>
  </si>
  <si>
    <t>95</t>
  </si>
  <si>
    <t>7590527042</t>
  </si>
  <si>
    <t>Demontáž kabelu volně uloženého</t>
  </si>
  <si>
    <t>218</t>
  </si>
  <si>
    <t>220</t>
  </si>
  <si>
    <t>97</t>
  </si>
  <si>
    <t>222</t>
  </si>
  <si>
    <t>224</t>
  </si>
  <si>
    <t>SO 01.1 - Výhybka č. 18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</si>
  <si>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</si>
  <si>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</si>
  <si>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</si>
  <si>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</si>
  <si>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</si>
  <si>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5913025010</t>
  </si>
  <si>
    <t>Demontáž dílů přejezdu celopryžového v koleji vnější panel</t>
  </si>
  <si>
    <t>5913030010</t>
  </si>
  <si>
    <t>Montáž dílů přejezdu celopryžového v koleji vnější panel</t>
  </si>
  <si>
    <t>5913095020</t>
  </si>
  <si>
    <t>Demontáž dílů zádlažbové přejezdové konstrukce vnitřního panelu</t>
  </si>
  <si>
    <t>5913095030</t>
  </si>
  <si>
    <t>Demontáž dílů zádlažbové přejezdové konstrukce náběhového klínu</t>
  </si>
  <si>
    <t>5913100020</t>
  </si>
  <si>
    <t>Montáž dílů zádlažbové přejezdové konstrukce vnitřního panelu</t>
  </si>
  <si>
    <t>5913100030</t>
  </si>
  <si>
    <t>Montáž dílů zádlažbové přejezdové konstrukce náběhového klínu</t>
  </si>
  <si>
    <t>5963104050</t>
  </si>
  <si>
    <t>Přejezd železobetonový náběhový klín</t>
  </si>
  <si>
    <t>5913130030</t>
  </si>
  <si>
    <t>Demontáž dílů přejezdové konstrukce se silničními panely panel</t>
  </si>
  <si>
    <t>5913135030</t>
  </si>
  <si>
    <t>Montáž dílů přejezdové konstrukce se silničními panely panel</t>
  </si>
  <si>
    <t>5907050010</t>
  </si>
  <si>
    <t>Dělení kolejnic řezáním nebo rozbroušením tv. UIC60 nebo R65</t>
  </si>
  <si>
    <t>7594107360</t>
  </si>
  <si>
    <t>Demontáž lanového propojení stykového č.v. 70 301</t>
  </si>
  <si>
    <t>5999010010</t>
  </si>
  <si>
    <t>Vyjmutí a snesení konstrukcí nebo dílů hmotnosti do 10 t</t>
  </si>
  <si>
    <t>t</t>
  </si>
  <si>
    <t>5911655050</t>
  </si>
  <si>
    <t>Demontáž jednoduché výhybky na úložišti dřevěné pražce soustavy T</t>
  </si>
  <si>
    <t>5906135050</t>
  </si>
  <si>
    <t>Demontáž kolejového roštu koleje na úložišti pražce dřevěné tv. R65 rozdělení "d"</t>
  </si>
  <si>
    <t>km</t>
  </si>
  <si>
    <t>5906135110</t>
  </si>
  <si>
    <t>Demontáž kolejového roštu koleje na úložišti pražce dřevěné tv. T nebo A rozdělení "d"</t>
  </si>
  <si>
    <t>9902200300</t>
  </si>
  <si>
    <t>Doprava dodávek zhotovitele, dodávek objednatele nebo výzisku mechanizací přes 3,5 t objemnějšího kusového materiálu do 30 km</t>
  </si>
  <si>
    <t>9902900200</t>
  </si>
  <si>
    <t xml:space="preserve">Naložení  objemnějšího kusového materiálu, vybouraných hmot</t>
  </si>
  <si>
    <t>9909000300</t>
  </si>
  <si>
    <t>Poplatek za likvidaci dřevěných kolejnicových podpor</t>
  </si>
  <si>
    <t>9902100300</t>
  </si>
  <si>
    <t xml:space="preserve">Doprava dodávek zhotovitele, dodávek objednatele nebo výzisku mechanizací přes 3,5 t sypanin  do 30 km</t>
  </si>
  <si>
    <t>9902900100</t>
  </si>
  <si>
    <t xml:space="preserve">Naložení  sypanin, drobného kusového materiálu, suti</t>
  </si>
  <si>
    <t>9909000400</t>
  </si>
  <si>
    <t>Poplatek za likvidaci plastových součástí</t>
  </si>
  <si>
    <t>5906125060</t>
  </si>
  <si>
    <t>Montáž kolejového roštu na úložišti pražce dřevěné nevystrojené tv. R65 rozdělení "d"</t>
  </si>
  <si>
    <t>5911629030</t>
  </si>
  <si>
    <t>Montáž jednoduché výhybky na úložišti dřevěné pražce soustavy R65</t>
  </si>
  <si>
    <t>5956116000</t>
  </si>
  <si>
    <t>Pražce dřevěné výhybkové dub skupina 3 160x260</t>
  </si>
  <si>
    <t>5956101000</t>
  </si>
  <si>
    <t>Pražec dřevěný příčný nevystrojený dub 2600x260x160 mm</t>
  </si>
  <si>
    <t>5958134075</t>
  </si>
  <si>
    <t>Součásti upevňovací vrtule R1(145)</t>
  </si>
  <si>
    <t>5958134080</t>
  </si>
  <si>
    <t>Součásti upevňovací vrtule R2 (160)</t>
  </si>
  <si>
    <t>5958134040</t>
  </si>
  <si>
    <t>Součásti upevňovací kroužek pružný dvojitý Fe 6</t>
  </si>
  <si>
    <t>5958158070</t>
  </si>
  <si>
    <t>Podložka polyetylenová pod podkladnici 380/160/2 (S4, R4)</t>
  </si>
  <si>
    <t>5958173000</t>
  </si>
  <si>
    <t>Polyetylenové pásy v kotoučích</t>
  </si>
  <si>
    <t>m2</t>
  </si>
  <si>
    <t>9902200900</t>
  </si>
  <si>
    <t>Doprava dodávek zhotovitele, dodávek objednatele nebo výzisku mechanizací přes 3,5 t objemnějšího kusového materiálu do 200 km</t>
  </si>
  <si>
    <t>5910132030</t>
  </si>
  <si>
    <t>Zřízení zádržné opěrky na jazyku i opornici</t>
  </si>
  <si>
    <t>pár</t>
  </si>
  <si>
    <t>5961170030</t>
  </si>
  <si>
    <t>Zádržná opěrka proti putování pro jazyk R65</t>
  </si>
  <si>
    <t>5961170130</t>
  </si>
  <si>
    <t>Zádržná opěrka proti putování pro opornici R65</t>
  </si>
  <si>
    <t>5910070010</t>
  </si>
  <si>
    <t>Základní broušení výhybky optimalizace příčného profilu</t>
  </si>
  <si>
    <t>5911001010</t>
  </si>
  <si>
    <t>Čištění a mazání výhybky jednoduché s úhlem odbočení 1:5,7 až 1:11 nebo 8° až 5°</t>
  </si>
  <si>
    <t>5911305010</t>
  </si>
  <si>
    <t>Oprava a seřízení výměnové části výhybky jednoduché s hákovým závěrem pérové jazyky jednozávěrové soustavy R65</t>
  </si>
  <si>
    <t>5906120010</t>
  </si>
  <si>
    <t>Zkrácení dřevěného pražce odřezáním</t>
  </si>
  <si>
    <t>5906125350</t>
  </si>
  <si>
    <t>Montáž kolejového roštu na úložišti pražce betonové vystrojené tv. R65 rozdělení "d"</t>
  </si>
  <si>
    <t>5907015395</t>
  </si>
  <si>
    <t>Ojedinělá výměna kolejnic současně s výměnou kompletů a pryžové podložky tv. R65 rozdělení "d"</t>
  </si>
  <si>
    <t>5958128010</t>
  </si>
  <si>
    <t>Komplety ŽS 4 (šroub RS 1, matice M 24, podložka Fe6, svěrka ŽS4)</t>
  </si>
  <si>
    <t>5958158020</t>
  </si>
  <si>
    <t>Podložka pryžová pod patu kolejnice R65 183/151/6</t>
  </si>
  <si>
    <t>5958158005</t>
  </si>
  <si>
    <t xml:space="preserve">Podložka pryžová pod patu kolejnice S49  183/126/6</t>
  </si>
  <si>
    <t>5999015010</t>
  </si>
  <si>
    <t>Vložení konstrukcí nebo dílů hmotnosti do 10 t</t>
  </si>
  <si>
    <t>5908010130</t>
  </si>
  <si>
    <t>Zřízení kolejnicového styku s rozřezem a vrtáním - 4 otvory tv. S49</t>
  </si>
  <si>
    <t>styk</t>
  </si>
  <si>
    <t>5910020020</t>
  </si>
  <si>
    <t>Svařování kolejnic termitem plný předehřev standardní spára svar sériový tv. R65</t>
  </si>
  <si>
    <t>svar</t>
  </si>
  <si>
    <t>5910040020</t>
  </si>
  <si>
    <t>Umožnění volné dilatace kolejnice demontáž upevňovadel bez osazení kluzných podložek rozdělení pražců "d"</t>
  </si>
  <si>
    <t>5910040120</t>
  </si>
  <si>
    <t>Umožnění volné dilatace kolejnice montáž upevňovadel bez odstranění kluzných podložek rozdělení pražců "d"</t>
  </si>
  <si>
    <t>5910050010</t>
  </si>
  <si>
    <t>Umožnění volné dilatace dílů výhybek demontáž upevňovadel výhybka I. generace</t>
  </si>
  <si>
    <t>5910050110</t>
  </si>
  <si>
    <t>Umožnění volné dilatace dílů výhybek montáž upevňovadel výhybka I. generace</t>
  </si>
  <si>
    <t>5905050210</t>
  </si>
  <si>
    <t>Souvislá výměna KL se snesením KR výhybky pražce dřevěné</t>
  </si>
  <si>
    <t>5905050020</t>
  </si>
  <si>
    <t>Souvislá výměna KL se snesením KR koleje pražce dřevěné rozdělení "d"</t>
  </si>
  <si>
    <t>5905050060</t>
  </si>
  <si>
    <t>Souvislá výměna KL se snesením KR koleje pražce betonové rozdělení "d"</t>
  </si>
  <si>
    <t>5905020020</t>
  </si>
  <si>
    <t>Oprava stezky strojně s odstraněním drnu a nánosu přes 10 cm do 20 cm</t>
  </si>
  <si>
    <t>9909000100</t>
  </si>
  <si>
    <t>Poplatek za uložení suti nebo hmot na oficiální skládku</t>
  </si>
  <si>
    <t>9909000200</t>
  </si>
  <si>
    <t>Poplatek za uložení nebezpečného odpadu na oficiální skládku</t>
  </si>
  <si>
    <t>5909032020</t>
  </si>
  <si>
    <t>Přesná úprava GPK koleje směrové a výškové uspořádání pražce betonové</t>
  </si>
  <si>
    <t>5905105030</t>
  </si>
  <si>
    <t>Doplnění KL kamenivem souvisle strojně v koleji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</si>
  <si>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</si>
  <si>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nakladačem.2. V cenách nejsou obsaženy náklady na dodávku kameniva.</t>
  </si>
  <si>
    <t>2012955587</t>
  </si>
  <si>
    <t>PSC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</si>
  <si>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</si>
  <si>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5955101055</t>
  </si>
  <si>
    <t>Kamenivo drcené recyklované štěrk frakce 31,5/63</t>
  </si>
  <si>
    <t>5905023020</t>
  </si>
  <si>
    <t>Úprava povrchu stezky rozprostřením štěrkodrtě přes 3 do 5 cm</t>
  </si>
  <si>
    <t>5905025110</t>
  </si>
  <si>
    <t>Doplnění stezky štěrkodrtí souvislé</t>
  </si>
  <si>
    <t>5955101030</t>
  </si>
  <si>
    <t>Kamenivo drcené drť frakce 8/16</t>
  </si>
  <si>
    <t>9902100400</t>
  </si>
  <si>
    <t xml:space="preserve">Doprava dodávek zhotovitele, dodávek objednatele nebo výzisku mechanizací přes 3,5 t sypanin  do 40 km</t>
  </si>
  <si>
    <t>5912007010</t>
  </si>
  <si>
    <t>Výměna návěstidla námezníku</t>
  </si>
  <si>
    <t>5962104005</t>
  </si>
  <si>
    <t>Hranice námezník betonový vč. Nátěru</t>
  </si>
  <si>
    <t>9901000600</t>
  </si>
  <si>
    <t>Doprava dodávek zhotovitele, dodávek objednatele nebo výzisku mechanizací o nosnosti do 3,5 t do 80 km</t>
  </si>
  <si>
    <t>7497351790</t>
  </si>
  <si>
    <t>Pospojování vodivých konstrukcí proudovou propojkou</t>
  </si>
  <si>
    <t>7594110915</t>
  </si>
  <si>
    <t>Lanová propojení s kolíkovým ukončením LLI 2xFe20/70 M16 norma 708549006 (HM0404223990716)</t>
  </si>
  <si>
    <t>7594110940</t>
  </si>
  <si>
    <t>Lanová propojení s kolíkovým ukončením LLI 2xFe20/150 M16 norma 708549142 (HM0404223990715AV.00150)</t>
  </si>
  <si>
    <t>5914120050</t>
  </si>
  <si>
    <t>Demontáž nástupiště úrovňového Sudop K (KD,KS) 145</t>
  </si>
  <si>
    <t>5915020010</t>
  </si>
  <si>
    <t>Povrchová úprava plochy železničního spodku</t>
  </si>
  <si>
    <t>9909000500</t>
  </si>
  <si>
    <t>Poplatek uložení odpadu betonových prefabrikátů</t>
  </si>
  <si>
    <t>SO 01.2 - Převýšovské zhlaví</t>
  </si>
  <si>
    <t>5913200120</t>
  </si>
  <si>
    <t>Demontáž dřevěné konstrukce přechodu část vnitřní</t>
  </si>
  <si>
    <t>7592005070</t>
  </si>
  <si>
    <t>Montáž počítacího bodu počítače náprav PZN 1</t>
  </si>
  <si>
    <t>7592007070</t>
  </si>
  <si>
    <t>Demontáž počítacího bodu počítače náprav PZN 1</t>
  </si>
  <si>
    <t>5907050020</t>
  </si>
  <si>
    <t>Dělení kolejnic řezáním nebo rozbroušením tv. S49</t>
  </si>
  <si>
    <t>5911269010</t>
  </si>
  <si>
    <t>Montáž VP svorníku soustavy R65. Poznámka: 1. V cenách jsou započteny náklady na montáž a ošetření součásti mazivem.2. V cenách nejsou obsaženy náklady na dodávku materiálu.</t>
  </si>
  <si>
    <t>75146850</t>
  </si>
  <si>
    <t>Poznámka k souboru cen:_x000d_
1. V cenách jsou započteny náklady na montáž a ošetření součásti mazivem. 2. V cenách nejsou obsaženy náklady na dodávku materiálu.</t>
  </si>
  <si>
    <t>5958110040</t>
  </si>
  <si>
    <t>Vysokopevnostní svorník M24 x 230 mm</t>
  </si>
  <si>
    <t>32970128</t>
  </si>
  <si>
    <t>5958110045</t>
  </si>
  <si>
    <t>Vysokopevnostní svorník M24 x 240 mm</t>
  </si>
  <si>
    <t>966056407</t>
  </si>
  <si>
    <t>5958110060</t>
  </si>
  <si>
    <t>Vysokopevnostní svorník M24 x 270 mm</t>
  </si>
  <si>
    <t>252444206</t>
  </si>
  <si>
    <t>5958110065</t>
  </si>
  <si>
    <t>Vysokopevnostní svorník M24 x 280 mm</t>
  </si>
  <si>
    <t>-1077377826</t>
  </si>
  <si>
    <t>5958110070</t>
  </si>
  <si>
    <t>Vysokopevnostní svorník M24 x 290 mm</t>
  </si>
  <si>
    <t>-638003817</t>
  </si>
  <si>
    <t>5958110080</t>
  </si>
  <si>
    <t>Vysokopevnostní svorník M24 x 310 mm</t>
  </si>
  <si>
    <t>-724686571</t>
  </si>
  <si>
    <t>5958110090</t>
  </si>
  <si>
    <t>Vysokopevnostní svorník M24 x 330 mm</t>
  </si>
  <si>
    <t>-334152376</t>
  </si>
  <si>
    <t>5958110100</t>
  </si>
  <si>
    <t>Vysokopevnostní svorník M24 x 350 mm</t>
  </si>
  <si>
    <t>1346976570</t>
  </si>
  <si>
    <t>5958110110</t>
  </si>
  <si>
    <t>Vysokopevnostní svorník M24 x 370 mm</t>
  </si>
  <si>
    <t>283929059</t>
  </si>
  <si>
    <t>5958110140</t>
  </si>
  <si>
    <t>Vysokopevnostní svorník M24 x 430 mm</t>
  </si>
  <si>
    <t>-521849240</t>
  </si>
  <si>
    <t>5958110150</t>
  </si>
  <si>
    <t>Vysokopevnostní svorník M24 x 450 mm</t>
  </si>
  <si>
    <t>-868055067</t>
  </si>
  <si>
    <t>5958110160</t>
  </si>
  <si>
    <t>Vysokopevnostní svorník M24 x 470 mm</t>
  </si>
  <si>
    <t>1717300040</t>
  </si>
  <si>
    <t>5958113000</t>
  </si>
  <si>
    <t>Součást svorníku výkovek kulové podložky</t>
  </si>
  <si>
    <t>-406343361</t>
  </si>
  <si>
    <t>5958113005</t>
  </si>
  <si>
    <t>Součást svorníku výkovek kuželové pánve</t>
  </si>
  <si>
    <t>-500492904</t>
  </si>
  <si>
    <t>5958116000</t>
  </si>
  <si>
    <t>Matice M24</t>
  </si>
  <si>
    <t>-557204048</t>
  </si>
  <si>
    <t>5911655030</t>
  </si>
  <si>
    <t>Demontáž jednoduché výhybky na úložišti dřevěné pražce soustavy R65</t>
  </si>
  <si>
    <t>5911659030</t>
  </si>
  <si>
    <t>Demontáž jednoduché výhybky v kombinaci na úložišti dřevěné pražce soustavy R65</t>
  </si>
  <si>
    <t>5911661030</t>
  </si>
  <si>
    <t>Demontáž křižovatkové výhybky na úložišti dřevěné pražce soustavy R65</t>
  </si>
  <si>
    <t>5911665030</t>
  </si>
  <si>
    <t>Demontáž dvojité kolejové spojky na úložišti dřevěné pražce soustavy R65</t>
  </si>
  <si>
    <t>5906135170</t>
  </si>
  <si>
    <t>Demontáž kolejového roštu koleje na úložišti pražce betonové tv. R65 rozdělení "d"</t>
  </si>
  <si>
    <t>5906135230</t>
  </si>
  <si>
    <t>Demontáž kolejového roštu koleje na úložišti pražce betonové tv. T nebo A rozdělení "d"</t>
  </si>
  <si>
    <t>5906125080</t>
  </si>
  <si>
    <t>Montáž kolejového roštu na úložišti pražce dřevěné nevystrojené tv. S49 rozdělení "d"</t>
  </si>
  <si>
    <t>5911631030</t>
  </si>
  <si>
    <t>Montáž jednoduché výhybky v kombinaci na úložišti dřevěné pražce soustavy R65</t>
  </si>
  <si>
    <t>5911633030</t>
  </si>
  <si>
    <t>Montáž křižovatkové výhybky na úložišti dřevěné pražce soustavy R65</t>
  </si>
  <si>
    <t>5911637040</t>
  </si>
  <si>
    <t>Montáž dvojité kolejové spojky na úložišti dřevěné pražce soustavy R65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</si>
  <si>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</si>
  <si>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mazivem.2. V cenách nejsou započteny náklady na dodávku dílů, dělení kolejnic, zřízení svaru, demontáž a montáž opěrek a styků.</t>
  </si>
  <si>
    <t>1385087537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</si>
  <si>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</si>
  <si>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</t>
  </si>
  <si>
    <t>Poznámka k položce:
Délka jazyků + opornic=m</t>
  </si>
  <si>
    <t>5911005210</t>
  </si>
  <si>
    <t>Válečková stolička jazyka nadzvedávací montáž s upevněním na patu kolejnice</t>
  </si>
  <si>
    <t>5961178000</t>
  </si>
  <si>
    <t>Zařízení pro snížení přestavného odporu výhybky Válečková stolička</t>
  </si>
  <si>
    <t>5911001110</t>
  </si>
  <si>
    <t>Čištění a mazání výhybky křižovatkové celé</t>
  </si>
  <si>
    <t>5911379010</t>
  </si>
  <si>
    <t>Oprava a seřízení výměnové části výhybky křižovatkové s hákovým závěrem pérové jazyky soustavy R65</t>
  </si>
  <si>
    <t>5957113005</t>
  </si>
  <si>
    <t>Kolejnice přechodové tv. R65/49 levá</t>
  </si>
  <si>
    <t>5957113010</t>
  </si>
  <si>
    <t>Kolejnice přechodové tv. R65/49 pravá</t>
  </si>
  <si>
    <t>5907010040</t>
  </si>
  <si>
    <t>Výměna LISŮ tv. R65 rozdělení "d"</t>
  </si>
  <si>
    <t>5957128005</t>
  </si>
  <si>
    <t>Lepený izolovaný styk tv. R65 s tepelně zpracovanou hlavou délky 3,50 m</t>
  </si>
  <si>
    <t>5907010080</t>
  </si>
  <si>
    <t>Výměna LISŮ tv. S49 rozdělení "d"</t>
  </si>
  <si>
    <t>5957134005</t>
  </si>
  <si>
    <t>Lepený izolovaný styk tv. S49 s tepelně zpracovanou hlavou délky 3,50 m</t>
  </si>
  <si>
    <t>9902201100</t>
  </si>
  <si>
    <t>Doprava dodávek zhotovitele, dodávek objednatele nebo výzisku mechanizací přes 3,5 t objemnějšího kusového materiálu do 300 km</t>
  </si>
  <si>
    <t>5906125370</t>
  </si>
  <si>
    <t>Montáž kolejového roštu na úložišti pražce betonové vystrojené tv. S49 rozdělení"d"</t>
  </si>
  <si>
    <t>5910020030</t>
  </si>
  <si>
    <t>Svařování kolejnic termitem plný předehřev standardní spára svar sériový tv. S49</t>
  </si>
  <si>
    <t>5910090110</t>
  </si>
  <si>
    <t>Navaření srdcovky jednoduché montované z kolejnic úhel odbočení 3,5°-4,9° (1:11 až 1:14) hloubky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</si>
  <si>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-174846883</t>
  </si>
  <si>
    <t>Poznámka k souboru cen:_x000d_
V cenách jsou obsaženy náklady na uvolnění upevňovadel, vyrovnání srdcovky, opravu navařením, dotažení upevňovadel a kontrola měřidlem. 2. V cenách nejsou obsaženy náklady na podbití srdcovky a nedestruktivní kontrolu.</t>
  </si>
  <si>
    <t>5910040320</t>
  </si>
  <si>
    <t>Umožnění volné dilatace kolejnice demontáž upevňovadel s osazením kluzných podložek rozdělení pražců "d"</t>
  </si>
  <si>
    <t>5910040420</t>
  </si>
  <si>
    <t>Umožnění volné dilatace kolejnice montáž upevňovadel s odstraněním kluzných podložek rozdělení pražců "d"</t>
  </si>
  <si>
    <t>5909032010</t>
  </si>
  <si>
    <t>Přesná úprava GPK koleje směrové a výškové uspořádání pražce dřevěné nebo ocelové</t>
  </si>
  <si>
    <t>5909042010</t>
  </si>
  <si>
    <t>Přesná úprava GPK výhybky směrové a výškové uspořádání pražce dřevěné nebo ocelové</t>
  </si>
  <si>
    <t>Doplnění KL kamenivem souvisle strojně ve výhybce</t>
  </si>
  <si>
    <t>7594110945</t>
  </si>
  <si>
    <t>Lanová propojení s kolíkovým ukončením LLI 2xFe20/170 M16 norma 708549001 (HM0404223990710)</t>
  </si>
  <si>
    <t>5912065010</t>
  </si>
  <si>
    <t>Montáž zajišťovací značky samostatné konzolové</t>
  </si>
  <si>
    <t>5962119010</t>
  </si>
  <si>
    <t>Zajištění PPK konzolová značka</t>
  </si>
  <si>
    <t>5912015040</t>
  </si>
  <si>
    <t>Výměna návěstidla včetně sloupku a patky rychlostníku</t>
  </si>
  <si>
    <t>5962101010</t>
  </si>
  <si>
    <t>Návěstidlo rychlostník - obdélník</t>
  </si>
  <si>
    <t>5962101015</t>
  </si>
  <si>
    <t>Návěstidlo rychlostník - kruh</t>
  </si>
  <si>
    <t>5962113000</t>
  </si>
  <si>
    <t>Sloupek ocelový pozinkovaný 70 mm</t>
  </si>
  <si>
    <t>113</t>
  </si>
  <si>
    <t>5962114000</t>
  </si>
  <si>
    <t>Výstroj sloupku objímka 50 až 100 mm kompletní</t>
  </si>
  <si>
    <t>5962114015</t>
  </si>
  <si>
    <t>Výstroj sloupku víčko plast 70 mm</t>
  </si>
  <si>
    <t>115</t>
  </si>
  <si>
    <t>5964165000</t>
  </si>
  <si>
    <t>Betonová patka sloupku malá prefabrikát</t>
  </si>
  <si>
    <t>5912015050</t>
  </si>
  <si>
    <t>Výměna návěstidla včetně sloupku a patky sklonovníku</t>
  </si>
  <si>
    <t>117</t>
  </si>
  <si>
    <t>5912045050</t>
  </si>
  <si>
    <t>Montáž návěstidla včetně sloupku a patky sklonovníku</t>
  </si>
  <si>
    <t>5962101110</t>
  </si>
  <si>
    <t>Návěstidlo sklonovník reflexní</t>
  </si>
  <si>
    <t>119</t>
  </si>
  <si>
    <t>121</t>
  </si>
  <si>
    <t>123</t>
  </si>
  <si>
    <t>5912050020</t>
  </si>
  <si>
    <t>Staničení výměna hektometrovníku</t>
  </si>
  <si>
    <t>9901000900</t>
  </si>
  <si>
    <t>Doprava dodávek zhotovitele, dodávek objednatele nebo výzisku mechanizací o nosnosti do 3,5 t do 200 km</t>
  </si>
  <si>
    <t>1247576254</t>
  </si>
  <si>
    <t>SO 01.3 - Následná směrová a výšková úprava</t>
  </si>
  <si>
    <t>5911309010</t>
  </si>
  <si>
    <t>Demontáž hákového závěru výhybky jednoduché jednozávěrové soustavy R65</t>
  </si>
  <si>
    <t>5911311010</t>
  </si>
  <si>
    <t>Montáž hákového závěru výhybky jednoduché jednozávěrové soustavy R65</t>
  </si>
  <si>
    <t>5911383010</t>
  </si>
  <si>
    <t>Demontáž hákového závěru výhybky křižovatkové celé soustavy R65</t>
  </si>
  <si>
    <t>5911385010</t>
  </si>
  <si>
    <t>Montáž hákového závěru výhybky křižovatkové celé soustavy R65</t>
  </si>
  <si>
    <t>5909040010</t>
  </si>
  <si>
    <t>Následná úprava GPK výhybky směrové a výškové uspořádání pražce dřevěné nebo ocelové</t>
  </si>
  <si>
    <t>5909030010</t>
  </si>
  <si>
    <t>Následná úprava GPK koleje směrové a výškové uspořádání pražce dřevěné nebo ocelové</t>
  </si>
  <si>
    <t>5909030020</t>
  </si>
  <si>
    <t>Následná úprava GPK koleje směrové a výškové uspořádání pražce betonové</t>
  </si>
  <si>
    <t>5905110010</t>
  </si>
  <si>
    <t>Snížení KL pod patou kolejnice v koleji</t>
  </si>
  <si>
    <t>5905110020</t>
  </si>
  <si>
    <t>Snížení KL pod patou kolejnice ve výhybce</t>
  </si>
  <si>
    <t>SO 02 - Železniční spodek</t>
  </si>
  <si>
    <t>5915010020</t>
  </si>
  <si>
    <t>Těžení zeminy nebo horniny železničního spodku II. třídy</t>
  </si>
  <si>
    <t>5915030010</t>
  </si>
  <si>
    <t>Bourání drobných staveb železničního spodku</t>
  </si>
  <si>
    <t>5914075020</t>
  </si>
  <si>
    <t>Zřízení konstrukční vrstvy pražcového podloží bez geomateriálu tl. 0,30 m</t>
  </si>
  <si>
    <t>5914075220</t>
  </si>
  <si>
    <t>Zřízení konstrukční vrstvy pražcového podloží včetně výztužného prvku tl. 0,30 m</t>
  </si>
  <si>
    <t>5964135000</t>
  </si>
  <si>
    <t>Geomříže výztužné</t>
  </si>
  <si>
    <t>5955101020</t>
  </si>
  <si>
    <t>Kamenivo drcené štěrkodrť frakce 0/32</t>
  </si>
  <si>
    <t>Poznámka k položce:
Štěrkotrť frakce 0/63 mm</t>
  </si>
  <si>
    <t>ON 01 - Přeprava mechanizace</t>
  </si>
  <si>
    <t>OST - Ostatní</t>
  </si>
  <si>
    <t>OST</t>
  </si>
  <si>
    <t>Ostatní</t>
  </si>
  <si>
    <t>9903200100</t>
  </si>
  <si>
    <t>Přeprava mechanizace na místo prováděných prací o hmotnosti přes 12 t přes 50 do 100 km</t>
  </si>
  <si>
    <t>9903200200</t>
  </si>
  <si>
    <t>Přeprava mechanizace na místo prováděných prací o hmotnosti přes 12 t do 200 km</t>
  </si>
  <si>
    <t>ON 02 - Přeprava mechanizace</t>
  </si>
  <si>
    <t>ON 03 - Materiál objednatele</t>
  </si>
  <si>
    <t xml:space="preserve">    SŽDC - Materiál objednatele</t>
  </si>
  <si>
    <t>SŽDC</t>
  </si>
  <si>
    <t>5961227005</t>
  </si>
  <si>
    <t>Výhybka jednoduchá užitá kompletní ocelové součásti JR65 1: 9-190 levá</t>
  </si>
  <si>
    <t>-664965849</t>
  </si>
  <si>
    <t>5961231000</t>
  </si>
  <si>
    <t xml:space="preserve">Přídržnice Kn60 výhybky jednoduché užitá JR65 1:9-190  4350 mm</t>
  </si>
  <si>
    <t>-422601688</t>
  </si>
  <si>
    <t>5961230005</t>
  </si>
  <si>
    <t>Srdcovka jednoduchá JR65 1:9-190 levá</t>
  </si>
  <si>
    <t>-1369907971</t>
  </si>
  <si>
    <t>5956213065</t>
  </si>
  <si>
    <t xml:space="preserve">Pražec betonový příčný vystrojený  užitý tv. SB 8 P</t>
  </si>
  <si>
    <t>449597461</t>
  </si>
  <si>
    <t>5957201005</t>
  </si>
  <si>
    <t>Kolejnice užité tv. R65</t>
  </si>
  <si>
    <t>7063897</t>
  </si>
  <si>
    <t>5957201010</t>
  </si>
  <si>
    <t>Kolejnice užité tv. S49</t>
  </si>
  <si>
    <t>-1798943904</t>
  </si>
  <si>
    <t>5957207015</t>
  </si>
  <si>
    <t>Lepený izolovaný styk užitý tv. R65 - výzisk ze stavby</t>
  </si>
  <si>
    <t>308124398</t>
  </si>
  <si>
    <t>Poznámka k položce:
 - výzisk ze stavby</t>
  </si>
  <si>
    <t>5957204000</t>
  </si>
  <si>
    <t>Kolejnice přechodové užité tv. R65/49 pravá</t>
  </si>
  <si>
    <t>1064751944</t>
  </si>
  <si>
    <t>5957204005</t>
  </si>
  <si>
    <t>Kolejnice přechodové užité tv. R65/49 levá</t>
  </si>
  <si>
    <t>1721460277</t>
  </si>
  <si>
    <t>5958264045</t>
  </si>
  <si>
    <t>Podkladnice žebrová užitá tv. U60 (R4pl)</t>
  </si>
  <si>
    <t>-1753070272</t>
  </si>
  <si>
    <t>5958264010</t>
  </si>
  <si>
    <t>Podkladnice žebrová užitá tv. S4pl</t>
  </si>
  <si>
    <t>-716825897</t>
  </si>
  <si>
    <t>5961132130</t>
  </si>
  <si>
    <t>Jazyk prodloužený JR65 1:9-190 pravý ohnutý 10145 mm+1300 mm</t>
  </si>
  <si>
    <t>1923037804</t>
  </si>
  <si>
    <t>5961132025</t>
  </si>
  <si>
    <t>Jazyk JR65 1:9-300 levý přímý 12125 mm</t>
  </si>
  <si>
    <t>1139165003</t>
  </si>
  <si>
    <t>5961133125</t>
  </si>
  <si>
    <t>Opornice prodloužená JR65 1:9-190 pravá přímá 11388 mm+1400 mm</t>
  </si>
  <si>
    <t>-1731184675</t>
  </si>
  <si>
    <t>5961133140</t>
  </si>
  <si>
    <t>Opornice prodloužená JR65 1:9-190 levá ohnutá 11388 mm+1400 mm</t>
  </si>
  <si>
    <t>371546582</t>
  </si>
  <si>
    <t>-2087042394</t>
  </si>
  <si>
    <t>Poznámka k položce:
- výzisk ze stavby</t>
  </si>
  <si>
    <t>5961227010</t>
  </si>
  <si>
    <t>Výhybka jednoduchá užitá kompletní ocelové součásti JR65 1: 9-300</t>
  </si>
  <si>
    <t>771115682</t>
  </si>
  <si>
    <t>5961227020</t>
  </si>
  <si>
    <t>Výhybka jednoduchá užitá kompletní ocelové součásti JR65 1: 11-300</t>
  </si>
  <si>
    <t>558860366</t>
  </si>
  <si>
    <t>Poznámka k položce:
- 1 ks dodá objednatel 
- 1 ks výzisk ze stavby</t>
  </si>
  <si>
    <t>5961227030</t>
  </si>
  <si>
    <t>Výhybka jednoduchá užitá kompletní ocelové součásti JR65 1: 11-300 pravá v kombinaci</t>
  </si>
  <si>
    <t>228131626</t>
  </si>
  <si>
    <t>5961227035</t>
  </si>
  <si>
    <t>Výhybka jednoduchá užitá kompletní ocelové součásti JR65 1: 11-300 levá v kombinaci</t>
  </si>
  <si>
    <t>-239470695</t>
  </si>
  <si>
    <t>5961211010</t>
  </si>
  <si>
    <t>Dvojitá kolejová spojka užitá kompletní ocelové součásti DKS60 1:11-300</t>
  </si>
  <si>
    <t>209279278</t>
  </si>
  <si>
    <t>5961232005</t>
  </si>
  <si>
    <t xml:space="preserve">Výhybka křižovatková užitá kompletní ocelové součásti CR651: 11-300  v kombinaci - výzisk ze stavby</t>
  </si>
  <si>
    <t>1850169965</t>
  </si>
  <si>
    <t>5961231005</t>
  </si>
  <si>
    <t xml:space="preserve">Přídržnice Kn60 výhybky jednoduché užitá JR65 1:9-300  5500 mm</t>
  </si>
  <si>
    <t>-1966901360</t>
  </si>
  <si>
    <t>5961230010</t>
  </si>
  <si>
    <t>Srdcovka jednoduchá užitá JR65 1:9-300 pravá</t>
  </si>
  <si>
    <t>-549788055</t>
  </si>
  <si>
    <t>-2019431140</t>
  </si>
  <si>
    <t>-2120161385</t>
  </si>
  <si>
    <t>5957110020</t>
  </si>
  <si>
    <t>Kolejnice tv. R 65, třídy R260</t>
  </si>
  <si>
    <t>-708489979</t>
  </si>
  <si>
    <t>377401713</t>
  </si>
  <si>
    <t>926377700</t>
  </si>
  <si>
    <t>-1660247194</t>
  </si>
  <si>
    <t>-590468553</t>
  </si>
  <si>
    <t>1388251265</t>
  </si>
  <si>
    <t>-2135707018</t>
  </si>
  <si>
    <t>5961173100</t>
  </si>
  <si>
    <t>Součásti hákového závěru výhybky křižovatkové CR65 1:11-300 Háková stěžejka hákového závěru vnější pro výhybky C R65 1:11-300 pravá</t>
  </si>
  <si>
    <t>-1863910316</t>
  </si>
  <si>
    <t>5961173105</t>
  </si>
  <si>
    <t>Součásti hákového závěru výhybky křižovatkové CR65 1:11-300 Háková stěžejka hákového závěru vnější pro výhybky C R65 1:11-300 levá</t>
  </si>
  <si>
    <t>1778181515</t>
  </si>
  <si>
    <t>5961173000</t>
  </si>
  <si>
    <t>Součásti hákového závěru výhybky křižovatkové CR65 1:11-300 Závěrový hák vnější 260x285 pro výh. C R65 1:11-300</t>
  </si>
  <si>
    <t>1819636251</t>
  </si>
  <si>
    <t>5961134075</t>
  </si>
  <si>
    <t>Srdcovka prodloužená JR65 1:9-300 levá o 1400mm</t>
  </si>
  <si>
    <t>1600182257</t>
  </si>
  <si>
    <t>5961133155</t>
  </si>
  <si>
    <t>Opornice prodloužená JR65 1:9-300 pravá ohnutá 13709 mm+1400 mm</t>
  </si>
  <si>
    <t>-473597063</t>
  </si>
  <si>
    <t>5961133160</t>
  </si>
  <si>
    <t>Opornice prodloužená JR65 1:9-300 levá ohnutá 13709 mm+1400 mm</t>
  </si>
  <si>
    <t>-984811743</t>
  </si>
  <si>
    <t>5961132145</t>
  </si>
  <si>
    <t>Jazyk prodloužený JR65 1:9-300 levý přímý 12125 mm+1300 mm</t>
  </si>
  <si>
    <t>-713535298</t>
  </si>
  <si>
    <t>1028189987</t>
  </si>
  <si>
    <t>1665454585</t>
  </si>
  <si>
    <t>5961135015</t>
  </si>
  <si>
    <t xml:space="preserve">Přídržnice Kn60 výhybky jednoduché JR65 1:9-300  5500 mm ohnutá levá</t>
  </si>
  <si>
    <t>1832759170</t>
  </si>
  <si>
    <t>Kolejnice hrotová CR BR65 12780 mm 1:11-300 L pro dvojitou kolejovou spojku</t>
  </si>
  <si>
    <t>-341761439</t>
  </si>
  <si>
    <t>5961138015</t>
  </si>
  <si>
    <t xml:space="preserve">Opornice výhybky křižovatkové CR65 1:11-300  vnitřní levá ohnutá 12,795 m</t>
  </si>
  <si>
    <t>798232897</t>
  </si>
  <si>
    <t>5961138010</t>
  </si>
  <si>
    <t xml:space="preserve">Opornice výhybky křižovatkové CR65 1:11-300  vnitřní pravá ohnutá 12,795 m</t>
  </si>
  <si>
    <t>1018505748</t>
  </si>
  <si>
    <t>5961139005</t>
  </si>
  <si>
    <t>Srdcovka výhybky křižovatkové dvojitá-kolenová kolejnice CR65 1:11-300</t>
  </si>
  <si>
    <t>-1838498426</t>
  </si>
  <si>
    <t>R2</t>
  </si>
  <si>
    <t>Stěžejka CS R65 1:11-300 PHS Levá</t>
  </si>
  <si>
    <t>1501102945</t>
  </si>
  <si>
    <t>R3</t>
  </si>
  <si>
    <t>Stěžejka CS R65 1:11-300 PHS Pravá</t>
  </si>
  <si>
    <t>35923597</t>
  </si>
  <si>
    <t>5961173115</t>
  </si>
  <si>
    <t>Součásti hákového závěru výhybky křižovatkové CR65 1:11-300 Háková stěžejka hákového závěru vnitřní pro výhybky C R65 1:11-300 levá</t>
  </si>
  <si>
    <t>1435232005</t>
  </si>
  <si>
    <t>5961173110</t>
  </si>
  <si>
    <t>Součásti hákového závěru výhybky křižovatkové CR65 1:11-300 Háková stěžejka hákového závěru vnitřní pro výhybky C R65 1:11-300 pravá</t>
  </si>
  <si>
    <t>-578950550</t>
  </si>
  <si>
    <t>5961173045</t>
  </si>
  <si>
    <t>Součásti hákového závěru výhybky křižovatkové CR65 1:11-300 Závěr.hák 195x312 k dvojité srdcovce pro výh. C R65 1:11-300</t>
  </si>
  <si>
    <t>-1164234121</t>
  </si>
  <si>
    <t>5961132140</t>
  </si>
  <si>
    <t>Jazyk prodloužený JR65 1:9-300 pravý přímý 12125 mm+1300 mm</t>
  </si>
  <si>
    <t>575646572</t>
  </si>
  <si>
    <t>R8</t>
  </si>
  <si>
    <t>Kolejnice hrotová CR 12780 mm 1:11-300 levá pro dvojitou srdcovku</t>
  </si>
  <si>
    <t>865456868</t>
  </si>
  <si>
    <t>R5</t>
  </si>
  <si>
    <t>Kolejnice hrotová CR 12780 mm 1:11-300 pravá pro dvojitou srdcovku</t>
  </si>
  <si>
    <t>-1389573209</t>
  </si>
  <si>
    <t>1484096126</t>
  </si>
  <si>
    <t>-1971593939</t>
  </si>
  <si>
    <t>5961137015</t>
  </si>
  <si>
    <t>Jazyk výhybky křižovatkové CR65 1:11-300 vnitřní levý ohnutý 12,047 m</t>
  </si>
  <si>
    <t>-1849673221</t>
  </si>
  <si>
    <t>5961137010</t>
  </si>
  <si>
    <t>Jazyk výhybky křižovatkové CR65 1:11-300 vnitřní pravý ohnutý 12,047 m</t>
  </si>
  <si>
    <t>-1491577115</t>
  </si>
  <si>
    <t>5961137005</t>
  </si>
  <si>
    <t xml:space="preserve">Jazyk výhybky křižovatkové CR65 1:11-300 vnější  levý přímý 9,330 m</t>
  </si>
  <si>
    <t>-991647744</t>
  </si>
  <si>
    <t>5961137000</t>
  </si>
  <si>
    <t>Jazyk výhybky křižovatkové CR65 1:11-300 vnější pravý přímý 9,330 m</t>
  </si>
  <si>
    <t>375829287</t>
  </si>
  <si>
    <t>5961173085</t>
  </si>
  <si>
    <t>Součásti hákového závěru výhybky křižovatkové CR65 1:11-300 Svěrací čelist hákového závěru vnější pro výhybky C R65 1:11-300 levá</t>
  </si>
  <si>
    <t>1116603211</t>
  </si>
  <si>
    <t>5961173080</t>
  </si>
  <si>
    <t>Součásti hákového závěru výhybky křižovatkové CR65 1:11-300 Svěrací čelist hákového závěru vnější pro výhybky C R65 1:11-300 pravá</t>
  </si>
  <si>
    <t>-811490801</t>
  </si>
  <si>
    <t>5961173005</t>
  </si>
  <si>
    <t>Součásti hákového závěru výhybky křižovatkové CR65 1:11-300 Závěrový hák vnitřní 240x260 pro výh. C R65 1:11-301</t>
  </si>
  <si>
    <t>-201050041</t>
  </si>
  <si>
    <t>5961173095</t>
  </si>
  <si>
    <t>Součásti hákového závěru výhybky křižovatkové CR65 1:11-300 Svěrací čelist hákového závěru vnitřní pro výhybky C R65 1:11-300 levá</t>
  </si>
  <si>
    <t>1390538917</t>
  </si>
  <si>
    <t>5961173090</t>
  </si>
  <si>
    <t>Součásti hákového závěru výhybky křižovatkové CR65 1:11-300 Svěrací čelist hákového závěru vnitřní pro výhybky C R65 1:11-300 pravá</t>
  </si>
  <si>
    <t>1305351469</t>
  </si>
  <si>
    <t>R6</t>
  </si>
  <si>
    <t>Svěrací čelist pro PHS R65 1:11-300 Levá</t>
  </si>
  <si>
    <t>957580118</t>
  </si>
  <si>
    <t>R7</t>
  </si>
  <si>
    <t>Svěrací čelist pro PHS R65 1:11-300 Pravá</t>
  </si>
  <si>
    <t>630295342</t>
  </si>
  <si>
    <t>5961139000</t>
  </si>
  <si>
    <t>Srdcovka výhybky křižovatkové jednoduchá CR65 1:11-300</t>
  </si>
  <si>
    <t>-1040398348</t>
  </si>
  <si>
    <t>5961140000</t>
  </si>
  <si>
    <t xml:space="preserve">Přídržnice Kn60 výhybky křižovatkové u jednoduché srdcovky CR65 1:11-300  5000 mm</t>
  </si>
  <si>
    <t>182304612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</si>
  <si>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</si>
  <si>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</si>
  <si>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</si>
  <si>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</si>
  <si>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</si>
  <si>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    VRN9 - Ostatní náklady</t>
  </si>
  <si>
    <t>012303000</t>
  </si>
  <si>
    <t>Geodetické práce po ukončení opravy</t>
  </si>
  <si>
    <t>045002000</t>
  </si>
  <si>
    <t>Koordinační a kompletační činnost</t>
  </si>
  <si>
    <t>013254000</t>
  </si>
  <si>
    <t>Dokumentace skutečného provedení stavby</t>
  </si>
  <si>
    <t>CS ÚRS 2018 01</t>
  </si>
  <si>
    <t>VRN1</t>
  </si>
  <si>
    <t>Průzkumné, geodetické a projektové práce</t>
  </si>
  <si>
    <t>011002000</t>
  </si>
  <si>
    <t>Průzkumné práce - vytyčení sítí</t>
  </si>
  <si>
    <t>-1825873585</t>
  </si>
  <si>
    <t>011403000</t>
  </si>
  <si>
    <t>Průzkum výskytu nebezpečných látek bez rozlišení</t>
  </si>
  <si>
    <t>-750923956</t>
  </si>
  <si>
    <t>012002000</t>
  </si>
  <si>
    <t>Geodetické práce</t>
  </si>
  <si>
    <t>1369167529</t>
  </si>
  <si>
    <t>013002000</t>
  </si>
  <si>
    <t>Projektové práce</t>
  </si>
  <si>
    <t>9538363</t>
  </si>
  <si>
    <t>VRN3</t>
  </si>
  <si>
    <t>Zařízení staveniště</t>
  </si>
  <si>
    <t>030001000</t>
  </si>
  <si>
    <t>1750218302</t>
  </si>
  <si>
    <t>VRN4</t>
  </si>
  <si>
    <t>Inženýrská činnost</t>
  </si>
  <si>
    <t>045002000.1</t>
  </si>
  <si>
    <t>Kompletační a koordinační činnost</t>
  </si>
  <si>
    <t>-289146355</t>
  </si>
  <si>
    <t>VRN8</t>
  </si>
  <si>
    <t>Přesun stavebních kapacit</t>
  </si>
  <si>
    <t>084002000</t>
  </si>
  <si>
    <t>Zákonné příplatky ke mzdě</t>
  </si>
  <si>
    <t>-2093203836</t>
  </si>
  <si>
    <t>VRN9</t>
  </si>
  <si>
    <t>Ostatní náklady</t>
  </si>
  <si>
    <t>090001000</t>
  </si>
  <si>
    <t>-209216887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</si>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</sst>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166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166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166" fontId="6" fillId="0" borderId="0" xfId="0" applyNumberFormat="1" applyFont="1" applyAlignment="1" applyProtection="1"/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6" fontId="32" fillId="0" borderId="28" xfId="0" applyNumberFormat="1" applyFont="1" applyBorder="1" applyAlignment="1" applyProtection="1">
      <alignment vertical="center"/>
    </xf>
    <xf numFmtId="166" fontId="32" fillId="3" borderId="28" xfId="0" applyNumberFormat="1" applyFont="1" applyFill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6" fontId="0" fillId="0" borderId="28" xfId="0" applyNumberFormat="1" applyFont="1" applyBorder="1" applyAlignment="1" applyProtection="1">
      <alignment vertical="center"/>
    </xf>
    <xf numFmtId="166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2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8</v>
      </c>
    </row>
    <row r="5" ht="14.4" customHeight="1">
      <c r="B5" s="24"/>
      <c r="C5" s="25"/>
      <c r="D5" s="30" t="s">
        <v>14</v>
      </c>
      <c r="E5" s="25"/>
      <c r="F5" s="25"/>
      <c r="G5" s="25"/>
      <c r="H5" s="25"/>
      <c r="I5" s="25"/>
      <c r="J5" s="25"/>
      <c r="K5" s="31" t="s">
        <v>15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16</v>
      </c>
      <c r="BS5" s="20" t="s">
        <v>8</v>
      </c>
    </row>
    <row r="6" ht="36.96" customHeight="1">
      <c r="B6" s="24"/>
      <c r="C6" s="25"/>
      <c r="D6" s="33" t="s">
        <v>17</v>
      </c>
      <c r="E6" s="25"/>
      <c r="F6" s="25"/>
      <c r="G6" s="25"/>
      <c r="H6" s="25"/>
      <c r="I6" s="25"/>
      <c r="J6" s="25"/>
      <c r="K6" s="34" t="s">
        <v>18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19</v>
      </c>
      <c r="E7" s="25"/>
      <c r="F7" s="25"/>
      <c r="G7" s="25"/>
      <c r="H7" s="25"/>
      <c r="I7" s="25"/>
      <c r="J7" s="25"/>
      <c r="K7" s="31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21</v>
      </c>
      <c r="AL7" s="25"/>
      <c r="AM7" s="25"/>
      <c r="AN7" s="31" t="s">
        <v>20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22</v>
      </c>
      <c r="E8" s="25"/>
      <c r="F8" s="25"/>
      <c r="G8" s="25"/>
      <c r="H8" s="25"/>
      <c r="I8" s="25"/>
      <c r="J8" s="25"/>
      <c r="K8" s="31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24</v>
      </c>
      <c r="AL8" s="25"/>
      <c r="AM8" s="25"/>
      <c r="AN8" s="37" t="s">
        <v>25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27</v>
      </c>
      <c r="AL10" s="25"/>
      <c r="AM10" s="25"/>
      <c r="AN10" s="31" t="s">
        <v>20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20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27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27</v>
      </c>
      <c r="AL16" s="25"/>
      <c r="AM16" s="25"/>
      <c r="AN16" s="31" t="s">
        <v>20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20</v>
      </c>
      <c r="AO17" s="25"/>
      <c r="AP17" s="25"/>
      <c r="AQ17" s="27"/>
      <c r="BE17" s="35"/>
      <c r="BS17" s="20" t="s">
        <v>34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35</v>
      </c>
    </row>
    <row r="19" ht="14.4" customHeight="1">
      <c r="B19" s="24"/>
      <c r="C19" s="25"/>
      <c r="D19" s="36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35</v>
      </c>
    </row>
    <row r="20" ht="14.4" customHeight="1">
      <c r="B20" s="24"/>
      <c r="C20" s="25"/>
      <c r="D20" s="25"/>
      <c r="E20" s="40" t="s">
        <v>20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38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39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40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41</v>
      </c>
      <c r="E26" s="50"/>
      <c r="F26" s="51" t="s">
        <v>42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43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44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45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46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48</v>
      </c>
      <c r="U32" s="57"/>
      <c r="V32" s="57"/>
      <c r="W32" s="57"/>
      <c r="X32" s="59" t="s">
        <v>49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14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64018070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17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Oprava výhybek č. 18,28,30,32,34,35,36,37 a 38 v žst. Chlumec n. C.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22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Chlumec nad Cidlinou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24</v>
      </c>
      <c r="AJ44" s="70"/>
      <c r="AK44" s="70"/>
      <c r="AL44" s="70"/>
      <c r="AM44" s="81" t="str">
        <f>IF(AN8= "","",AN8)</f>
        <v>17. 7. 2018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26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SČDC, s.o.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51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52</v>
      </c>
      <c r="D49" s="93"/>
      <c r="E49" s="93"/>
      <c r="F49" s="93"/>
      <c r="G49" s="93"/>
      <c r="H49" s="94"/>
      <c r="I49" s="95" t="s">
        <v>53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54</v>
      </c>
      <c r="AH49" s="93"/>
      <c r="AI49" s="93"/>
      <c r="AJ49" s="93"/>
      <c r="AK49" s="93"/>
      <c r="AL49" s="93"/>
      <c r="AM49" s="93"/>
      <c r="AN49" s="95" t="s">
        <v>55</v>
      </c>
      <c r="AO49" s="93"/>
      <c r="AP49" s="93"/>
      <c r="AQ49" s="97" t="s">
        <v>56</v>
      </c>
      <c r="AR49" s="68"/>
      <c r="AS49" s="98" t="s">
        <v>57</v>
      </c>
      <c r="AT49" s="99" t="s">
        <v>58</v>
      </c>
      <c r="AU49" s="99" t="s">
        <v>59</v>
      </c>
      <c r="AV49" s="99" t="s">
        <v>60</v>
      </c>
      <c r="AW49" s="99" t="s">
        <v>61</v>
      </c>
      <c r="AX49" s="99" t="s">
        <v>62</v>
      </c>
      <c r="AY49" s="99" t="s">
        <v>63</v>
      </c>
      <c r="AZ49" s="99" t="s">
        <v>64</v>
      </c>
      <c r="BA49" s="99" t="s">
        <v>65</v>
      </c>
      <c r="BB49" s="99" t="s">
        <v>66</v>
      </c>
      <c r="BC49" s="99" t="s">
        <v>67</v>
      </c>
      <c r="BD49" s="100" t="s">
        <v>68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69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ROUND(SUM(AG52:AG60),2)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20</v>
      </c>
      <c r="AR51" s="79"/>
      <c r="AS51" s="109">
        <f>ROUND(SUM(AS52:AS60),2)</f>
        <v>0</v>
      </c>
      <c r="AT51" s="110">
        <f>ROUND(SUM(AV51:AW51),2)</f>
        <v>0</v>
      </c>
      <c r="AU51" s="111">
        <f>ROUND(SUM(AU52:AU60),5)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ROUND(SUM(AZ52:AZ60),2)</f>
        <v>0</v>
      </c>
      <c r="BA51" s="110">
        <f>ROUND(SUM(BA52:BA60),2)</f>
        <v>0</v>
      </c>
      <c r="BB51" s="110">
        <f>ROUND(SUM(BB52:BB60),2)</f>
        <v>0</v>
      </c>
      <c r="BC51" s="110">
        <f>ROUND(SUM(BC52:BC60),2)</f>
        <v>0</v>
      </c>
      <c r="BD51" s="112">
        <f>ROUND(SUM(BD52:BD60),2)</f>
        <v>0</v>
      </c>
      <c r="BS51" s="113" t="s">
        <v>70</v>
      </c>
      <c r="BT51" s="113" t="s">
        <v>8</v>
      </c>
      <c r="BU51" s="114" t="s">
        <v>71</v>
      </c>
      <c r="BV51" s="113" t="s">
        <v>72</v>
      </c>
      <c r="BW51" s="113" t="s">
        <v>7</v>
      </c>
      <c r="BX51" s="113" t="s">
        <v>73</v>
      </c>
      <c r="CL51" s="113" t="s">
        <v>20</v>
      </c>
    </row>
    <row r="52" s="5" customFormat="1" ht="14.4" customHeight="1">
      <c r="A52" s="115" t="s">
        <v>74</v>
      </c>
      <c r="B52" s="116"/>
      <c r="C52" s="117"/>
      <c r="D52" s="118" t="s">
        <v>75</v>
      </c>
      <c r="E52" s="118"/>
      <c r="F52" s="118"/>
      <c r="G52" s="118"/>
      <c r="H52" s="118"/>
      <c r="I52" s="119"/>
      <c r="J52" s="118" t="s">
        <v>76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'PS 01 - Zabezpečovací zař...'!J27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77</v>
      </c>
      <c r="AR52" s="122"/>
      <c r="AS52" s="123">
        <v>0</v>
      </c>
      <c r="AT52" s="124">
        <f>ROUND(SUM(AV52:AW52),2)</f>
        <v>0</v>
      </c>
      <c r="AU52" s="125">
        <f>'PS 01 - Zabezpečovací zař...'!P79</f>
        <v>0</v>
      </c>
      <c r="AV52" s="124">
        <f>'PS 01 - Zabezpečovací zař...'!J30</f>
        <v>0</v>
      </c>
      <c r="AW52" s="124">
        <f>'PS 01 - Zabezpečovací zař...'!J31</f>
        <v>0</v>
      </c>
      <c r="AX52" s="124">
        <f>'PS 01 - Zabezpečovací zař...'!J32</f>
        <v>0</v>
      </c>
      <c r="AY52" s="124">
        <f>'PS 01 - Zabezpečovací zař...'!J33</f>
        <v>0</v>
      </c>
      <c r="AZ52" s="124">
        <f>'PS 01 - Zabezpečovací zař...'!F30</f>
        <v>0</v>
      </c>
      <c r="BA52" s="124">
        <f>'PS 01 - Zabezpečovací zař...'!F31</f>
        <v>0</v>
      </c>
      <c r="BB52" s="124">
        <f>'PS 01 - Zabezpečovací zař...'!F32</f>
        <v>0</v>
      </c>
      <c r="BC52" s="124">
        <f>'PS 01 - Zabezpečovací zař...'!F33</f>
        <v>0</v>
      </c>
      <c r="BD52" s="126">
        <f>'PS 01 - Zabezpečovací zař...'!F34</f>
        <v>0</v>
      </c>
      <c r="BT52" s="127" t="s">
        <v>78</v>
      </c>
      <c r="BV52" s="127" t="s">
        <v>72</v>
      </c>
      <c r="BW52" s="127" t="s">
        <v>79</v>
      </c>
      <c r="BX52" s="127" t="s">
        <v>7</v>
      </c>
      <c r="CL52" s="127" t="s">
        <v>20</v>
      </c>
      <c r="CM52" s="127" t="s">
        <v>80</v>
      </c>
    </row>
    <row r="53" s="5" customFormat="1" ht="28.8" customHeight="1">
      <c r="A53" s="115" t="s">
        <v>74</v>
      </c>
      <c r="B53" s="116"/>
      <c r="C53" s="117"/>
      <c r="D53" s="118" t="s">
        <v>81</v>
      </c>
      <c r="E53" s="118"/>
      <c r="F53" s="118"/>
      <c r="G53" s="118"/>
      <c r="H53" s="118"/>
      <c r="I53" s="119"/>
      <c r="J53" s="118" t="s">
        <v>82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'SO 01.1 - Výhybka č. 18'!J27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77</v>
      </c>
      <c r="AR53" s="122"/>
      <c r="AS53" s="123">
        <v>0</v>
      </c>
      <c r="AT53" s="124">
        <f>ROUND(SUM(AV53:AW53),2)</f>
        <v>0</v>
      </c>
      <c r="AU53" s="125">
        <f>'SO 01.1 - Výhybka č. 18'!P78</f>
        <v>0</v>
      </c>
      <c r="AV53" s="124">
        <f>'SO 01.1 - Výhybka č. 18'!J30</f>
        <v>0</v>
      </c>
      <c r="AW53" s="124">
        <f>'SO 01.1 - Výhybka č. 18'!J31</f>
        <v>0</v>
      </c>
      <c r="AX53" s="124">
        <f>'SO 01.1 - Výhybka č. 18'!J32</f>
        <v>0</v>
      </c>
      <c r="AY53" s="124">
        <f>'SO 01.1 - Výhybka č. 18'!J33</f>
        <v>0</v>
      </c>
      <c r="AZ53" s="124">
        <f>'SO 01.1 - Výhybka č. 18'!F30</f>
        <v>0</v>
      </c>
      <c r="BA53" s="124">
        <f>'SO 01.1 - Výhybka č. 18'!F31</f>
        <v>0</v>
      </c>
      <c r="BB53" s="124">
        <f>'SO 01.1 - Výhybka č. 18'!F32</f>
        <v>0</v>
      </c>
      <c r="BC53" s="124">
        <f>'SO 01.1 - Výhybka č. 18'!F33</f>
        <v>0</v>
      </c>
      <c r="BD53" s="126">
        <f>'SO 01.1 - Výhybka č. 18'!F34</f>
        <v>0</v>
      </c>
      <c r="BT53" s="127" t="s">
        <v>78</v>
      </c>
      <c r="BV53" s="127" t="s">
        <v>72</v>
      </c>
      <c r="BW53" s="127" t="s">
        <v>83</v>
      </c>
      <c r="BX53" s="127" t="s">
        <v>7</v>
      </c>
      <c r="CL53" s="127" t="s">
        <v>20</v>
      </c>
      <c r="CM53" s="127" t="s">
        <v>80</v>
      </c>
    </row>
    <row r="54" s="5" customFormat="1" ht="28.8" customHeight="1">
      <c r="A54" s="115" t="s">
        <v>74</v>
      </c>
      <c r="B54" s="116"/>
      <c r="C54" s="117"/>
      <c r="D54" s="118" t="s">
        <v>84</v>
      </c>
      <c r="E54" s="118"/>
      <c r="F54" s="118"/>
      <c r="G54" s="118"/>
      <c r="H54" s="118"/>
      <c r="I54" s="119"/>
      <c r="J54" s="118" t="s">
        <v>85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'SO 01.2 - Převýšovské zhlaví'!J27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77</v>
      </c>
      <c r="AR54" s="122"/>
      <c r="AS54" s="123">
        <v>0</v>
      </c>
      <c r="AT54" s="124">
        <f>ROUND(SUM(AV54:AW54),2)</f>
        <v>0</v>
      </c>
      <c r="AU54" s="125">
        <f>'SO 01.2 - Převýšovské zhlaví'!P78</f>
        <v>0</v>
      </c>
      <c r="AV54" s="124">
        <f>'SO 01.2 - Převýšovské zhlaví'!J30</f>
        <v>0</v>
      </c>
      <c r="AW54" s="124">
        <f>'SO 01.2 - Převýšovské zhlaví'!J31</f>
        <v>0</v>
      </c>
      <c r="AX54" s="124">
        <f>'SO 01.2 - Převýšovské zhlaví'!J32</f>
        <v>0</v>
      </c>
      <c r="AY54" s="124">
        <f>'SO 01.2 - Převýšovské zhlaví'!J33</f>
        <v>0</v>
      </c>
      <c r="AZ54" s="124">
        <f>'SO 01.2 - Převýšovské zhlaví'!F30</f>
        <v>0</v>
      </c>
      <c r="BA54" s="124">
        <f>'SO 01.2 - Převýšovské zhlaví'!F31</f>
        <v>0</v>
      </c>
      <c r="BB54" s="124">
        <f>'SO 01.2 - Převýšovské zhlaví'!F32</f>
        <v>0</v>
      </c>
      <c r="BC54" s="124">
        <f>'SO 01.2 - Převýšovské zhlaví'!F33</f>
        <v>0</v>
      </c>
      <c r="BD54" s="126">
        <f>'SO 01.2 - Převýšovské zhlaví'!F34</f>
        <v>0</v>
      </c>
      <c r="BT54" s="127" t="s">
        <v>78</v>
      </c>
      <c r="BV54" s="127" t="s">
        <v>72</v>
      </c>
      <c r="BW54" s="127" t="s">
        <v>86</v>
      </c>
      <c r="BX54" s="127" t="s">
        <v>7</v>
      </c>
      <c r="CL54" s="127" t="s">
        <v>20</v>
      </c>
      <c r="CM54" s="127" t="s">
        <v>80</v>
      </c>
    </row>
    <row r="55" s="5" customFormat="1" ht="28.8" customHeight="1">
      <c r="A55" s="115" t="s">
        <v>74</v>
      </c>
      <c r="B55" s="116"/>
      <c r="C55" s="117"/>
      <c r="D55" s="118" t="s">
        <v>87</v>
      </c>
      <c r="E55" s="118"/>
      <c r="F55" s="118"/>
      <c r="G55" s="118"/>
      <c r="H55" s="118"/>
      <c r="I55" s="119"/>
      <c r="J55" s="118" t="s">
        <v>88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 01.3 - Následná směrov...'!J27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77</v>
      </c>
      <c r="AR55" s="122"/>
      <c r="AS55" s="123">
        <v>0</v>
      </c>
      <c r="AT55" s="124">
        <f>ROUND(SUM(AV55:AW55),2)</f>
        <v>0</v>
      </c>
      <c r="AU55" s="125">
        <f>'SO 01.3 - Následná směrov...'!P78</f>
        <v>0</v>
      </c>
      <c r="AV55" s="124">
        <f>'SO 01.3 - Následná směrov...'!J30</f>
        <v>0</v>
      </c>
      <c r="AW55" s="124">
        <f>'SO 01.3 - Následná směrov...'!J31</f>
        <v>0</v>
      </c>
      <c r="AX55" s="124">
        <f>'SO 01.3 - Následná směrov...'!J32</f>
        <v>0</v>
      </c>
      <c r="AY55" s="124">
        <f>'SO 01.3 - Následná směrov...'!J33</f>
        <v>0</v>
      </c>
      <c r="AZ55" s="124">
        <f>'SO 01.3 - Následná směrov...'!F30</f>
        <v>0</v>
      </c>
      <c r="BA55" s="124">
        <f>'SO 01.3 - Následná směrov...'!F31</f>
        <v>0</v>
      </c>
      <c r="BB55" s="124">
        <f>'SO 01.3 - Následná směrov...'!F32</f>
        <v>0</v>
      </c>
      <c r="BC55" s="124">
        <f>'SO 01.3 - Následná směrov...'!F33</f>
        <v>0</v>
      </c>
      <c r="BD55" s="126">
        <f>'SO 01.3 - Následná směrov...'!F34</f>
        <v>0</v>
      </c>
      <c r="BT55" s="127" t="s">
        <v>78</v>
      </c>
      <c r="BV55" s="127" t="s">
        <v>72</v>
      </c>
      <c r="BW55" s="127" t="s">
        <v>89</v>
      </c>
      <c r="BX55" s="127" t="s">
        <v>7</v>
      </c>
      <c r="CL55" s="127" t="s">
        <v>20</v>
      </c>
      <c r="CM55" s="127" t="s">
        <v>80</v>
      </c>
    </row>
    <row r="56" s="5" customFormat="1" ht="14.4" customHeight="1">
      <c r="A56" s="115" t="s">
        <v>74</v>
      </c>
      <c r="B56" s="116"/>
      <c r="C56" s="117"/>
      <c r="D56" s="118" t="s">
        <v>90</v>
      </c>
      <c r="E56" s="118"/>
      <c r="F56" s="118"/>
      <c r="G56" s="118"/>
      <c r="H56" s="118"/>
      <c r="I56" s="119"/>
      <c r="J56" s="118" t="s">
        <v>91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'SO 02 - Železniční spodek'!J27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77</v>
      </c>
      <c r="AR56" s="122"/>
      <c r="AS56" s="123">
        <v>0</v>
      </c>
      <c r="AT56" s="124">
        <f>ROUND(SUM(AV56:AW56),2)</f>
        <v>0</v>
      </c>
      <c r="AU56" s="125">
        <f>'SO 02 - Železniční spodek'!P78</f>
        <v>0</v>
      </c>
      <c r="AV56" s="124">
        <f>'SO 02 - Železniční spodek'!J30</f>
        <v>0</v>
      </c>
      <c r="AW56" s="124">
        <f>'SO 02 - Železniční spodek'!J31</f>
        <v>0</v>
      </c>
      <c r="AX56" s="124">
        <f>'SO 02 - Železniční spodek'!J32</f>
        <v>0</v>
      </c>
      <c r="AY56" s="124">
        <f>'SO 02 - Železniční spodek'!J33</f>
        <v>0</v>
      </c>
      <c r="AZ56" s="124">
        <f>'SO 02 - Železniční spodek'!F30</f>
        <v>0</v>
      </c>
      <c r="BA56" s="124">
        <f>'SO 02 - Železniční spodek'!F31</f>
        <v>0</v>
      </c>
      <c r="BB56" s="124">
        <f>'SO 02 - Železniční spodek'!F32</f>
        <v>0</v>
      </c>
      <c r="BC56" s="124">
        <f>'SO 02 - Železniční spodek'!F33</f>
        <v>0</v>
      </c>
      <c r="BD56" s="126">
        <f>'SO 02 - Železniční spodek'!F34</f>
        <v>0</v>
      </c>
      <c r="BT56" s="127" t="s">
        <v>78</v>
      </c>
      <c r="BV56" s="127" t="s">
        <v>72</v>
      </c>
      <c r="BW56" s="127" t="s">
        <v>92</v>
      </c>
      <c r="BX56" s="127" t="s">
        <v>7</v>
      </c>
      <c r="CL56" s="127" t="s">
        <v>20</v>
      </c>
      <c r="CM56" s="127" t="s">
        <v>80</v>
      </c>
    </row>
    <row r="57" s="5" customFormat="1" ht="14.4" customHeight="1">
      <c r="A57" s="115" t="s">
        <v>74</v>
      </c>
      <c r="B57" s="116"/>
      <c r="C57" s="117"/>
      <c r="D57" s="118" t="s">
        <v>93</v>
      </c>
      <c r="E57" s="118"/>
      <c r="F57" s="118"/>
      <c r="G57" s="118"/>
      <c r="H57" s="118"/>
      <c r="I57" s="119"/>
      <c r="J57" s="118" t="s">
        <v>94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'ON 01 - Přeprava mechanizace'!J27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77</v>
      </c>
      <c r="AR57" s="122"/>
      <c r="AS57" s="123">
        <v>0</v>
      </c>
      <c r="AT57" s="124">
        <f>ROUND(SUM(AV57:AW57),2)</f>
        <v>0</v>
      </c>
      <c r="AU57" s="125">
        <f>'ON 01 - Přeprava mechanizace'!P77</f>
        <v>0</v>
      </c>
      <c r="AV57" s="124">
        <f>'ON 01 - Přeprava mechanizace'!J30</f>
        <v>0</v>
      </c>
      <c r="AW57" s="124">
        <f>'ON 01 - Přeprava mechanizace'!J31</f>
        <v>0</v>
      </c>
      <c r="AX57" s="124">
        <f>'ON 01 - Přeprava mechanizace'!J32</f>
        <v>0</v>
      </c>
      <c r="AY57" s="124">
        <f>'ON 01 - Přeprava mechanizace'!J33</f>
        <v>0</v>
      </c>
      <c r="AZ57" s="124">
        <f>'ON 01 - Přeprava mechanizace'!F30</f>
        <v>0</v>
      </c>
      <c r="BA57" s="124">
        <f>'ON 01 - Přeprava mechanizace'!F31</f>
        <v>0</v>
      </c>
      <c r="BB57" s="124">
        <f>'ON 01 - Přeprava mechanizace'!F32</f>
        <v>0</v>
      </c>
      <c r="BC57" s="124">
        <f>'ON 01 - Přeprava mechanizace'!F33</f>
        <v>0</v>
      </c>
      <c r="BD57" s="126">
        <f>'ON 01 - Přeprava mechanizace'!F34</f>
        <v>0</v>
      </c>
      <c r="BT57" s="127" t="s">
        <v>78</v>
      </c>
      <c r="BV57" s="127" t="s">
        <v>72</v>
      </c>
      <c r="BW57" s="127" t="s">
        <v>95</v>
      </c>
      <c r="BX57" s="127" t="s">
        <v>7</v>
      </c>
      <c r="CL57" s="127" t="s">
        <v>20</v>
      </c>
      <c r="CM57" s="127" t="s">
        <v>80</v>
      </c>
    </row>
    <row r="58" s="5" customFormat="1" ht="14.4" customHeight="1">
      <c r="A58" s="115" t="s">
        <v>74</v>
      </c>
      <c r="B58" s="116"/>
      <c r="C58" s="117"/>
      <c r="D58" s="118" t="s">
        <v>96</v>
      </c>
      <c r="E58" s="118"/>
      <c r="F58" s="118"/>
      <c r="G58" s="118"/>
      <c r="H58" s="118"/>
      <c r="I58" s="119"/>
      <c r="J58" s="118" t="s">
        <v>94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'ON 02 - Přeprava mechanizace'!J27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77</v>
      </c>
      <c r="AR58" s="122"/>
      <c r="AS58" s="123">
        <v>0</v>
      </c>
      <c r="AT58" s="124">
        <f>ROUND(SUM(AV58:AW58),2)</f>
        <v>0</v>
      </c>
      <c r="AU58" s="125">
        <f>'ON 02 - Přeprava mechanizace'!P77</f>
        <v>0</v>
      </c>
      <c r="AV58" s="124">
        <f>'ON 02 - Přeprava mechanizace'!J30</f>
        <v>0</v>
      </c>
      <c r="AW58" s="124">
        <f>'ON 02 - Přeprava mechanizace'!J31</f>
        <v>0</v>
      </c>
      <c r="AX58" s="124">
        <f>'ON 02 - Přeprava mechanizace'!J32</f>
        <v>0</v>
      </c>
      <c r="AY58" s="124">
        <f>'ON 02 - Přeprava mechanizace'!J33</f>
        <v>0</v>
      </c>
      <c r="AZ58" s="124">
        <f>'ON 02 - Přeprava mechanizace'!F30</f>
        <v>0</v>
      </c>
      <c r="BA58" s="124">
        <f>'ON 02 - Přeprava mechanizace'!F31</f>
        <v>0</v>
      </c>
      <c r="BB58" s="124">
        <f>'ON 02 - Přeprava mechanizace'!F32</f>
        <v>0</v>
      </c>
      <c r="BC58" s="124">
        <f>'ON 02 - Přeprava mechanizace'!F33</f>
        <v>0</v>
      </c>
      <c r="BD58" s="126">
        <f>'ON 02 - Přeprava mechanizace'!F34</f>
        <v>0</v>
      </c>
      <c r="BT58" s="127" t="s">
        <v>78</v>
      </c>
      <c r="BV58" s="127" t="s">
        <v>72</v>
      </c>
      <c r="BW58" s="127" t="s">
        <v>97</v>
      </c>
      <c r="BX58" s="127" t="s">
        <v>7</v>
      </c>
      <c r="CL58" s="127" t="s">
        <v>20</v>
      </c>
      <c r="CM58" s="127" t="s">
        <v>80</v>
      </c>
    </row>
    <row r="59" s="5" customFormat="1" ht="14.4" customHeight="1">
      <c r="A59" s="115" t="s">
        <v>74</v>
      </c>
      <c r="B59" s="116"/>
      <c r="C59" s="117"/>
      <c r="D59" s="118" t="s">
        <v>98</v>
      </c>
      <c r="E59" s="118"/>
      <c r="F59" s="118"/>
      <c r="G59" s="118"/>
      <c r="H59" s="118"/>
      <c r="I59" s="119"/>
      <c r="J59" s="118" t="s">
        <v>99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'ON 03 - Materiál objednatele'!J27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77</v>
      </c>
      <c r="AR59" s="122"/>
      <c r="AS59" s="123">
        <v>0</v>
      </c>
      <c r="AT59" s="124">
        <f>ROUND(SUM(AV59:AW59),2)</f>
        <v>0</v>
      </c>
      <c r="AU59" s="125">
        <f>'ON 03 - Materiál objednatele'!P78</f>
        <v>0</v>
      </c>
      <c r="AV59" s="124">
        <f>'ON 03 - Materiál objednatele'!J30</f>
        <v>0</v>
      </c>
      <c r="AW59" s="124">
        <f>'ON 03 - Materiál objednatele'!J31</f>
        <v>0</v>
      </c>
      <c r="AX59" s="124">
        <f>'ON 03 - Materiál objednatele'!J32</f>
        <v>0</v>
      </c>
      <c r="AY59" s="124">
        <f>'ON 03 - Materiál objednatele'!J33</f>
        <v>0</v>
      </c>
      <c r="AZ59" s="124">
        <f>'ON 03 - Materiál objednatele'!F30</f>
        <v>0</v>
      </c>
      <c r="BA59" s="124">
        <f>'ON 03 - Materiál objednatele'!F31</f>
        <v>0</v>
      </c>
      <c r="BB59" s="124">
        <f>'ON 03 - Materiál objednatele'!F32</f>
        <v>0</v>
      </c>
      <c r="BC59" s="124">
        <f>'ON 03 - Materiál objednatele'!F33</f>
        <v>0</v>
      </c>
      <c r="BD59" s="126">
        <f>'ON 03 - Materiál objednatele'!F34</f>
        <v>0</v>
      </c>
      <c r="BT59" s="127" t="s">
        <v>78</v>
      </c>
      <c r="BV59" s="127" t="s">
        <v>72</v>
      </c>
      <c r="BW59" s="127" t="s">
        <v>100</v>
      </c>
      <c r="BX59" s="127" t="s">
        <v>7</v>
      </c>
      <c r="CL59" s="127" t="s">
        <v>20</v>
      </c>
      <c r="CM59" s="127" t="s">
        <v>80</v>
      </c>
    </row>
    <row r="60" s="5" customFormat="1" ht="14.4" customHeight="1">
      <c r="A60" s="115" t="s">
        <v>74</v>
      </c>
      <c r="B60" s="116"/>
      <c r="C60" s="117"/>
      <c r="D60" s="118" t="s">
        <v>101</v>
      </c>
      <c r="E60" s="118"/>
      <c r="F60" s="118"/>
      <c r="G60" s="118"/>
      <c r="H60" s="118"/>
      <c r="I60" s="119"/>
      <c r="J60" s="118" t="s">
        <v>102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'VRN - Vedlejší rozpočtové...'!J27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77</v>
      </c>
      <c r="AR60" s="122"/>
      <c r="AS60" s="128">
        <v>0</v>
      </c>
      <c r="AT60" s="129">
        <f>ROUND(SUM(AV60:AW60),2)</f>
        <v>0</v>
      </c>
      <c r="AU60" s="130">
        <f>'VRN - Vedlejší rozpočtové...'!P82</f>
        <v>0</v>
      </c>
      <c r="AV60" s="129">
        <f>'VRN - Vedlejší rozpočtové...'!J30</f>
        <v>0</v>
      </c>
      <c r="AW60" s="129">
        <f>'VRN - Vedlejší rozpočtové...'!J31</f>
        <v>0</v>
      </c>
      <c r="AX60" s="129">
        <f>'VRN - Vedlejší rozpočtové...'!J32</f>
        <v>0</v>
      </c>
      <c r="AY60" s="129">
        <f>'VRN - Vedlejší rozpočtové...'!J33</f>
        <v>0</v>
      </c>
      <c r="AZ60" s="129">
        <f>'VRN - Vedlejší rozpočtové...'!F30</f>
        <v>0</v>
      </c>
      <c r="BA60" s="129">
        <f>'VRN - Vedlejší rozpočtové...'!F31</f>
        <v>0</v>
      </c>
      <c r="BB60" s="129">
        <f>'VRN - Vedlejší rozpočtové...'!F32</f>
        <v>0</v>
      </c>
      <c r="BC60" s="129">
        <f>'VRN - Vedlejší rozpočtové...'!F33</f>
        <v>0</v>
      </c>
      <c r="BD60" s="131">
        <f>'VRN - Vedlejší rozpočtové...'!F34</f>
        <v>0</v>
      </c>
      <c r="BT60" s="127" t="s">
        <v>78</v>
      </c>
      <c r="BV60" s="127" t="s">
        <v>72</v>
      </c>
      <c r="BW60" s="127" t="s">
        <v>103</v>
      </c>
      <c r="BX60" s="127" t="s">
        <v>7</v>
      </c>
      <c r="CL60" s="127" t="s">
        <v>20</v>
      </c>
      <c r="CM60" s="127" t="s">
        <v>80</v>
      </c>
    </row>
    <row r="61" s="1" customFormat="1" ht="30" customHeight="1">
      <c r="B61" s="42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68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8"/>
    </row>
  </sheetData>
  <sheetProtection sheet="1" formatColumns="0" formatRows="0" objects="1" scenarios="1" spinCount="100000" saltValue="YD9aBgdcahQni73mzOsMtP8Sfcv88Bgo5g4xuORNhHN/4SO6WbdXbzjsCUeIsOYnGIyjVFHJsRNCjMCoISNLHA==" hashValue="fSWATBYnHKxS/VQ6K1nypvCb4SFuFmOKNCWS4iCIJzSQZUOLm/Lz8Nq3FRbH+VJCCmGOuoXVyW6a0fpRcAC4wA==" algorithmName="SHA-512" password="CC35"/>
  <mergeCells count="7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PS 01 - Zabezpečovací zař...'!C2" display="/"/>
    <hyperlink ref="A53" location="'SO 01.1 - Výhybka č. 18'!C2" display="/"/>
    <hyperlink ref="A54" location="'SO 01.2 - Převýšovské zhlaví'!C2" display="/"/>
    <hyperlink ref="A55" location="'SO 01.3 - Následná směrov...'!C2" display="/"/>
    <hyperlink ref="A56" location="'SO 02 - Železniční spodek'!C2" display="/"/>
    <hyperlink ref="A57" location="'ON 01 - Přeprava mechanizace'!C2" display="/"/>
    <hyperlink ref="A58" location="'ON 02 - Přeprava mechanizace'!C2" display="/"/>
    <hyperlink ref="A59" location="'ON 03 - Materiál objednatele'!C2" display="/"/>
    <hyperlink ref="A60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103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1075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ROUND(J82,2)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ROUND(SUM(BE82:BE99), 2)</f>
        <v>0</v>
      </c>
      <c r="G30" s="43"/>
      <c r="H30" s="43"/>
      <c r="I30" s="154">
        <v>0.20999999999999999</v>
      </c>
      <c r="J30" s="153">
        <f>ROUND(ROUND((SUM(BE82:BE99)),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ROUND(SUM(BF82:BF99), 2)</f>
        <v>0</v>
      </c>
      <c r="G31" s="43"/>
      <c r="H31" s="43"/>
      <c r="I31" s="154">
        <v>0.14999999999999999</v>
      </c>
      <c r="J31" s="153">
        <f>ROUND(ROUND((SUM(BF82:BF99)),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ROUND(SUM(BG82:BG99),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ROUND(SUM(BH82:BH99),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ROUND(SUM(BI82:BI99),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VRN - Vedlejší rozpočtové náklady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J82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1075</v>
      </c>
      <c r="E57" s="176"/>
      <c r="F57" s="176"/>
      <c r="G57" s="176"/>
      <c r="H57" s="176"/>
      <c r="I57" s="177"/>
      <c r="J57" s="178">
        <f>J83</f>
        <v>0</v>
      </c>
      <c r="K57" s="179"/>
    </row>
    <row r="58" s="8" customFormat="1" ht="19.92" customHeight="1">
      <c r="B58" s="180"/>
      <c r="C58" s="181"/>
      <c r="D58" s="182" t="s">
        <v>1076</v>
      </c>
      <c r="E58" s="183"/>
      <c r="F58" s="183"/>
      <c r="G58" s="183"/>
      <c r="H58" s="183"/>
      <c r="I58" s="184"/>
      <c r="J58" s="185">
        <f>J87</f>
        <v>0</v>
      </c>
      <c r="K58" s="186"/>
    </row>
    <row r="59" s="8" customFormat="1" ht="19.92" customHeight="1">
      <c r="B59" s="180"/>
      <c r="C59" s="181"/>
      <c r="D59" s="182" t="s">
        <v>1077</v>
      </c>
      <c r="E59" s="183"/>
      <c r="F59" s="183"/>
      <c r="G59" s="183"/>
      <c r="H59" s="183"/>
      <c r="I59" s="184"/>
      <c r="J59" s="185">
        <f>J92</f>
        <v>0</v>
      </c>
      <c r="K59" s="186"/>
    </row>
    <row r="60" s="8" customFormat="1" ht="19.92" customHeight="1">
      <c r="B60" s="180"/>
      <c r="C60" s="181"/>
      <c r="D60" s="182" t="s">
        <v>1078</v>
      </c>
      <c r="E60" s="183"/>
      <c r="F60" s="183"/>
      <c r="G60" s="183"/>
      <c r="H60" s="183"/>
      <c r="I60" s="184"/>
      <c r="J60" s="185">
        <f>J94</f>
        <v>0</v>
      </c>
      <c r="K60" s="186"/>
    </row>
    <row r="61" s="8" customFormat="1" ht="19.92" customHeight="1">
      <c r="B61" s="180"/>
      <c r="C61" s="181"/>
      <c r="D61" s="182" t="s">
        <v>1079</v>
      </c>
      <c r="E61" s="183"/>
      <c r="F61" s="183"/>
      <c r="G61" s="183"/>
      <c r="H61" s="183"/>
      <c r="I61" s="184"/>
      <c r="J61" s="185">
        <f>J96</f>
        <v>0</v>
      </c>
      <c r="K61" s="186"/>
    </row>
    <row r="62" s="8" customFormat="1" ht="19.92" customHeight="1">
      <c r="B62" s="180"/>
      <c r="C62" s="181"/>
      <c r="D62" s="182" t="s">
        <v>1080</v>
      </c>
      <c r="E62" s="183"/>
      <c r="F62" s="183"/>
      <c r="G62" s="183"/>
      <c r="H62" s="183"/>
      <c r="I62" s="184"/>
      <c r="J62" s="185">
        <f>J98</f>
        <v>0</v>
      </c>
      <c r="K62" s="186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40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62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7"/>
      <c r="L68" s="68"/>
    </row>
    <row r="69" s="1" customFormat="1" ht="36.96" customHeight="1">
      <c r="B69" s="42"/>
      <c r="C69" s="69" t="s">
        <v>120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4.4" customHeight="1">
      <c r="B71" s="42"/>
      <c r="C71" s="72" t="s">
        <v>17</v>
      </c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4.4" customHeight="1">
      <c r="B72" s="42"/>
      <c r="C72" s="70"/>
      <c r="D72" s="70"/>
      <c r="E72" s="188" t="str">
        <f>E7</f>
        <v>Oprava výhybek č. 18,28,30,32,34,35,36,37 a 38 v žst. Chlumec n. C.</v>
      </c>
      <c r="F72" s="72"/>
      <c r="G72" s="72"/>
      <c r="H72" s="72"/>
      <c r="I72" s="187"/>
      <c r="J72" s="70"/>
      <c r="K72" s="70"/>
      <c r="L72" s="68"/>
    </row>
    <row r="73" s="1" customFormat="1" ht="14.4" customHeight="1">
      <c r="B73" s="42"/>
      <c r="C73" s="72" t="s">
        <v>110</v>
      </c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6.2" customHeight="1">
      <c r="B74" s="42"/>
      <c r="C74" s="70"/>
      <c r="D74" s="70"/>
      <c r="E74" s="78" t="str">
        <f>E9</f>
        <v>VRN - Vedlejší rozpočtové náklady</v>
      </c>
      <c r="F74" s="70"/>
      <c r="G74" s="70"/>
      <c r="H74" s="70"/>
      <c r="I74" s="187"/>
      <c r="J74" s="70"/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 ht="18" customHeight="1">
      <c r="B76" s="42"/>
      <c r="C76" s="72" t="s">
        <v>22</v>
      </c>
      <c r="D76" s="70"/>
      <c r="E76" s="70"/>
      <c r="F76" s="189" t="str">
        <f>F12</f>
        <v xml:space="preserve"> </v>
      </c>
      <c r="G76" s="70"/>
      <c r="H76" s="70"/>
      <c r="I76" s="190" t="s">
        <v>24</v>
      </c>
      <c r="J76" s="81" t="str">
        <f>IF(J12="","",J12)</f>
        <v>17. 7. 2018</v>
      </c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>
      <c r="B78" s="42"/>
      <c r="C78" s="72" t="s">
        <v>26</v>
      </c>
      <c r="D78" s="70"/>
      <c r="E78" s="70"/>
      <c r="F78" s="189" t="str">
        <f>E15</f>
        <v>SČDC, s.o.</v>
      </c>
      <c r="G78" s="70"/>
      <c r="H78" s="70"/>
      <c r="I78" s="190" t="s">
        <v>32</v>
      </c>
      <c r="J78" s="189" t="str">
        <f>E21</f>
        <v xml:space="preserve"> </v>
      </c>
      <c r="K78" s="70"/>
      <c r="L78" s="68"/>
    </row>
    <row r="79" s="1" customFormat="1" ht="14.4" customHeight="1">
      <c r="B79" s="42"/>
      <c r="C79" s="72" t="s">
        <v>30</v>
      </c>
      <c r="D79" s="70"/>
      <c r="E79" s="70"/>
      <c r="F79" s="189" t="str">
        <f>IF(E18="","",E18)</f>
        <v/>
      </c>
      <c r="G79" s="70"/>
      <c r="H79" s="70"/>
      <c r="I79" s="187"/>
      <c r="J79" s="70"/>
      <c r="K79" s="70"/>
      <c r="L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7"/>
      <c r="J80" s="70"/>
      <c r="K80" s="70"/>
      <c r="L80" s="68"/>
    </row>
    <row r="81" s="9" customFormat="1" ht="29.28" customHeight="1">
      <c r="B81" s="191"/>
      <c r="C81" s="192" t="s">
        <v>121</v>
      </c>
      <c r="D81" s="193" t="s">
        <v>56</v>
      </c>
      <c r="E81" s="193" t="s">
        <v>52</v>
      </c>
      <c r="F81" s="193" t="s">
        <v>122</v>
      </c>
      <c r="G81" s="193" t="s">
        <v>123</v>
      </c>
      <c r="H81" s="193" t="s">
        <v>124</v>
      </c>
      <c r="I81" s="194" t="s">
        <v>125</v>
      </c>
      <c r="J81" s="193" t="s">
        <v>114</v>
      </c>
      <c r="K81" s="195" t="s">
        <v>126</v>
      </c>
      <c r="L81" s="196"/>
      <c r="M81" s="98" t="s">
        <v>127</v>
      </c>
      <c r="N81" s="99" t="s">
        <v>41</v>
      </c>
      <c r="O81" s="99" t="s">
        <v>128</v>
      </c>
      <c r="P81" s="99" t="s">
        <v>129</v>
      </c>
      <c r="Q81" s="99" t="s">
        <v>130</v>
      </c>
      <c r="R81" s="99" t="s">
        <v>131</v>
      </c>
      <c r="S81" s="99" t="s">
        <v>132</v>
      </c>
      <c r="T81" s="100" t="s">
        <v>133</v>
      </c>
    </row>
    <row r="82" s="1" customFormat="1" ht="29.28" customHeight="1">
      <c r="B82" s="42"/>
      <c r="C82" s="104" t="s">
        <v>115</v>
      </c>
      <c r="D82" s="70"/>
      <c r="E82" s="70"/>
      <c r="F82" s="70"/>
      <c r="G82" s="70"/>
      <c r="H82" s="70"/>
      <c r="I82" s="187"/>
      <c r="J82" s="197">
        <f>BK82</f>
        <v>0</v>
      </c>
      <c r="K82" s="70"/>
      <c r="L82" s="68"/>
      <c r="M82" s="101"/>
      <c r="N82" s="102"/>
      <c r="O82" s="102"/>
      <c r="P82" s="198">
        <f>P83</f>
        <v>0</v>
      </c>
      <c r="Q82" s="102"/>
      <c r="R82" s="198">
        <f>R83</f>
        <v>0</v>
      </c>
      <c r="S82" s="102"/>
      <c r="T82" s="199">
        <f>T83</f>
        <v>0</v>
      </c>
      <c r="AT82" s="20" t="s">
        <v>70</v>
      </c>
      <c r="AU82" s="20" t="s">
        <v>116</v>
      </c>
      <c r="BK82" s="200">
        <f>BK83</f>
        <v>0</v>
      </c>
    </row>
    <row r="83" s="10" customFormat="1" ht="37.44" customHeight="1">
      <c r="B83" s="201"/>
      <c r="C83" s="202"/>
      <c r="D83" s="203" t="s">
        <v>70</v>
      </c>
      <c r="E83" s="204" t="s">
        <v>101</v>
      </c>
      <c r="F83" s="204" t="s">
        <v>102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P84+SUM(P85:P87)+P92+P94+P96+P98</f>
        <v>0</v>
      </c>
      <c r="Q83" s="209"/>
      <c r="R83" s="210">
        <f>R84+SUM(R85:R87)+R92+R94+R96+R98</f>
        <v>0</v>
      </c>
      <c r="S83" s="209"/>
      <c r="T83" s="211">
        <f>T84+SUM(T85:T87)+T92+T94+T96+T98</f>
        <v>0</v>
      </c>
      <c r="AR83" s="212" t="s">
        <v>157</v>
      </c>
      <c r="AT83" s="213" t="s">
        <v>70</v>
      </c>
      <c r="AU83" s="213" t="s">
        <v>8</v>
      </c>
      <c r="AY83" s="212" t="s">
        <v>136</v>
      </c>
      <c r="BK83" s="214">
        <f>BK84+SUM(BK85:BK87)+BK92+BK94+BK96+BK98</f>
        <v>0</v>
      </c>
    </row>
    <row r="84" s="1" customFormat="1" ht="14.4" customHeight="1">
      <c r="B84" s="42"/>
      <c r="C84" s="230" t="s">
        <v>78</v>
      </c>
      <c r="D84" s="230" t="s">
        <v>233</v>
      </c>
      <c r="E84" s="231" t="s">
        <v>1081</v>
      </c>
      <c r="F84" s="232" t="s">
        <v>1082</v>
      </c>
      <c r="G84" s="233" t="s">
        <v>142</v>
      </c>
      <c r="H84" s="234">
        <v>1</v>
      </c>
      <c r="I84" s="235"/>
      <c r="J84" s="234">
        <f>ROUND(I84*H84,15)</f>
        <v>0</v>
      </c>
      <c r="K84" s="232" t="s">
        <v>20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78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144</v>
      </c>
    </row>
    <row r="85" s="1" customFormat="1" ht="14.4" customHeight="1">
      <c r="B85" s="42"/>
      <c r="C85" s="230" t="s">
        <v>80</v>
      </c>
      <c r="D85" s="230" t="s">
        <v>233</v>
      </c>
      <c r="E85" s="231" t="s">
        <v>1083</v>
      </c>
      <c r="F85" s="232" t="s">
        <v>1084</v>
      </c>
      <c r="G85" s="233" t="s">
        <v>142</v>
      </c>
      <c r="H85" s="234">
        <v>1</v>
      </c>
      <c r="I85" s="235"/>
      <c r="J85" s="234">
        <f>ROUND(I85*H85,15)</f>
        <v>0</v>
      </c>
      <c r="K85" s="232" t="s">
        <v>20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78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150</v>
      </c>
    </row>
    <row r="86" s="1" customFormat="1" ht="14.4" customHeight="1">
      <c r="B86" s="42"/>
      <c r="C86" s="230" t="s">
        <v>147</v>
      </c>
      <c r="D86" s="230" t="s">
        <v>233</v>
      </c>
      <c r="E86" s="231" t="s">
        <v>1085</v>
      </c>
      <c r="F86" s="232" t="s">
        <v>1086</v>
      </c>
      <c r="G86" s="233" t="s">
        <v>142</v>
      </c>
      <c r="H86" s="234">
        <v>1</v>
      </c>
      <c r="I86" s="235"/>
      <c r="J86" s="234">
        <f>ROUND(I86*H86,15)</f>
        <v>0</v>
      </c>
      <c r="K86" s="232" t="s">
        <v>1087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78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143</v>
      </c>
    </row>
    <row r="87" s="10" customFormat="1" ht="29.88" customHeight="1">
      <c r="B87" s="201"/>
      <c r="C87" s="202"/>
      <c r="D87" s="203" t="s">
        <v>70</v>
      </c>
      <c r="E87" s="215" t="s">
        <v>1088</v>
      </c>
      <c r="F87" s="215" t="s">
        <v>1089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SUM(P88:P91)</f>
        <v>0</v>
      </c>
      <c r="Q87" s="209"/>
      <c r="R87" s="210">
        <f>SUM(R88:R91)</f>
        <v>0</v>
      </c>
      <c r="S87" s="209"/>
      <c r="T87" s="211">
        <f>SUM(T88:T91)</f>
        <v>0</v>
      </c>
      <c r="AR87" s="212" t="s">
        <v>157</v>
      </c>
      <c r="AT87" s="213" t="s">
        <v>70</v>
      </c>
      <c r="AU87" s="213" t="s">
        <v>78</v>
      </c>
      <c r="AY87" s="212" t="s">
        <v>136</v>
      </c>
      <c r="BK87" s="214">
        <f>SUM(BK88:BK91)</f>
        <v>0</v>
      </c>
    </row>
    <row r="88" s="1" customFormat="1" ht="14.4" customHeight="1">
      <c r="B88" s="42"/>
      <c r="C88" s="230" t="s">
        <v>144</v>
      </c>
      <c r="D88" s="230" t="s">
        <v>233</v>
      </c>
      <c r="E88" s="231" t="s">
        <v>1090</v>
      </c>
      <c r="F88" s="232" t="s">
        <v>1091</v>
      </c>
      <c r="G88" s="233" t="s">
        <v>142</v>
      </c>
      <c r="H88" s="234">
        <v>1</v>
      </c>
      <c r="I88" s="235"/>
      <c r="J88" s="234">
        <f>ROUND(I88*H88,15)</f>
        <v>0</v>
      </c>
      <c r="K88" s="232" t="s">
        <v>20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1092</v>
      </c>
    </row>
    <row r="89" s="1" customFormat="1" ht="14.4" customHeight="1">
      <c r="B89" s="42"/>
      <c r="C89" s="230" t="s">
        <v>157</v>
      </c>
      <c r="D89" s="230" t="s">
        <v>233</v>
      </c>
      <c r="E89" s="231" t="s">
        <v>1093</v>
      </c>
      <c r="F89" s="232" t="s">
        <v>1094</v>
      </c>
      <c r="G89" s="233" t="s">
        <v>142</v>
      </c>
      <c r="H89" s="234">
        <v>1</v>
      </c>
      <c r="I89" s="235"/>
      <c r="J89" s="234">
        <f>ROUND(I89*H89,15)</f>
        <v>0</v>
      </c>
      <c r="K89" s="232" t="s">
        <v>20</v>
      </c>
      <c r="L89" s="68"/>
      <c r="M89" s="236" t="s">
        <v>20</v>
      </c>
      <c r="N89" s="237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144</v>
      </c>
      <c r="AT89" s="20" t="s">
        <v>233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1095</v>
      </c>
    </row>
    <row r="90" s="1" customFormat="1" ht="14.4" customHeight="1">
      <c r="B90" s="42"/>
      <c r="C90" s="230" t="s">
        <v>150</v>
      </c>
      <c r="D90" s="230" t="s">
        <v>233</v>
      </c>
      <c r="E90" s="231" t="s">
        <v>1096</v>
      </c>
      <c r="F90" s="232" t="s">
        <v>1097</v>
      </c>
      <c r="G90" s="233" t="s">
        <v>142</v>
      </c>
      <c r="H90" s="234">
        <v>1</v>
      </c>
      <c r="I90" s="235"/>
      <c r="J90" s="234">
        <f>ROUND(I90*H90,15)</f>
        <v>0</v>
      </c>
      <c r="K90" s="232" t="s">
        <v>20</v>
      </c>
      <c r="L90" s="68"/>
      <c r="M90" s="236" t="s">
        <v>20</v>
      </c>
      <c r="N90" s="237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1098</v>
      </c>
    </row>
    <row r="91" s="1" customFormat="1" ht="14.4" customHeight="1">
      <c r="B91" s="42"/>
      <c r="C91" s="230" t="s">
        <v>165</v>
      </c>
      <c r="D91" s="230" t="s">
        <v>233</v>
      </c>
      <c r="E91" s="231" t="s">
        <v>1099</v>
      </c>
      <c r="F91" s="232" t="s">
        <v>1100</v>
      </c>
      <c r="G91" s="233" t="s">
        <v>142</v>
      </c>
      <c r="H91" s="234">
        <v>1</v>
      </c>
      <c r="I91" s="235"/>
      <c r="J91" s="234">
        <f>ROUND(I91*H91,15)</f>
        <v>0</v>
      </c>
      <c r="K91" s="232" t="s">
        <v>20</v>
      </c>
      <c r="L91" s="68"/>
      <c r="M91" s="236" t="s">
        <v>20</v>
      </c>
      <c r="N91" s="237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1101</v>
      </c>
    </row>
    <row r="92" s="10" customFormat="1" ht="29.88" customHeight="1">
      <c r="B92" s="201"/>
      <c r="C92" s="202"/>
      <c r="D92" s="203" t="s">
        <v>70</v>
      </c>
      <c r="E92" s="215" t="s">
        <v>1102</v>
      </c>
      <c r="F92" s="215" t="s">
        <v>1103</v>
      </c>
      <c r="G92" s="202"/>
      <c r="H92" s="202"/>
      <c r="I92" s="205"/>
      <c r="J92" s="216">
        <f>BK92</f>
        <v>0</v>
      </c>
      <c r="K92" s="202"/>
      <c r="L92" s="207"/>
      <c r="M92" s="208"/>
      <c r="N92" s="209"/>
      <c r="O92" s="209"/>
      <c r="P92" s="210">
        <f>P93</f>
        <v>0</v>
      </c>
      <c r="Q92" s="209"/>
      <c r="R92" s="210">
        <f>R93</f>
        <v>0</v>
      </c>
      <c r="S92" s="209"/>
      <c r="T92" s="211">
        <f>T93</f>
        <v>0</v>
      </c>
      <c r="AR92" s="212" t="s">
        <v>157</v>
      </c>
      <c r="AT92" s="213" t="s">
        <v>70</v>
      </c>
      <c r="AU92" s="213" t="s">
        <v>78</v>
      </c>
      <c r="AY92" s="212" t="s">
        <v>136</v>
      </c>
      <c r="BK92" s="214">
        <f>BK93</f>
        <v>0</v>
      </c>
    </row>
    <row r="93" s="1" customFormat="1" ht="14.4" customHeight="1">
      <c r="B93" s="42"/>
      <c r="C93" s="230" t="s">
        <v>143</v>
      </c>
      <c r="D93" s="230" t="s">
        <v>233</v>
      </c>
      <c r="E93" s="231" t="s">
        <v>1104</v>
      </c>
      <c r="F93" s="232" t="s">
        <v>1103</v>
      </c>
      <c r="G93" s="233" t="s">
        <v>142</v>
      </c>
      <c r="H93" s="234">
        <v>1</v>
      </c>
      <c r="I93" s="235"/>
      <c r="J93" s="234">
        <f>ROUND(I93*H93,15)</f>
        <v>0</v>
      </c>
      <c r="K93" s="232" t="s">
        <v>20</v>
      </c>
      <c r="L93" s="68"/>
      <c r="M93" s="236" t="s">
        <v>20</v>
      </c>
      <c r="N93" s="237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144</v>
      </c>
      <c r="AT93" s="20" t="s">
        <v>233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1105</v>
      </c>
    </row>
    <row r="94" s="10" customFormat="1" ht="29.88" customHeight="1">
      <c r="B94" s="201"/>
      <c r="C94" s="202"/>
      <c r="D94" s="203" t="s">
        <v>70</v>
      </c>
      <c r="E94" s="215" t="s">
        <v>1106</v>
      </c>
      <c r="F94" s="215" t="s">
        <v>1107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P95</f>
        <v>0</v>
      </c>
      <c r="Q94" s="209"/>
      <c r="R94" s="210">
        <f>R95</f>
        <v>0</v>
      </c>
      <c r="S94" s="209"/>
      <c r="T94" s="211">
        <f>T95</f>
        <v>0</v>
      </c>
      <c r="AR94" s="212" t="s">
        <v>157</v>
      </c>
      <c r="AT94" s="213" t="s">
        <v>70</v>
      </c>
      <c r="AU94" s="213" t="s">
        <v>78</v>
      </c>
      <c r="AY94" s="212" t="s">
        <v>136</v>
      </c>
      <c r="BK94" s="214">
        <f>BK95</f>
        <v>0</v>
      </c>
    </row>
    <row r="95" s="1" customFormat="1" ht="14.4" customHeight="1">
      <c r="B95" s="42"/>
      <c r="C95" s="230" t="s">
        <v>172</v>
      </c>
      <c r="D95" s="230" t="s">
        <v>233</v>
      </c>
      <c r="E95" s="231" t="s">
        <v>1108</v>
      </c>
      <c r="F95" s="232" t="s">
        <v>1109</v>
      </c>
      <c r="G95" s="233" t="s">
        <v>142</v>
      </c>
      <c r="H95" s="234">
        <v>1</v>
      </c>
      <c r="I95" s="235"/>
      <c r="J95" s="234">
        <f>ROUND(I95*H95,15)</f>
        <v>0</v>
      </c>
      <c r="K95" s="232" t="s">
        <v>20</v>
      </c>
      <c r="L95" s="68"/>
      <c r="M95" s="236" t="s">
        <v>20</v>
      </c>
      <c r="N95" s="237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144</v>
      </c>
      <c r="AT95" s="20" t="s">
        <v>233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1110</v>
      </c>
    </row>
    <row r="96" s="10" customFormat="1" ht="29.88" customHeight="1">
      <c r="B96" s="201"/>
      <c r="C96" s="202"/>
      <c r="D96" s="203" t="s">
        <v>70</v>
      </c>
      <c r="E96" s="215" t="s">
        <v>1111</v>
      </c>
      <c r="F96" s="215" t="s">
        <v>1112</v>
      </c>
      <c r="G96" s="202"/>
      <c r="H96" s="202"/>
      <c r="I96" s="205"/>
      <c r="J96" s="216">
        <f>BK96</f>
        <v>0</v>
      </c>
      <c r="K96" s="202"/>
      <c r="L96" s="207"/>
      <c r="M96" s="208"/>
      <c r="N96" s="209"/>
      <c r="O96" s="209"/>
      <c r="P96" s="210">
        <f>P97</f>
        <v>0</v>
      </c>
      <c r="Q96" s="209"/>
      <c r="R96" s="210">
        <f>R97</f>
        <v>0</v>
      </c>
      <c r="S96" s="209"/>
      <c r="T96" s="211">
        <f>T97</f>
        <v>0</v>
      </c>
      <c r="AR96" s="212" t="s">
        <v>157</v>
      </c>
      <c r="AT96" s="213" t="s">
        <v>70</v>
      </c>
      <c r="AU96" s="213" t="s">
        <v>78</v>
      </c>
      <c r="AY96" s="212" t="s">
        <v>136</v>
      </c>
      <c r="BK96" s="214">
        <f>BK97</f>
        <v>0</v>
      </c>
    </row>
    <row r="97" s="1" customFormat="1" ht="14.4" customHeight="1">
      <c r="B97" s="42"/>
      <c r="C97" s="230" t="s">
        <v>156</v>
      </c>
      <c r="D97" s="230" t="s">
        <v>233</v>
      </c>
      <c r="E97" s="231" t="s">
        <v>1113</v>
      </c>
      <c r="F97" s="232" t="s">
        <v>1114</v>
      </c>
      <c r="G97" s="233" t="s">
        <v>142</v>
      </c>
      <c r="H97" s="234">
        <v>1</v>
      </c>
      <c r="I97" s="235"/>
      <c r="J97" s="234">
        <f>ROUND(I97*H97,15)</f>
        <v>0</v>
      </c>
      <c r="K97" s="232" t="s">
        <v>20</v>
      </c>
      <c r="L97" s="68"/>
      <c r="M97" s="236" t="s">
        <v>20</v>
      </c>
      <c r="N97" s="237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144</v>
      </c>
      <c r="AT97" s="20" t="s">
        <v>233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1115</v>
      </c>
    </row>
    <row r="98" s="10" customFormat="1" ht="29.88" customHeight="1">
      <c r="B98" s="201"/>
      <c r="C98" s="202"/>
      <c r="D98" s="203" t="s">
        <v>70</v>
      </c>
      <c r="E98" s="215" t="s">
        <v>1116</v>
      </c>
      <c r="F98" s="215" t="s">
        <v>1117</v>
      </c>
      <c r="G98" s="202"/>
      <c r="H98" s="202"/>
      <c r="I98" s="205"/>
      <c r="J98" s="216">
        <f>BK98</f>
        <v>0</v>
      </c>
      <c r="K98" s="202"/>
      <c r="L98" s="207"/>
      <c r="M98" s="208"/>
      <c r="N98" s="209"/>
      <c r="O98" s="209"/>
      <c r="P98" s="210">
        <f>P99</f>
        <v>0</v>
      </c>
      <c r="Q98" s="209"/>
      <c r="R98" s="210">
        <f>R99</f>
        <v>0</v>
      </c>
      <c r="S98" s="209"/>
      <c r="T98" s="211">
        <f>T99</f>
        <v>0</v>
      </c>
      <c r="AR98" s="212" t="s">
        <v>157</v>
      </c>
      <c r="AT98" s="213" t="s">
        <v>70</v>
      </c>
      <c r="AU98" s="213" t="s">
        <v>78</v>
      </c>
      <c r="AY98" s="212" t="s">
        <v>136</v>
      </c>
      <c r="BK98" s="214">
        <f>BK99</f>
        <v>0</v>
      </c>
    </row>
    <row r="99" s="1" customFormat="1" ht="14.4" customHeight="1">
      <c r="B99" s="42"/>
      <c r="C99" s="230" t="s">
        <v>179</v>
      </c>
      <c r="D99" s="230" t="s">
        <v>233</v>
      </c>
      <c r="E99" s="231" t="s">
        <v>1118</v>
      </c>
      <c r="F99" s="232" t="s">
        <v>1117</v>
      </c>
      <c r="G99" s="233" t="s">
        <v>142</v>
      </c>
      <c r="H99" s="234">
        <v>1</v>
      </c>
      <c r="I99" s="235"/>
      <c r="J99" s="234">
        <f>ROUND(I99*H99,15)</f>
        <v>0</v>
      </c>
      <c r="K99" s="232" t="s">
        <v>20</v>
      </c>
      <c r="L99" s="68"/>
      <c r="M99" s="236" t="s">
        <v>20</v>
      </c>
      <c r="N99" s="238" t="s">
        <v>42</v>
      </c>
      <c r="O99" s="239"/>
      <c r="P99" s="240">
        <f>O99*H99</f>
        <v>0</v>
      </c>
      <c r="Q99" s="240">
        <v>0</v>
      </c>
      <c r="R99" s="240">
        <f>Q99*H99</f>
        <v>0</v>
      </c>
      <c r="S99" s="240">
        <v>0</v>
      </c>
      <c r="T99" s="241">
        <f>S99*H99</f>
        <v>0</v>
      </c>
      <c r="AR99" s="20" t="s">
        <v>144</v>
      </c>
      <c r="AT99" s="20" t="s">
        <v>233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1119</v>
      </c>
    </row>
    <row r="100" s="1" customFormat="1" ht="6.96" customHeight="1">
      <c r="B100" s="63"/>
      <c r="C100" s="64"/>
      <c r="D100" s="64"/>
      <c r="E100" s="64"/>
      <c r="F100" s="64"/>
      <c r="G100" s="64"/>
      <c r="H100" s="64"/>
      <c r="I100" s="162"/>
      <c r="J100" s="64"/>
      <c r="K100" s="64"/>
      <c r="L100" s="68"/>
    </row>
  </sheetData>
  <sheetProtection sheet="1" autoFilter="0" formatColumns="0" formatRows="0" objects="1" scenarios="1" spinCount="100000" saltValue="P5+bwSlkbvs4RbaJ8mdsKd+6SCDT0JnWvIzcOrMiiSHABn5TXt7fuyTXnmoHnS7J4uDACVD5J4OGdZp/sK2nMA==" hashValue="oivoYwFVz2u9JebBt7QTWNsUtCx/PJmULBern9zfyilj5/FBQxuVeCuIB8W/xmGra19E5JV9lT6YC86kOOm+Dg==" algorithmName="SHA-512" password="CC35"/>
  <autoFilter ref="C81:K99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29" style="246" customWidth="1"/>
    <col min="2" max="2" width="1.664063" style="246" customWidth="1"/>
    <col min="3" max="4" width="5" style="246" customWidth="1"/>
    <col min="5" max="5" width="11.71" style="246" customWidth="1"/>
    <col min="6" max="6" width="9.14" style="246" customWidth="1"/>
    <col min="7" max="7" width="5" style="246" customWidth="1"/>
    <col min="8" max="8" width="77.86" style="246" customWidth="1"/>
    <col min="9" max="10" width="20" style="246" customWidth="1"/>
    <col min="11" max="11" width="1.664063" style="246" customWidth="1"/>
  </cols>
  <sheetData>
    <row r="1" ht="37.5" customHeight="1"/>
    <row r="2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1" customFormat="1" ht="45" customHeight="1">
      <c r="B3" s="250"/>
      <c r="C3" s="251" t="s">
        <v>1120</v>
      </c>
      <c r="D3" s="251"/>
      <c r="E3" s="251"/>
      <c r="F3" s="251"/>
      <c r="G3" s="251"/>
      <c r="H3" s="251"/>
      <c r="I3" s="251"/>
      <c r="J3" s="251"/>
      <c r="K3" s="252"/>
    </row>
    <row r="4" ht="25.5" customHeight="1">
      <c r="B4" s="253"/>
      <c r="C4" s="254" t="s">
        <v>1121</v>
      </c>
      <c r="D4" s="254"/>
      <c r="E4" s="254"/>
      <c r="F4" s="254"/>
      <c r="G4" s="254"/>
      <c r="H4" s="254"/>
      <c r="I4" s="254"/>
      <c r="J4" s="254"/>
      <c r="K4" s="255"/>
    </row>
    <row r="5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ht="15" customHeight="1">
      <c r="B6" s="253"/>
      <c r="C6" s="257" t="s">
        <v>1122</v>
      </c>
      <c r="D6" s="257"/>
      <c r="E6" s="257"/>
      <c r="F6" s="257"/>
      <c r="G6" s="257"/>
      <c r="H6" s="257"/>
      <c r="I6" s="257"/>
      <c r="J6" s="257"/>
      <c r="K6" s="255"/>
    </row>
    <row r="7" ht="15" customHeight="1">
      <c r="B7" s="258"/>
      <c r="C7" s="257" t="s">
        <v>1123</v>
      </c>
      <c r="D7" s="257"/>
      <c r="E7" s="257"/>
      <c r="F7" s="257"/>
      <c r="G7" s="257"/>
      <c r="H7" s="257"/>
      <c r="I7" s="257"/>
      <c r="J7" s="257"/>
      <c r="K7" s="255"/>
    </row>
    <row r="8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ht="15" customHeight="1">
      <c r="B9" s="258"/>
      <c r="C9" s="257" t="s">
        <v>1124</v>
      </c>
      <c r="D9" s="257"/>
      <c r="E9" s="257"/>
      <c r="F9" s="257"/>
      <c r="G9" s="257"/>
      <c r="H9" s="257"/>
      <c r="I9" s="257"/>
      <c r="J9" s="257"/>
      <c r="K9" s="255"/>
    </row>
    <row r="10" ht="15" customHeight="1">
      <c r="B10" s="258"/>
      <c r="C10" s="257"/>
      <c r="D10" s="257" t="s">
        <v>1125</v>
      </c>
      <c r="E10" s="257"/>
      <c r="F10" s="257"/>
      <c r="G10" s="257"/>
      <c r="H10" s="257"/>
      <c r="I10" s="257"/>
      <c r="J10" s="257"/>
      <c r="K10" s="255"/>
    </row>
    <row r="11" ht="15" customHeight="1">
      <c r="B11" s="258"/>
      <c r="C11" s="259"/>
      <c r="D11" s="257" t="s">
        <v>1126</v>
      </c>
      <c r="E11" s="257"/>
      <c r="F11" s="257"/>
      <c r="G11" s="257"/>
      <c r="H11" s="257"/>
      <c r="I11" s="257"/>
      <c r="J11" s="257"/>
      <c r="K11" s="255"/>
    </row>
    <row r="12" ht="12.75" customHeight="1">
      <c r="B12" s="258"/>
      <c r="C12" s="259"/>
      <c r="D12" s="259"/>
      <c r="E12" s="259"/>
      <c r="F12" s="259"/>
      <c r="G12" s="259"/>
      <c r="H12" s="259"/>
      <c r="I12" s="259"/>
      <c r="J12" s="259"/>
      <c r="K12" s="255"/>
    </row>
    <row r="13" ht="15" customHeight="1">
      <c r="B13" s="258"/>
      <c r="C13" s="259"/>
      <c r="D13" s="257" t="s">
        <v>1127</v>
      </c>
      <c r="E13" s="257"/>
      <c r="F13" s="257"/>
      <c r="G13" s="257"/>
      <c r="H13" s="257"/>
      <c r="I13" s="257"/>
      <c r="J13" s="257"/>
      <c r="K13" s="255"/>
    </row>
    <row r="14" ht="15" customHeight="1">
      <c r="B14" s="258"/>
      <c r="C14" s="259"/>
      <c r="D14" s="257" t="s">
        <v>1128</v>
      </c>
      <c r="E14" s="257"/>
      <c r="F14" s="257"/>
      <c r="G14" s="257"/>
      <c r="H14" s="257"/>
      <c r="I14" s="257"/>
      <c r="J14" s="257"/>
      <c r="K14" s="255"/>
    </row>
    <row r="15" ht="15" customHeight="1">
      <c r="B15" s="258"/>
      <c r="C15" s="259"/>
      <c r="D15" s="257" t="s">
        <v>1129</v>
      </c>
      <c r="E15" s="257"/>
      <c r="F15" s="257"/>
      <c r="G15" s="257"/>
      <c r="H15" s="257"/>
      <c r="I15" s="257"/>
      <c r="J15" s="257"/>
      <c r="K15" s="255"/>
    </row>
    <row r="16" ht="15" customHeight="1">
      <c r="B16" s="258"/>
      <c r="C16" s="259"/>
      <c r="D16" s="259"/>
      <c r="E16" s="260" t="s">
        <v>77</v>
      </c>
      <c r="F16" s="257" t="s">
        <v>1130</v>
      </c>
      <c r="G16" s="257"/>
      <c r="H16" s="257"/>
      <c r="I16" s="257"/>
      <c r="J16" s="257"/>
      <c r="K16" s="255"/>
    </row>
    <row r="17" ht="15" customHeight="1">
      <c r="B17" s="258"/>
      <c r="C17" s="259"/>
      <c r="D17" s="259"/>
      <c r="E17" s="260" t="s">
        <v>1131</v>
      </c>
      <c r="F17" s="257" t="s">
        <v>1132</v>
      </c>
      <c r="G17" s="257"/>
      <c r="H17" s="257"/>
      <c r="I17" s="257"/>
      <c r="J17" s="257"/>
      <c r="K17" s="255"/>
    </row>
    <row r="18" ht="15" customHeight="1">
      <c r="B18" s="258"/>
      <c r="C18" s="259"/>
      <c r="D18" s="259"/>
      <c r="E18" s="260" t="s">
        <v>1133</v>
      </c>
      <c r="F18" s="257" t="s">
        <v>1134</v>
      </c>
      <c r="G18" s="257"/>
      <c r="H18" s="257"/>
      <c r="I18" s="257"/>
      <c r="J18" s="257"/>
      <c r="K18" s="255"/>
    </row>
    <row r="19" ht="15" customHeight="1">
      <c r="B19" s="258"/>
      <c r="C19" s="259"/>
      <c r="D19" s="259"/>
      <c r="E19" s="260" t="s">
        <v>1135</v>
      </c>
      <c r="F19" s="257" t="s">
        <v>1136</v>
      </c>
      <c r="G19" s="257"/>
      <c r="H19" s="257"/>
      <c r="I19" s="257"/>
      <c r="J19" s="257"/>
      <c r="K19" s="255"/>
    </row>
    <row r="20" ht="15" customHeight="1">
      <c r="B20" s="258"/>
      <c r="C20" s="259"/>
      <c r="D20" s="259"/>
      <c r="E20" s="260" t="s">
        <v>879</v>
      </c>
      <c r="F20" s="257" t="s">
        <v>880</v>
      </c>
      <c r="G20" s="257"/>
      <c r="H20" s="257"/>
      <c r="I20" s="257"/>
      <c r="J20" s="257"/>
      <c r="K20" s="255"/>
    </row>
    <row r="21" ht="15" customHeight="1">
      <c r="B21" s="258"/>
      <c r="C21" s="259"/>
      <c r="D21" s="259"/>
      <c r="E21" s="260" t="s">
        <v>1137</v>
      </c>
      <c r="F21" s="257" t="s">
        <v>1138</v>
      </c>
      <c r="G21" s="257"/>
      <c r="H21" s="257"/>
      <c r="I21" s="257"/>
      <c r="J21" s="257"/>
      <c r="K21" s="255"/>
    </row>
    <row r="22" ht="12.75" customHeight="1">
      <c r="B22" s="258"/>
      <c r="C22" s="259"/>
      <c r="D22" s="259"/>
      <c r="E22" s="259"/>
      <c r="F22" s="259"/>
      <c r="G22" s="259"/>
      <c r="H22" s="259"/>
      <c r="I22" s="259"/>
      <c r="J22" s="259"/>
      <c r="K22" s="255"/>
    </row>
    <row r="23" ht="15" customHeight="1">
      <c r="B23" s="258"/>
      <c r="C23" s="257" t="s">
        <v>1139</v>
      </c>
      <c r="D23" s="257"/>
      <c r="E23" s="257"/>
      <c r="F23" s="257"/>
      <c r="G23" s="257"/>
      <c r="H23" s="257"/>
      <c r="I23" s="257"/>
      <c r="J23" s="257"/>
      <c r="K23" s="255"/>
    </row>
    <row r="24" ht="15" customHeight="1">
      <c r="B24" s="258"/>
      <c r="C24" s="257" t="s">
        <v>1140</v>
      </c>
      <c r="D24" s="257"/>
      <c r="E24" s="257"/>
      <c r="F24" s="257"/>
      <c r="G24" s="257"/>
      <c r="H24" s="257"/>
      <c r="I24" s="257"/>
      <c r="J24" s="257"/>
      <c r="K24" s="255"/>
    </row>
    <row r="25" ht="15" customHeight="1">
      <c r="B25" s="258"/>
      <c r="C25" s="257"/>
      <c r="D25" s="257" t="s">
        <v>1141</v>
      </c>
      <c r="E25" s="257"/>
      <c r="F25" s="257"/>
      <c r="G25" s="257"/>
      <c r="H25" s="257"/>
      <c r="I25" s="257"/>
      <c r="J25" s="257"/>
      <c r="K25" s="255"/>
    </row>
    <row r="26" ht="15" customHeight="1">
      <c r="B26" s="258"/>
      <c r="C26" s="259"/>
      <c r="D26" s="257" t="s">
        <v>1142</v>
      </c>
      <c r="E26" s="257"/>
      <c r="F26" s="257"/>
      <c r="G26" s="257"/>
      <c r="H26" s="257"/>
      <c r="I26" s="257"/>
      <c r="J26" s="257"/>
      <c r="K26" s="255"/>
    </row>
    <row r="27" ht="12.75" customHeight="1">
      <c r="B27" s="258"/>
      <c r="C27" s="259"/>
      <c r="D27" s="259"/>
      <c r="E27" s="259"/>
      <c r="F27" s="259"/>
      <c r="G27" s="259"/>
      <c r="H27" s="259"/>
      <c r="I27" s="259"/>
      <c r="J27" s="259"/>
      <c r="K27" s="255"/>
    </row>
    <row r="28" ht="15" customHeight="1">
      <c r="B28" s="258"/>
      <c r="C28" s="259"/>
      <c r="D28" s="257" t="s">
        <v>1143</v>
      </c>
      <c r="E28" s="257"/>
      <c r="F28" s="257"/>
      <c r="G28" s="257"/>
      <c r="H28" s="257"/>
      <c r="I28" s="257"/>
      <c r="J28" s="257"/>
      <c r="K28" s="255"/>
    </row>
    <row r="29" ht="15" customHeight="1">
      <c r="B29" s="258"/>
      <c r="C29" s="259"/>
      <c r="D29" s="257" t="s">
        <v>1144</v>
      </c>
      <c r="E29" s="257"/>
      <c r="F29" s="257"/>
      <c r="G29" s="257"/>
      <c r="H29" s="257"/>
      <c r="I29" s="257"/>
      <c r="J29" s="257"/>
      <c r="K29" s="255"/>
    </row>
    <row r="30" ht="12.75" customHeight="1">
      <c r="B30" s="258"/>
      <c r="C30" s="259"/>
      <c r="D30" s="259"/>
      <c r="E30" s="259"/>
      <c r="F30" s="259"/>
      <c r="G30" s="259"/>
      <c r="H30" s="259"/>
      <c r="I30" s="259"/>
      <c r="J30" s="259"/>
      <c r="K30" s="255"/>
    </row>
    <row r="31" ht="15" customHeight="1">
      <c r="B31" s="258"/>
      <c r="C31" s="259"/>
      <c r="D31" s="257" t="s">
        <v>1145</v>
      </c>
      <c r="E31" s="257"/>
      <c r="F31" s="257"/>
      <c r="G31" s="257"/>
      <c r="H31" s="257"/>
      <c r="I31" s="257"/>
      <c r="J31" s="257"/>
      <c r="K31" s="255"/>
    </row>
    <row r="32" ht="15" customHeight="1">
      <c r="B32" s="258"/>
      <c r="C32" s="259"/>
      <c r="D32" s="257" t="s">
        <v>1146</v>
      </c>
      <c r="E32" s="257"/>
      <c r="F32" s="257"/>
      <c r="G32" s="257"/>
      <c r="H32" s="257"/>
      <c r="I32" s="257"/>
      <c r="J32" s="257"/>
      <c r="K32" s="255"/>
    </row>
    <row r="33" ht="15" customHeight="1">
      <c r="B33" s="258"/>
      <c r="C33" s="259"/>
      <c r="D33" s="257" t="s">
        <v>1147</v>
      </c>
      <c r="E33" s="257"/>
      <c r="F33" s="257"/>
      <c r="G33" s="257"/>
      <c r="H33" s="257"/>
      <c r="I33" s="257"/>
      <c r="J33" s="257"/>
      <c r="K33" s="255"/>
    </row>
    <row r="34" ht="15" customHeight="1">
      <c r="B34" s="258"/>
      <c r="C34" s="259"/>
      <c r="D34" s="257"/>
      <c r="E34" s="261" t="s">
        <v>121</v>
      </c>
      <c r="F34" s="257"/>
      <c r="G34" s="257" t="s">
        <v>1148</v>
      </c>
      <c r="H34" s="257"/>
      <c r="I34" s="257"/>
      <c r="J34" s="257"/>
      <c r="K34" s="255"/>
    </row>
    <row r="35" ht="30.75" customHeight="1">
      <c r="B35" s="258"/>
      <c r="C35" s="259"/>
      <c r="D35" s="257"/>
      <c r="E35" s="261" t="s">
        <v>1149</v>
      </c>
      <c r="F35" s="257"/>
      <c r="G35" s="257" t="s">
        <v>1150</v>
      </c>
      <c r="H35" s="257"/>
      <c r="I35" s="257"/>
      <c r="J35" s="257"/>
      <c r="K35" s="255"/>
    </row>
    <row r="36" ht="15" customHeight="1">
      <c r="B36" s="258"/>
      <c r="C36" s="259"/>
      <c r="D36" s="257"/>
      <c r="E36" s="261" t="s">
        <v>52</v>
      </c>
      <c r="F36" s="257"/>
      <c r="G36" s="257" t="s">
        <v>1151</v>
      </c>
      <c r="H36" s="257"/>
      <c r="I36" s="257"/>
      <c r="J36" s="257"/>
      <c r="K36" s="255"/>
    </row>
    <row r="37" ht="15" customHeight="1">
      <c r="B37" s="258"/>
      <c r="C37" s="259"/>
      <c r="D37" s="257"/>
      <c r="E37" s="261" t="s">
        <v>122</v>
      </c>
      <c r="F37" s="257"/>
      <c r="G37" s="257" t="s">
        <v>1152</v>
      </c>
      <c r="H37" s="257"/>
      <c r="I37" s="257"/>
      <c r="J37" s="257"/>
      <c r="K37" s="255"/>
    </row>
    <row r="38" ht="15" customHeight="1">
      <c r="B38" s="258"/>
      <c r="C38" s="259"/>
      <c r="D38" s="257"/>
      <c r="E38" s="261" t="s">
        <v>123</v>
      </c>
      <c r="F38" s="257"/>
      <c r="G38" s="257" t="s">
        <v>1153</v>
      </c>
      <c r="H38" s="257"/>
      <c r="I38" s="257"/>
      <c r="J38" s="257"/>
      <c r="K38" s="255"/>
    </row>
    <row r="39" ht="15" customHeight="1">
      <c r="B39" s="258"/>
      <c r="C39" s="259"/>
      <c r="D39" s="257"/>
      <c r="E39" s="261" t="s">
        <v>124</v>
      </c>
      <c r="F39" s="257"/>
      <c r="G39" s="257" t="s">
        <v>1154</v>
      </c>
      <c r="H39" s="257"/>
      <c r="I39" s="257"/>
      <c r="J39" s="257"/>
      <c r="K39" s="255"/>
    </row>
    <row r="40" ht="15" customHeight="1">
      <c r="B40" s="258"/>
      <c r="C40" s="259"/>
      <c r="D40" s="257"/>
      <c r="E40" s="261" t="s">
        <v>1155</v>
      </c>
      <c r="F40" s="257"/>
      <c r="G40" s="257" t="s">
        <v>1156</v>
      </c>
      <c r="H40" s="257"/>
      <c r="I40" s="257"/>
      <c r="J40" s="257"/>
      <c r="K40" s="255"/>
    </row>
    <row r="41" ht="15" customHeight="1">
      <c r="B41" s="258"/>
      <c r="C41" s="259"/>
      <c r="D41" s="257"/>
      <c r="E41" s="261"/>
      <c r="F41" s="257"/>
      <c r="G41" s="257" t="s">
        <v>1157</v>
      </c>
      <c r="H41" s="257"/>
      <c r="I41" s="257"/>
      <c r="J41" s="257"/>
      <c r="K41" s="255"/>
    </row>
    <row r="42" ht="15" customHeight="1">
      <c r="B42" s="258"/>
      <c r="C42" s="259"/>
      <c r="D42" s="257"/>
      <c r="E42" s="261" t="s">
        <v>1158</v>
      </c>
      <c r="F42" s="257"/>
      <c r="G42" s="257" t="s">
        <v>1159</v>
      </c>
      <c r="H42" s="257"/>
      <c r="I42" s="257"/>
      <c r="J42" s="257"/>
      <c r="K42" s="255"/>
    </row>
    <row r="43" ht="15" customHeight="1">
      <c r="B43" s="258"/>
      <c r="C43" s="259"/>
      <c r="D43" s="257"/>
      <c r="E43" s="261" t="s">
        <v>126</v>
      </c>
      <c r="F43" s="257"/>
      <c r="G43" s="257" t="s">
        <v>1160</v>
      </c>
      <c r="H43" s="257"/>
      <c r="I43" s="257"/>
      <c r="J43" s="257"/>
      <c r="K43" s="255"/>
    </row>
    <row r="44" ht="12.75" customHeight="1">
      <c r="B44" s="258"/>
      <c r="C44" s="259"/>
      <c r="D44" s="257"/>
      <c r="E44" s="257"/>
      <c r="F44" s="257"/>
      <c r="G44" s="257"/>
      <c r="H44" s="257"/>
      <c r="I44" s="257"/>
      <c r="J44" s="257"/>
      <c r="K44" s="255"/>
    </row>
    <row r="45" ht="15" customHeight="1">
      <c r="B45" s="258"/>
      <c r="C45" s="259"/>
      <c r="D45" s="257" t="s">
        <v>1161</v>
      </c>
      <c r="E45" s="257"/>
      <c r="F45" s="257"/>
      <c r="G45" s="257"/>
      <c r="H45" s="257"/>
      <c r="I45" s="257"/>
      <c r="J45" s="257"/>
      <c r="K45" s="255"/>
    </row>
    <row r="46" ht="15" customHeight="1">
      <c r="B46" s="258"/>
      <c r="C46" s="259"/>
      <c r="D46" s="259"/>
      <c r="E46" s="257" t="s">
        <v>1162</v>
      </c>
      <c r="F46" s="257"/>
      <c r="G46" s="257"/>
      <c r="H46" s="257"/>
      <c r="I46" s="257"/>
      <c r="J46" s="257"/>
      <c r="K46" s="255"/>
    </row>
    <row r="47" ht="15" customHeight="1">
      <c r="B47" s="258"/>
      <c r="C47" s="259"/>
      <c r="D47" s="259"/>
      <c r="E47" s="257" t="s">
        <v>1163</v>
      </c>
      <c r="F47" s="257"/>
      <c r="G47" s="257"/>
      <c r="H47" s="257"/>
      <c r="I47" s="257"/>
      <c r="J47" s="257"/>
      <c r="K47" s="255"/>
    </row>
    <row r="48" ht="15" customHeight="1">
      <c r="B48" s="258"/>
      <c r="C48" s="259"/>
      <c r="D48" s="259"/>
      <c r="E48" s="257" t="s">
        <v>1164</v>
      </c>
      <c r="F48" s="257"/>
      <c r="G48" s="257"/>
      <c r="H48" s="257"/>
      <c r="I48" s="257"/>
      <c r="J48" s="257"/>
      <c r="K48" s="255"/>
    </row>
    <row r="49" ht="15" customHeight="1">
      <c r="B49" s="258"/>
      <c r="C49" s="259"/>
      <c r="D49" s="257" t="s">
        <v>1165</v>
      </c>
      <c r="E49" s="257"/>
      <c r="F49" s="257"/>
      <c r="G49" s="257"/>
      <c r="H49" s="257"/>
      <c r="I49" s="257"/>
      <c r="J49" s="257"/>
      <c r="K49" s="255"/>
    </row>
    <row r="50" ht="25.5" customHeight="1">
      <c r="B50" s="253"/>
      <c r="C50" s="254" t="s">
        <v>1166</v>
      </c>
      <c r="D50" s="254"/>
      <c r="E50" s="254"/>
      <c r="F50" s="254"/>
      <c r="G50" s="254"/>
      <c r="H50" s="254"/>
      <c r="I50" s="254"/>
      <c r="J50" s="254"/>
      <c r="K50" s="255"/>
    </row>
    <row r="51" ht="5.25" customHeight="1">
      <c r="B51" s="253"/>
      <c r="C51" s="256"/>
      <c r="D51" s="256"/>
      <c r="E51" s="256"/>
      <c r="F51" s="256"/>
      <c r="G51" s="256"/>
      <c r="H51" s="256"/>
      <c r="I51" s="256"/>
      <c r="J51" s="256"/>
      <c r="K51" s="255"/>
    </row>
    <row r="52" ht="15" customHeight="1">
      <c r="B52" s="253"/>
      <c r="C52" s="257" t="s">
        <v>1167</v>
      </c>
      <c r="D52" s="257"/>
      <c r="E52" s="257"/>
      <c r="F52" s="257"/>
      <c r="G52" s="257"/>
      <c r="H52" s="257"/>
      <c r="I52" s="257"/>
      <c r="J52" s="257"/>
      <c r="K52" s="255"/>
    </row>
    <row r="53" ht="15" customHeight="1">
      <c r="B53" s="253"/>
      <c r="C53" s="257" t="s">
        <v>1168</v>
      </c>
      <c r="D53" s="257"/>
      <c r="E53" s="257"/>
      <c r="F53" s="257"/>
      <c r="G53" s="257"/>
      <c r="H53" s="257"/>
      <c r="I53" s="257"/>
      <c r="J53" s="257"/>
      <c r="K53" s="255"/>
    </row>
    <row r="54" ht="12.75" customHeight="1">
      <c r="B54" s="253"/>
      <c r="C54" s="257"/>
      <c r="D54" s="257"/>
      <c r="E54" s="257"/>
      <c r="F54" s="257"/>
      <c r="G54" s="257"/>
      <c r="H54" s="257"/>
      <c r="I54" s="257"/>
      <c r="J54" s="257"/>
      <c r="K54" s="255"/>
    </row>
    <row r="55" ht="15" customHeight="1">
      <c r="B55" s="253"/>
      <c r="C55" s="257" t="s">
        <v>1169</v>
      </c>
      <c r="D55" s="257"/>
      <c r="E55" s="257"/>
      <c r="F55" s="257"/>
      <c r="G55" s="257"/>
      <c r="H55" s="257"/>
      <c r="I55" s="257"/>
      <c r="J55" s="257"/>
      <c r="K55" s="255"/>
    </row>
    <row r="56" ht="15" customHeight="1">
      <c r="B56" s="253"/>
      <c r="C56" s="259"/>
      <c r="D56" s="257" t="s">
        <v>1170</v>
      </c>
      <c r="E56" s="257"/>
      <c r="F56" s="257"/>
      <c r="G56" s="257"/>
      <c r="H56" s="257"/>
      <c r="I56" s="257"/>
      <c r="J56" s="257"/>
      <c r="K56" s="255"/>
    </row>
    <row r="57" ht="15" customHeight="1">
      <c r="B57" s="253"/>
      <c r="C57" s="259"/>
      <c r="D57" s="257" t="s">
        <v>1171</v>
      </c>
      <c r="E57" s="257"/>
      <c r="F57" s="257"/>
      <c r="G57" s="257"/>
      <c r="H57" s="257"/>
      <c r="I57" s="257"/>
      <c r="J57" s="257"/>
      <c r="K57" s="255"/>
    </row>
    <row r="58" ht="15" customHeight="1">
      <c r="B58" s="253"/>
      <c r="C58" s="259"/>
      <c r="D58" s="257" t="s">
        <v>1172</v>
      </c>
      <c r="E58" s="257"/>
      <c r="F58" s="257"/>
      <c r="G58" s="257"/>
      <c r="H58" s="257"/>
      <c r="I58" s="257"/>
      <c r="J58" s="257"/>
      <c r="K58" s="255"/>
    </row>
    <row r="59" ht="15" customHeight="1">
      <c r="B59" s="253"/>
      <c r="C59" s="259"/>
      <c r="D59" s="257" t="s">
        <v>1173</v>
      </c>
      <c r="E59" s="257"/>
      <c r="F59" s="257"/>
      <c r="G59" s="257"/>
      <c r="H59" s="257"/>
      <c r="I59" s="257"/>
      <c r="J59" s="257"/>
      <c r="K59" s="255"/>
    </row>
    <row r="60" ht="15" customHeight="1">
      <c r="B60" s="253"/>
      <c r="C60" s="259"/>
      <c r="D60" s="262" t="s">
        <v>1174</v>
      </c>
      <c r="E60" s="262"/>
      <c r="F60" s="262"/>
      <c r="G60" s="262"/>
      <c r="H60" s="262"/>
      <c r="I60" s="262"/>
      <c r="J60" s="262"/>
      <c r="K60" s="255"/>
    </row>
    <row r="61" ht="15" customHeight="1">
      <c r="B61" s="253"/>
      <c r="C61" s="259"/>
      <c r="D61" s="257" t="s">
        <v>1175</v>
      </c>
      <c r="E61" s="257"/>
      <c r="F61" s="257"/>
      <c r="G61" s="257"/>
      <c r="H61" s="257"/>
      <c r="I61" s="257"/>
      <c r="J61" s="257"/>
      <c r="K61" s="255"/>
    </row>
    <row r="62" ht="12.75" customHeight="1">
      <c r="B62" s="253"/>
      <c r="C62" s="259"/>
      <c r="D62" s="259"/>
      <c r="E62" s="263"/>
      <c r="F62" s="259"/>
      <c r="G62" s="259"/>
      <c r="H62" s="259"/>
      <c r="I62" s="259"/>
      <c r="J62" s="259"/>
      <c r="K62" s="255"/>
    </row>
    <row r="63" ht="15" customHeight="1">
      <c r="B63" s="253"/>
      <c r="C63" s="259"/>
      <c r="D63" s="257" t="s">
        <v>1176</v>
      </c>
      <c r="E63" s="257"/>
      <c r="F63" s="257"/>
      <c r="G63" s="257"/>
      <c r="H63" s="257"/>
      <c r="I63" s="257"/>
      <c r="J63" s="257"/>
      <c r="K63" s="255"/>
    </row>
    <row r="64" ht="15" customHeight="1">
      <c r="B64" s="253"/>
      <c r="C64" s="259"/>
      <c r="D64" s="262" t="s">
        <v>1177</v>
      </c>
      <c r="E64" s="262"/>
      <c r="F64" s="262"/>
      <c r="G64" s="262"/>
      <c r="H64" s="262"/>
      <c r="I64" s="262"/>
      <c r="J64" s="262"/>
      <c r="K64" s="255"/>
    </row>
    <row r="65" ht="15" customHeight="1">
      <c r="B65" s="253"/>
      <c r="C65" s="259"/>
      <c r="D65" s="257" t="s">
        <v>1178</v>
      </c>
      <c r="E65" s="257"/>
      <c r="F65" s="257"/>
      <c r="G65" s="257"/>
      <c r="H65" s="257"/>
      <c r="I65" s="257"/>
      <c r="J65" s="257"/>
      <c r="K65" s="255"/>
    </row>
    <row r="66" ht="15" customHeight="1">
      <c r="B66" s="253"/>
      <c r="C66" s="259"/>
      <c r="D66" s="257" t="s">
        <v>1179</v>
      </c>
      <c r="E66" s="257"/>
      <c r="F66" s="257"/>
      <c r="G66" s="257"/>
      <c r="H66" s="257"/>
      <c r="I66" s="257"/>
      <c r="J66" s="257"/>
      <c r="K66" s="255"/>
    </row>
    <row r="67" ht="15" customHeight="1">
      <c r="B67" s="253"/>
      <c r="C67" s="259"/>
      <c r="D67" s="257" t="s">
        <v>1180</v>
      </c>
      <c r="E67" s="257"/>
      <c r="F67" s="257"/>
      <c r="G67" s="257"/>
      <c r="H67" s="257"/>
      <c r="I67" s="257"/>
      <c r="J67" s="257"/>
      <c r="K67" s="255"/>
    </row>
    <row r="68" ht="15" customHeight="1">
      <c r="B68" s="253"/>
      <c r="C68" s="259"/>
      <c r="D68" s="257" t="s">
        <v>1181</v>
      </c>
      <c r="E68" s="257"/>
      <c r="F68" s="257"/>
      <c r="G68" s="257"/>
      <c r="H68" s="257"/>
      <c r="I68" s="257"/>
      <c r="J68" s="257"/>
      <c r="K68" s="255"/>
    </row>
    <row r="69" ht="12.75" customHeight="1">
      <c r="B69" s="264"/>
      <c r="C69" s="265"/>
      <c r="D69" s="265"/>
      <c r="E69" s="265"/>
      <c r="F69" s="265"/>
      <c r="G69" s="265"/>
      <c r="H69" s="265"/>
      <c r="I69" s="265"/>
      <c r="J69" s="265"/>
      <c r="K69" s="266"/>
    </row>
    <row r="70" ht="18.75" customHeight="1">
      <c r="B70" s="267"/>
      <c r="C70" s="267"/>
      <c r="D70" s="267"/>
      <c r="E70" s="267"/>
      <c r="F70" s="267"/>
      <c r="G70" s="267"/>
      <c r="H70" s="267"/>
      <c r="I70" s="267"/>
      <c r="J70" s="267"/>
      <c r="K70" s="268"/>
    </row>
    <row r="71" ht="18.75" customHeight="1"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ht="7.5" customHeight="1">
      <c r="B72" s="269"/>
      <c r="C72" s="270"/>
      <c r="D72" s="270"/>
      <c r="E72" s="270"/>
      <c r="F72" s="270"/>
      <c r="G72" s="270"/>
      <c r="H72" s="270"/>
      <c r="I72" s="270"/>
      <c r="J72" s="270"/>
      <c r="K72" s="271"/>
    </row>
    <row r="73" ht="45" customHeight="1">
      <c r="B73" s="272"/>
      <c r="C73" s="273" t="s">
        <v>1182</v>
      </c>
      <c r="D73" s="273"/>
      <c r="E73" s="273"/>
      <c r="F73" s="273"/>
      <c r="G73" s="273"/>
      <c r="H73" s="273"/>
      <c r="I73" s="273"/>
      <c r="J73" s="273"/>
      <c r="K73" s="274"/>
    </row>
    <row r="74" ht="17.25" customHeight="1">
      <c r="B74" s="272"/>
      <c r="C74" s="275" t="s">
        <v>1183</v>
      </c>
      <c r="D74" s="275"/>
      <c r="E74" s="275"/>
      <c r="F74" s="275" t="s">
        <v>1184</v>
      </c>
      <c r="G74" s="276"/>
      <c r="H74" s="275" t="s">
        <v>122</v>
      </c>
      <c r="I74" s="275" t="s">
        <v>56</v>
      </c>
      <c r="J74" s="275" t="s">
        <v>1185</v>
      </c>
      <c r="K74" s="274"/>
    </row>
    <row r="75" ht="17.25" customHeight="1">
      <c r="B75" s="272"/>
      <c r="C75" s="277" t="s">
        <v>1186</v>
      </c>
      <c r="D75" s="277"/>
      <c r="E75" s="277"/>
      <c r="F75" s="278" t="s">
        <v>1187</v>
      </c>
      <c r="G75" s="279"/>
      <c r="H75" s="277"/>
      <c r="I75" s="277"/>
      <c r="J75" s="277" t="s">
        <v>1188</v>
      </c>
      <c r="K75" s="274"/>
    </row>
    <row r="76" ht="5.25" customHeight="1">
      <c r="B76" s="272"/>
      <c r="C76" s="280"/>
      <c r="D76" s="280"/>
      <c r="E76" s="280"/>
      <c r="F76" s="280"/>
      <c r="G76" s="281"/>
      <c r="H76" s="280"/>
      <c r="I76" s="280"/>
      <c r="J76" s="280"/>
      <c r="K76" s="274"/>
    </row>
    <row r="77" ht="15" customHeight="1">
      <c r="B77" s="272"/>
      <c r="C77" s="261" t="s">
        <v>52</v>
      </c>
      <c r="D77" s="280"/>
      <c r="E77" s="280"/>
      <c r="F77" s="282" t="s">
        <v>1189</v>
      </c>
      <c r="G77" s="281"/>
      <c r="H77" s="261" t="s">
        <v>1190</v>
      </c>
      <c r="I77" s="261" t="s">
        <v>1191</v>
      </c>
      <c r="J77" s="261">
        <v>20</v>
      </c>
      <c r="K77" s="274"/>
    </row>
    <row r="78" ht="15" customHeight="1">
      <c r="B78" s="272"/>
      <c r="C78" s="261" t="s">
        <v>1192</v>
      </c>
      <c r="D78" s="261"/>
      <c r="E78" s="261"/>
      <c r="F78" s="282" t="s">
        <v>1189</v>
      </c>
      <c r="G78" s="281"/>
      <c r="H78" s="261" t="s">
        <v>1193</v>
      </c>
      <c r="I78" s="261" t="s">
        <v>1191</v>
      </c>
      <c r="J78" s="261">
        <v>120</v>
      </c>
      <c r="K78" s="274"/>
    </row>
    <row r="79" ht="15" customHeight="1">
      <c r="B79" s="283"/>
      <c r="C79" s="261" t="s">
        <v>1194</v>
      </c>
      <c r="D79" s="261"/>
      <c r="E79" s="261"/>
      <c r="F79" s="282" t="s">
        <v>1195</v>
      </c>
      <c r="G79" s="281"/>
      <c r="H79" s="261" t="s">
        <v>1196</v>
      </c>
      <c r="I79" s="261" t="s">
        <v>1191</v>
      </c>
      <c r="J79" s="261">
        <v>50</v>
      </c>
      <c r="K79" s="274"/>
    </row>
    <row r="80" ht="15" customHeight="1">
      <c r="B80" s="283"/>
      <c r="C80" s="261" t="s">
        <v>1197</v>
      </c>
      <c r="D80" s="261"/>
      <c r="E80" s="261"/>
      <c r="F80" s="282" t="s">
        <v>1189</v>
      </c>
      <c r="G80" s="281"/>
      <c r="H80" s="261" t="s">
        <v>1198</v>
      </c>
      <c r="I80" s="261" t="s">
        <v>1199</v>
      </c>
      <c r="J80" s="261"/>
      <c r="K80" s="274"/>
    </row>
    <row r="81" ht="15" customHeight="1">
      <c r="B81" s="283"/>
      <c r="C81" s="284" t="s">
        <v>1200</v>
      </c>
      <c r="D81" s="284"/>
      <c r="E81" s="284"/>
      <c r="F81" s="285" t="s">
        <v>1195</v>
      </c>
      <c r="G81" s="284"/>
      <c r="H81" s="284" t="s">
        <v>1201</v>
      </c>
      <c r="I81" s="284" t="s">
        <v>1191</v>
      </c>
      <c r="J81" s="284">
        <v>15</v>
      </c>
      <c r="K81" s="274"/>
    </row>
    <row r="82" ht="15" customHeight="1">
      <c r="B82" s="283"/>
      <c r="C82" s="284" t="s">
        <v>1202</v>
      </c>
      <c r="D82" s="284"/>
      <c r="E82" s="284"/>
      <c r="F82" s="285" t="s">
        <v>1195</v>
      </c>
      <c r="G82" s="284"/>
      <c r="H82" s="284" t="s">
        <v>1203</v>
      </c>
      <c r="I82" s="284" t="s">
        <v>1191</v>
      </c>
      <c r="J82" s="284">
        <v>15</v>
      </c>
      <c r="K82" s="274"/>
    </row>
    <row r="83" ht="15" customHeight="1">
      <c r="B83" s="283"/>
      <c r="C83" s="284" t="s">
        <v>1204</v>
      </c>
      <c r="D83" s="284"/>
      <c r="E83" s="284"/>
      <c r="F83" s="285" t="s">
        <v>1195</v>
      </c>
      <c r="G83" s="284"/>
      <c r="H83" s="284" t="s">
        <v>1205</v>
      </c>
      <c r="I83" s="284" t="s">
        <v>1191</v>
      </c>
      <c r="J83" s="284">
        <v>20</v>
      </c>
      <c r="K83" s="274"/>
    </row>
    <row r="84" ht="15" customHeight="1">
      <c r="B84" s="283"/>
      <c r="C84" s="284" t="s">
        <v>1206</v>
      </c>
      <c r="D84" s="284"/>
      <c r="E84" s="284"/>
      <c r="F84" s="285" t="s">
        <v>1195</v>
      </c>
      <c r="G84" s="284"/>
      <c r="H84" s="284" t="s">
        <v>1207</v>
      </c>
      <c r="I84" s="284" t="s">
        <v>1191</v>
      </c>
      <c r="J84" s="284">
        <v>20</v>
      </c>
      <c r="K84" s="274"/>
    </row>
    <row r="85" ht="15" customHeight="1">
      <c r="B85" s="283"/>
      <c r="C85" s="261" t="s">
        <v>1208</v>
      </c>
      <c r="D85" s="261"/>
      <c r="E85" s="261"/>
      <c r="F85" s="282" t="s">
        <v>1195</v>
      </c>
      <c r="G85" s="281"/>
      <c r="H85" s="261" t="s">
        <v>1209</v>
      </c>
      <c r="I85" s="261" t="s">
        <v>1191</v>
      </c>
      <c r="J85" s="261">
        <v>50</v>
      </c>
      <c r="K85" s="274"/>
    </row>
    <row r="86" ht="15" customHeight="1">
      <c r="B86" s="283"/>
      <c r="C86" s="261" t="s">
        <v>1210</v>
      </c>
      <c r="D86" s="261"/>
      <c r="E86" s="261"/>
      <c r="F86" s="282" t="s">
        <v>1195</v>
      </c>
      <c r="G86" s="281"/>
      <c r="H86" s="261" t="s">
        <v>1211</v>
      </c>
      <c r="I86" s="261" t="s">
        <v>1191</v>
      </c>
      <c r="J86" s="261">
        <v>20</v>
      </c>
      <c r="K86" s="274"/>
    </row>
    <row r="87" ht="15" customHeight="1">
      <c r="B87" s="283"/>
      <c r="C87" s="261" t="s">
        <v>1212</v>
      </c>
      <c r="D87" s="261"/>
      <c r="E87" s="261"/>
      <c r="F87" s="282" t="s">
        <v>1195</v>
      </c>
      <c r="G87" s="281"/>
      <c r="H87" s="261" t="s">
        <v>1213</v>
      </c>
      <c r="I87" s="261" t="s">
        <v>1191</v>
      </c>
      <c r="J87" s="261">
        <v>20</v>
      </c>
      <c r="K87" s="274"/>
    </row>
    <row r="88" ht="15" customHeight="1">
      <c r="B88" s="283"/>
      <c r="C88" s="261" t="s">
        <v>1214</v>
      </c>
      <c r="D88" s="261"/>
      <c r="E88" s="261"/>
      <c r="F88" s="282" t="s">
        <v>1195</v>
      </c>
      <c r="G88" s="281"/>
      <c r="H88" s="261" t="s">
        <v>1215</v>
      </c>
      <c r="I88" s="261" t="s">
        <v>1191</v>
      </c>
      <c r="J88" s="261">
        <v>50</v>
      </c>
      <c r="K88" s="274"/>
    </row>
    <row r="89" ht="15" customHeight="1">
      <c r="B89" s="283"/>
      <c r="C89" s="261" t="s">
        <v>1216</v>
      </c>
      <c r="D89" s="261"/>
      <c r="E89" s="261"/>
      <c r="F89" s="282" t="s">
        <v>1195</v>
      </c>
      <c r="G89" s="281"/>
      <c r="H89" s="261" t="s">
        <v>1216</v>
      </c>
      <c r="I89" s="261" t="s">
        <v>1191</v>
      </c>
      <c r="J89" s="261">
        <v>50</v>
      </c>
      <c r="K89" s="274"/>
    </row>
    <row r="90" ht="15" customHeight="1">
      <c r="B90" s="283"/>
      <c r="C90" s="261" t="s">
        <v>127</v>
      </c>
      <c r="D90" s="261"/>
      <c r="E90" s="261"/>
      <c r="F90" s="282" t="s">
        <v>1195</v>
      </c>
      <c r="G90" s="281"/>
      <c r="H90" s="261" t="s">
        <v>1217</v>
      </c>
      <c r="I90" s="261" t="s">
        <v>1191</v>
      </c>
      <c r="J90" s="261">
        <v>255</v>
      </c>
      <c r="K90" s="274"/>
    </row>
    <row r="91" ht="15" customHeight="1">
      <c r="B91" s="283"/>
      <c r="C91" s="261" t="s">
        <v>1218</v>
      </c>
      <c r="D91" s="261"/>
      <c r="E91" s="261"/>
      <c r="F91" s="282" t="s">
        <v>1189</v>
      </c>
      <c r="G91" s="281"/>
      <c r="H91" s="261" t="s">
        <v>1219</v>
      </c>
      <c r="I91" s="261" t="s">
        <v>1220</v>
      </c>
      <c r="J91" s="261"/>
      <c r="K91" s="274"/>
    </row>
    <row r="92" ht="15" customHeight="1">
      <c r="B92" s="283"/>
      <c r="C92" s="261" t="s">
        <v>1221</v>
      </c>
      <c r="D92" s="261"/>
      <c r="E92" s="261"/>
      <c r="F92" s="282" t="s">
        <v>1189</v>
      </c>
      <c r="G92" s="281"/>
      <c r="H92" s="261" t="s">
        <v>1222</v>
      </c>
      <c r="I92" s="261" t="s">
        <v>1223</v>
      </c>
      <c r="J92" s="261"/>
      <c r="K92" s="274"/>
    </row>
    <row r="93" ht="15" customHeight="1">
      <c r="B93" s="283"/>
      <c r="C93" s="261" t="s">
        <v>1224</v>
      </c>
      <c r="D93" s="261"/>
      <c r="E93" s="261"/>
      <c r="F93" s="282" t="s">
        <v>1189</v>
      </c>
      <c r="G93" s="281"/>
      <c r="H93" s="261" t="s">
        <v>1224</v>
      </c>
      <c r="I93" s="261" t="s">
        <v>1223</v>
      </c>
      <c r="J93" s="261"/>
      <c r="K93" s="274"/>
    </row>
    <row r="94" ht="15" customHeight="1">
      <c r="B94" s="283"/>
      <c r="C94" s="261" t="s">
        <v>37</v>
      </c>
      <c r="D94" s="261"/>
      <c r="E94" s="261"/>
      <c r="F94" s="282" t="s">
        <v>1189</v>
      </c>
      <c r="G94" s="281"/>
      <c r="H94" s="261" t="s">
        <v>1225</v>
      </c>
      <c r="I94" s="261" t="s">
        <v>1223</v>
      </c>
      <c r="J94" s="261"/>
      <c r="K94" s="274"/>
    </row>
    <row r="95" ht="15" customHeight="1">
      <c r="B95" s="283"/>
      <c r="C95" s="261" t="s">
        <v>47</v>
      </c>
      <c r="D95" s="261"/>
      <c r="E95" s="261"/>
      <c r="F95" s="282" t="s">
        <v>1189</v>
      </c>
      <c r="G95" s="281"/>
      <c r="H95" s="261" t="s">
        <v>1226</v>
      </c>
      <c r="I95" s="261" t="s">
        <v>1223</v>
      </c>
      <c r="J95" s="261"/>
      <c r="K95" s="274"/>
    </row>
    <row r="96" ht="15" customHeight="1">
      <c r="B96" s="286"/>
      <c r="C96" s="287"/>
      <c r="D96" s="287"/>
      <c r="E96" s="287"/>
      <c r="F96" s="287"/>
      <c r="G96" s="287"/>
      <c r="H96" s="287"/>
      <c r="I96" s="287"/>
      <c r="J96" s="287"/>
      <c r="K96" s="288"/>
    </row>
    <row r="97" ht="18.75" customHeight="1">
      <c r="B97" s="289"/>
      <c r="C97" s="290"/>
      <c r="D97" s="290"/>
      <c r="E97" s="290"/>
      <c r="F97" s="290"/>
      <c r="G97" s="290"/>
      <c r="H97" s="290"/>
      <c r="I97" s="290"/>
      <c r="J97" s="290"/>
      <c r="K97" s="289"/>
    </row>
    <row r="98" ht="18.75" customHeight="1">
      <c r="B98" s="268"/>
      <c r="C98" s="268"/>
      <c r="D98" s="268"/>
      <c r="E98" s="268"/>
      <c r="F98" s="268"/>
      <c r="G98" s="268"/>
      <c r="H98" s="268"/>
      <c r="I98" s="268"/>
      <c r="J98" s="268"/>
      <c r="K98" s="268"/>
    </row>
    <row r="99" ht="7.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71"/>
    </row>
    <row r="100" ht="45" customHeight="1">
      <c r="B100" s="272"/>
      <c r="C100" s="273" t="s">
        <v>1227</v>
      </c>
      <c r="D100" s="273"/>
      <c r="E100" s="273"/>
      <c r="F100" s="273"/>
      <c r="G100" s="273"/>
      <c r="H100" s="273"/>
      <c r="I100" s="273"/>
      <c r="J100" s="273"/>
      <c r="K100" s="274"/>
    </row>
    <row r="101" ht="17.25" customHeight="1">
      <c r="B101" s="272"/>
      <c r="C101" s="275" t="s">
        <v>1183</v>
      </c>
      <c r="D101" s="275"/>
      <c r="E101" s="275"/>
      <c r="F101" s="275" t="s">
        <v>1184</v>
      </c>
      <c r="G101" s="276"/>
      <c r="H101" s="275" t="s">
        <v>122</v>
      </c>
      <c r="I101" s="275" t="s">
        <v>56</v>
      </c>
      <c r="J101" s="275" t="s">
        <v>1185</v>
      </c>
      <c r="K101" s="274"/>
    </row>
    <row r="102" ht="17.25" customHeight="1">
      <c r="B102" s="272"/>
      <c r="C102" s="277" t="s">
        <v>1186</v>
      </c>
      <c r="D102" s="277"/>
      <c r="E102" s="277"/>
      <c r="F102" s="278" t="s">
        <v>1187</v>
      </c>
      <c r="G102" s="279"/>
      <c r="H102" s="277"/>
      <c r="I102" s="277"/>
      <c r="J102" s="277" t="s">
        <v>1188</v>
      </c>
      <c r="K102" s="274"/>
    </row>
    <row r="103" ht="5.25" customHeight="1">
      <c r="B103" s="272"/>
      <c r="C103" s="275"/>
      <c r="D103" s="275"/>
      <c r="E103" s="275"/>
      <c r="F103" s="275"/>
      <c r="G103" s="291"/>
      <c r="H103" s="275"/>
      <c r="I103" s="275"/>
      <c r="J103" s="275"/>
      <c r="K103" s="274"/>
    </row>
    <row r="104" ht="15" customHeight="1">
      <c r="B104" s="272"/>
      <c r="C104" s="261" t="s">
        <v>52</v>
      </c>
      <c r="D104" s="280"/>
      <c r="E104" s="280"/>
      <c r="F104" s="282" t="s">
        <v>1189</v>
      </c>
      <c r="G104" s="291"/>
      <c r="H104" s="261" t="s">
        <v>1228</v>
      </c>
      <c r="I104" s="261" t="s">
        <v>1191</v>
      </c>
      <c r="J104" s="261">
        <v>20</v>
      </c>
      <c r="K104" s="274"/>
    </row>
    <row r="105" ht="15" customHeight="1">
      <c r="B105" s="272"/>
      <c r="C105" s="261" t="s">
        <v>1192</v>
      </c>
      <c r="D105" s="261"/>
      <c r="E105" s="261"/>
      <c r="F105" s="282" t="s">
        <v>1189</v>
      </c>
      <c r="G105" s="261"/>
      <c r="H105" s="261" t="s">
        <v>1228</v>
      </c>
      <c r="I105" s="261" t="s">
        <v>1191</v>
      </c>
      <c r="J105" s="261">
        <v>120</v>
      </c>
      <c r="K105" s="274"/>
    </row>
    <row r="106" ht="15" customHeight="1">
      <c r="B106" s="283"/>
      <c r="C106" s="261" t="s">
        <v>1194</v>
      </c>
      <c r="D106" s="261"/>
      <c r="E106" s="261"/>
      <c r="F106" s="282" t="s">
        <v>1195</v>
      </c>
      <c r="G106" s="261"/>
      <c r="H106" s="261" t="s">
        <v>1228</v>
      </c>
      <c r="I106" s="261" t="s">
        <v>1191</v>
      </c>
      <c r="J106" s="261">
        <v>50</v>
      </c>
      <c r="K106" s="274"/>
    </row>
    <row r="107" ht="15" customHeight="1">
      <c r="B107" s="283"/>
      <c r="C107" s="261" t="s">
        <v>1197</v>
      </c>
      <c r="D107" s="261"/>
      <c r="E107" s="261"/>
      <c r="F107" s="282" t="s">
        <v>1189</v>
      </c>
      <c r="G107" s="261"/>
      <c r="H107" s="261" t="s">
        <v>1228</v>
      </c>
      <c r="I107" s="261" t="s">
        <v>1199</v>
      </c>
      <c r="J107" s="261"/>
      <c r="K107" s="274"/>
    </row>
    <row r="108" ht="15" customHeight="1">
      <c r="B108" s="283"/>
      <c r="C108" s="261" t="s">
        <v>1208</v>
      </c>
      <c r="D108" s="261"/>
      <c r="E108" s="261"/>
      <c r="F108" s="282" t="s">
        <v>1195</v>
      </c>
      <c r="G108" s="261"/>
      <c r="H108" s="261" t="s">
        <v>1228</v>
      </c>
      <c r="I108" s="261" t="s">
        <v>1191</v>
      </c>
      <c r="J108" s="261">
        <v>50</v>
      </c>
      <c r="K108" s="274"/>
    </row>
    <row r="109" ht="15" customHeight="1">
      <c r="B109" s="283"/>
      <c r="C109" s="261" t="s">
        <v>1216</v>
      </c>
      <c r="D109" s="261"/>
      <c r="E109" s="261"/>
      <c r="F109" s="282" t="s">
        <v>1195</v>
      </c>
      <c r="G109" s="261"/>
      <c r="H109" s="261" t="s">
        <v>1228</v>
      </c>
      <c r="I109" s="261" t="s">
        <v>1191</v>
      </c>
      <c r="J109" s="261">
        <v>50</v>
      </c>
      <c r="K109" s="274"/>
    </row>
    <row r="110" ht="15" customHeight="1">
      <c r="B110" s="283"/>
      <c r="C110" s="261" t="s">
        <v>1214</v>
      </c>
      <c r="D110" s="261"/>
      <c r="E110" s="261"/>
      <c r="F110" s="282" t="s">
        <v>1195</v>
      </c>
      <c r="G110" s="261"/>
      <c r="H110" s="261" t="s">
        <v>1228</v>
      </c>
      <c r="I110" s="261" t="s">
        <v>1191</v>
      </c>
      <c r="J110" s="261">
        <v>50</v>
      </c>
      <c r="K110" s="274"/>
    </row>
    <row r="111" ht="15" customHeight="1">
      <c r="B111" s="283"/>
      <c r="C111" s="261" t="s">
        <v>52</v>
      </c>
      <c r="D111" s="261"/>
      <c r="E111" s="261"/>
      <c r="F111" s="282" t="s">
        <v>1189</v>
      </c>
      <c r="G111" s="261"/>
      <c r="H111" s="261" t="s">
        <v>1229</v>
      </c>
      <c r="I111" s="261" t="s">
        <v>1191</v>
      </c>
      <c r="J111" s="261">
        <v>20</v>
      </c>
      <c r="K111" s="274"/>
    </row>
    <row r="112" ht="15" customHeight="1">
      <c r="B112" s="283"/>
      <c r="C112" s="261" t="s">
        <v>1230</v>
      </c>
      <c r="D112" s="261"/>
      <c r="E112" s="261"/>
      <c r="F112" s="282" t="s">
        <v>1189</v>
      </c>
      <c r="G112" s="261"/>
      <c r="H112" s="261" t="s">
        <v>1231</v>
      </c>
      <c r="I112" s="261" t="s">
        <v>1191</v>
      </c>
      <c r="J112" s="261">
        <v>120</v>
      </c>
      <c r="K112" s="274"/>
    </row>
    <row r="113" ht="15" customHeight="1">
      <c r="B113" s="283"/>
      <c r="C113" s="261" t="s">
        <v>37</v>
      </c>
      <c r="D113" s="261"/>
      <c r="E113" s="261"/>
      <c r="F113" s="282" t="s">
        <v>1189</v>
      </c>
      <c r="G113" s="261"/>
      <c r="H113" s="261" t="s">
        <v>1232</v>
      </c>
      <c r="I113" s="261" t="s">
        <v>1223</v>
      </c>
      <c r="J113" s="261"/>
      <c r="K113" s="274"/>
    </row>
    <row r="114" ht="15" customHeight="1">
      <c r="B114" s="283"/>
      <c r="C114" s="261" t="s">
        <v>47</v>
      </c>
      <c r="D114" s="261"/>
      <c r="E114" s="261"/>
      <c r="F114" s="282" t="s">
        <v>1189</v>
      </c>
      <c r="G114" s="261"/>
      <c r="H114" s="261" t="s">
        <v>1233</v>
      </c>
      <c r="I114" s="261" t="s">
        <v>1223</v>
      </c>
      <c r="J114" s="261"/>
      <c r="K114" s="274"/>
    </row>
    <row r="115" ht="15" customHeight="1">
      <c r="B115" s="283"/>
      <c r="C115" s="261" t="s">
        <v>56</v>
      </c>
      <c r="D115" s="261"/>
      <c r="E115" s="261"/>
      <c r="F115" s="282" t="s">
        <v>1189</v>
      </c>
      <c r="G115" s="261"/>
      <c r="H115" s="261" t="s">
        <v>1234</v>
      </c>
      <c r="I115" s="261" t="s">
        <v>1235</v>
      </c>
      <c r="J115" s="261"/>
      <c r="K115" s="274"/>
    </row>
    <row r="116" ht="15" customHeight="1">
      <c r="B116" s="286"/>
      <c r="C116" s="292"/>
      <c r="D116" s="292"/>
      <c r="E116" s="292"/>
      <c r="F116" s="292"/>
      <c r="G116" s="292"/>
      <c r="H116" s="292"/>
      <c r="I116" s="292"/>
      <c r="J116" s="292"/>
      <c r="K116" s="288"/>
    </row>
    <row r="117" ht="18.75" customHeight="1">
      <c r="B117" s="293"/>
      <c r="C117" s="257"/>
      <c r="D117" s="257"/>
      <c r="E117" s="257"/>
      <c r="F117" s="294"/>
      <c r="G117" s="257"/>
      <c r="H117" s="257"/>
      <c r="I117" s="257"/>
      <c r="J117" s="257"/>
      <c r="K117" s="293"/>
    </row>
    <row r="118" ht="18.75" customHeight="1"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</row>
    <row r="119" ht="7.5" customHeight="1">
      <c r="B119" s="295"/>
      <c r="C119" s="296"/>
      <c r="D119" s="296"/>
      <c r="E119" s="296"/>
      <c r="F119" s="296"/>
      <c r="G119" s="296"/>
      <c r="H119" s="296"/>
      <c r="I119" s="296"/>
      <c r="J119" s="296"/>
      <c r="K119" s="297"/>
    </row>
    <row r="120" ht="45" customHeight="1">
      <c r="B120" s="298"/>
      <c r="C120" s="251" t="s">
        <v>1236</v>
      </c>
      <c r="D120" s="251"/>
      <c r="E120" s="251"/>
      <c r="F120" s="251"/>
      <c r="G120" s="251"/>
      <c r="H120" s="251"/>
      <c r="I120" s="251"/>
      <c r="J120" s="251"/>
      <c r="K120" s="299"/>
    </row>
    <row r="121" ht="17.25" customHeight="1">
      <c r="B121" s="300"/>
      <c r="C121" s="275" t="s">
        <v>1183</v>
      </c>
      <c r="D121" s="275"/>
      <c r="E121" s="275"/>
      <c r="F121" s="275" t="s">
        <v>1184</v>
      </c>
      <c r="G121" s="276"/>
      <c r="H121" s="275" t="s">
        <v>122</v>
      </c>
      <c r="I121" s="275" t="s">
        <v>56</v>
      </c>
      <c r="J121" s="275" t="s">
        <v>1185</v>
      </c>
      <c r="K121" s="301"/>
    </row>
    <row r="122" ht="17.25" customHeight="1">
      <c r="B122" s="300"/>
      <c r="C122" s="277" t="s">
        <v>1186</v>
      </c>
      <c r="D122" s="277"/>
      <c r="E122" s="277"/>
      <c r="F122" s="278" t="s">
        <v>1187</v>
      </c>
      <c r="G122" s="279"/>
      <c r="H122" s="277"/>
      <c r="I122" s="277"/>
      <c r="J122" s="277" t="s">
        <v>1188</v>
      </c>
      <c r="K122" s="301"/>
    </row>
    <row r="123" ht="5.25" customHeight="1">
      <c r="B123" s="302"/>
      <c r="C123" s="280"/>
      <c r="D123" s="280"/>
      <c r="E123" s="280"/>
      <c r="F123" s="280"/>
      <c r="G123" s="261"/>
      <c r="H123" s="280"/>
      <c r="I123" s="280"/>
      <c r="J123" s="280"/>
      <c r="K123" s="303"/>
    </row>
    <row r="124" ht="15" customHeight="1">
      <c r="B124" s="302"/>
      <c r="C124" s="261" t="s">
        <v>1192</v>
      </c>
      <c r="D124" s="280"/>
      <c r="E124" s="280"/>
      <c r="F124" s="282" t="s">
        <v>1189</v>
      </c>
      <c r="G124" s="261"/>
      <c r="H124" s="261" t="s">
        <v>1228</v>
      </c>
      <c r="I124" s="261" t="s">
        <v>1191</v>
      </c>
      <c r="J124" s="261">
        <v>120</v>
      </c>
      <c r="K124" s="304"/>
    </row>
    <row r="125" ht="15" customHeight="1">
      <c r="B125" s="302"/>
      <c r="C125" s="261" t="s">
        <v>1237</v>
      </c>
      <c r="D125" s="261"/>
      <c r="E125" s="261"/>
      <c r="F125" s="282" t="s">
        <v>1189</v>
      </c>
      <c r="G125" s="261"/>
      <c r="H125" s="261" t="s">
        <v>1238</v>
      </c>
      <c r="I125" s="261" t="s">
        <v>1191</v>
      </c>
      <c r="J125" s="261" t="s">
        <v>1239</v>
      </c>
      <c r="K125" s="304"/>
    </row>
    <row r="126" ht="15" customHeight="1">
      <c r="B126" s="302"/>
      <c r="C126" s="261" t="s">
        <v>1137</v>
      </c>
      <c r="D126" s="261"/>
      <c r="E126" s="261"/>
      <c r="F126" s="282" t="s">
        <v>1189</v>
      </c>
      <c r="G126" s="261"/>
      <c r="H126" s="261" t="s">
        <v>1240</v>
      </c>
      <c r="I126" s="261" t="s">
        <v>1191</v>
      </c>
      <c r="J126" s="261" t="s">
        <v>1239</v>
      </c>
      <c r="K126" s="304"/>
    </row>
    <row r="127" ht="15" customHeight="1">
      <c r="B127" s="302"/>
      <c r="C127" s="261" t="s">
        <v>1200</v>
      </c>
      <c r="D127" s="261"/>
      <c r="E127" s="261"/>
      <c r="F127" s="282" t="s">
        <v>1195</v>
      </c>
      <c r="G127" s="261"/>
      <c r="H127" s="261" t="s">
        <v>1201</v>
      </c>
      <c r="I127" s="261" t="s">
        <v>1191</v>
      </c>
      <c r="J127" s="261">
        <v>15</v>
      </c>
      <c r="K127" s="304"/>
    </row>
    <row r="128" ht="15" customHeight="1">
      <c r="B128" s="302"/>
      <c r="C128" s="284" t="s">
        <v>1202</v>
      </c>
      <c r="D128" s="284"/>
      <c r="E128" s="284"/>
      <c r="F128" s="285" t="s">
        <v>1195</v>
      </c>
      <c r="G128" s="284"/>
      <c r="H128" s="284" t="s">
        <v>1203</v>
      </c>
      <c r="I128" s="284" t="s">
        <v>1191</v>
      </c>
      <c r="J128" s="284">
        <v>15</v>
      </c>
      <c r="K128" s="304"/>
    </row>
    <row r="129" ht="15" customHeight="1">
      <c r="B129" s="302"/>
      <c r="C129" s="284" t="s">
        <v>1204</v>
      </c>
      <c r="D129" s="284"/>
      <c r="E129" s="284"/>
      <c r="F129" s="285" t="s">
        <v>1195</v>
      </c>
      <c r="G129" s="284"/>
      <c r="H129" s="284" t="s">
        <v>1205</v>
      </c>
      <c r="I129" s="284" t="s">
        <v>1191</v>
      </c>
      <c r="J129" s="284">
        <v>20</v>
      </c>
      <c r="K129" s="304"/>
    </row>
    <row r="130" ht="15" customHeight="1">
      <c r="B130" s="302"/>
      <c r="C130" s="284" t="s">
        <v>1206</v>
      </c>
      <c r="D130" s="284"/>
      <c r="E130" s="284"/>
      <c r="F130" s="285" t="s">
        <v>1195</v>
      </c>
      <c r="G130" s="284"/>
      <c r="H130" s="284" t="s">
        <v>1207</v>
      </c>
      <c r="I130" s="284" t="s">
        <v>1191</v>
      </c>
      <c r="J130" s="284">
        <v>20</v>
      </c>
      <c r="K130" s="304"/>
    </row>
    <row r="131" ht="15" customHeight="1">
      <c r="B131" s="302"/>
      <c r="C131" s="261" t="s">
        <v>1194</v>
      </c>
      <c r="D131" s="261"/>
      <c r="E131" s="261"/>
      <c r="F131" s="282" t="s">
        <v>1195</v>
      </c>
      <c r="G131" s="261"/>
      <c r="H131" s="261" t="s">
        <v>1228</v>
      </c>
      <c r="I131" s="261" t="s">
        <v>1191</v>
      </c>
      <c r="J131" s="261">
        <v>50</v>
      </c>
      <c r="K131" s="304"/>
    </row>
    <row r="132" ht="15" customHeight="1">
      <c r="B132" s="302"/>
      <c r="C132" s="261" t="s">
        <v>1208</v>
      </c>
      <c r="D132" s="261"/>
      <c r="E132" s="261"/>
      <c r="F132" s="282" t="s">
        <v>1195</v>
      </c>
      <c r="G132" s="261"/>
      <c r="H132" s="261" t="s">
        <v>1228</v>
      </c>
      <c r="I132" s="261" t="s">
        <v>1191</v>
      </c>
      <c r="J132" s="261">
        <v>50</v>
      </c>
      <c r="K132" s="304"/>
    </row>
    <row r="133" ht="15" customHeight="1">
      <c r="B133" s="302"/>
      <c r="C133" s="261" t="s">
        <v>1214</v>
      </c>
      <c r="D133" s="261"/>
      <c r="E133" s="261"/>
      <c r="F133" s="282" t="s">
        <v>1195</v>
      </c>
      <c r="G133" s="261"/>
      <c r="H133" s="261" t="s">
        <v>1228</v>
      </c>
      <c r="I133" s="261" t="s">
        <v>1191</v>
      </c>
      <c r="J133" s="261">
        <v>50</v>
      </c>
      <c r="K133" s="304"/>
    </row>
    <row r="134" ht="15" customHeight="1">
      <c r="B134" s="302"/>
      <c r="C134" s="261" t="s">
        <v>1216</v>
      </c>
      <c r="D134" s="261"/>
      <c r="E134" s="261"/>
      <c r="F134" s="282" t="s">
        <v>1195</v>
      </c>
      <c r="G134" s="261"/>
      <c r="H134" s="261" t="s">
        <v>1228</v>
      </c>
      <c r="I134" s="261" t="s">
        <v>1191</v>
      </c>
      <c r="J134" s="261">
        <v>50</v>
      </c>
      <c r="K134" s="304"/>
    </row>
    <row r="135" ht="15" customHeight="1">
      <c r="B135" s="302"/>
      <c r="C135" s="261" t="s">
        <v>127</v>
      </c>
      <c r="D135" s="261"/>
      <c r="E135" s="261"/>
      <c r="F135" s="282" t="s">
        <v>1195</v>
      </c>
      <c r="G135" s="261"/>
      <c r="H135" s="261" t="s">
        <v>1241</v>
      </c>
      <c r="I135" s="261" t="s">
        <v>1191</v>
      </c>
      <c r="J135" s="261">
        <v>255</v>
      </c>
      <c r="K135" s="304"/>
    </row>
    <row r="136" ht="15" customHeight="1">
      <c r="B136" s="302"/>
      <c r="C136" s="261" t="s">
        <v>1218</v>
      </c>
      <c r="D136" s="261"/>
      <c r="E136" s="261"/>
      <c r="F136" s="282" t="s">
        <v>1189</v>
      </c>
      <c r="G136" s="261"/>
      <c r="H136" s="261" t="s">
        <v>1242</v>
      </c>
      <c r="I136" s="261" t="s">
        <v>1220</v>
      </c>
      <c r="J136" s="261"/>
      <c r="K136" s="304"/>
    </row>
    <row r="137" ht="15" customHeight="1">
      <c r="B137" s="302"/>
      <c r="C137" s="261" t="s">
        <v>1221</v>
      </c>
      <c r="D137" s="261"/>
      <c r="E137" s="261"/>
      <c r="F137" s="282" t="s">
        <v>1189</v>
      </c>
      <c r="G137" s="261"/>
      <c r="H137" s="261" t="s">
        <v>1243</v>
      </c>
      <c r="I137" s="261" t="s">
        <v>1223</v>
      </c>
      <c r="J137" s="261"/>
      <c r="K137" s="304"/>
    </row>
    <row r="138" ht="15" customHeight="1">
      <c r="B138" s="302"/>
      <c r="C138" s="261" t="s">
        <v>1224</v>
      </c>
      <c r="D138" s="261"/>
      <c r="E138" s="261"/>
      <c r="F138" s="282" t="s">
        <v>1189</v>
      </c>
      <c r="G138" s="261"/>
      <c r="H138" s="261" t="s">
        <v>1224</v>
      </c>
      <c r="I138" s="261" t="s">
        <v>1223</v>
      </c>
      <c r="J138" s="261"/>
      <c r="K138" s="304"/>
    </row>
    <row r="139" ht="15" customHeight="1">
      <c r="B139" s="302"/>
      <c r="C139" s="261" t="s">
        <v>37</v>
      </c>
      <c r="D139" s="261"/>
      <c r="E139" s="261"/>
      <c r="F139" s="282" t="s">
        <v>1189</v>
      </c>
      <c r="G139" s="261"/>
      <c r="H139" s="261" t="s">
        <v>1244</v>
      </c>
      <c r="I139" s="261" t="s">
        <v>1223</v>
      </c>
      <c r="J139" s="261"/>
      <c r="K139" s="304"/>
    </row>
    <row r="140" ht="15" customHeight="1">
      <c r="B140" s="302"/>
      <c r="C140" s="261" t="s">
        <v>1245</v>
      </c>
      <c r="D140" s="261"/>
      <c r="E140" s="261"/>
      <c r="F140" s="282" t="s">
        <v>1189</v>
      </c>
      <c r="G140" s="261"/>
      <c r="H140" s="261" t="s">
        <v>1246</v>
      </c>
      <c r="I140" s="261" t="s">
        <v>1223</v>
      </c>
      <c r="J140" s="261"/>
      <c r="K140" s="304"/>
    </row>
    <row r="141" ht="15" customHeight="1">
      <c r="B141" s="305"/>
      <c r="C141" s="306"/>
      <c r="D141" s="306"/>
      <c r="E141" s="306"/>
      <c r="F141" s="306"/>
      <c r="G141" s="306"/>
      <c r="H141" s="306"/>
      <c r="I141" s="306"/>
      <c r="J141" s="306"/>
      <c r="K141" s="307"/>
    </row>
    <row r="142" ht="18.75" customHeight="1">
      <c r="B142" s="257"/>
      <c r="C142" s="257"/>
      <c r="D142" s="257"/>
      <c r="E142" s="257"/>
      <c r="F142" s="294"/>
      <c r="G142" s="257"/>
      <c r="H142" s="257"/>
      <c r="I142" s="257"/>
      <c r="J142" s="257"/>
      <c r="K142" s="257"/>
    </row>
    <row r="143" ht="18.75" customHeight="1">
      <c r="B143" s="268"/>
      <c r="C143" s="268"/>
      <c r="D143" s="268"/>
      <c r="E143" s="268"/>
      <c r="F143" s="268"/>
      <c r="G143" s="268"/>
      <c r="H143" s="268"/>
      <c r="I143" s="268"/>
      <c r="J143" s="268"/>
      <c r="K143" s="268"/>
    </row>
    <row r="144" ht="7.5" customHeight="1">
      <c r="B144" s="269"/>
      <c r="C144" s="270"/>
      <c r="D144" s="270"/>
      <c r="E144" s="270"/>
      <c r="F144" s="270"/>
      <c r="G144" s="270"/>
      <c r="H144" s="270"/>
      <c r="I144" s="270"/>
      <c r="J144" s="270"/>
      <c r="K144" s="271"/>
    </row>
    <row r="145" ht="45" customHeight="1">
      <c r="B145" s="272"/>
      <c r="C145" s="273" t="s">
        <v>1247</v>
      </c>
      <c r="D145" s="273"/>
      <c r="E145" s="273"/>
      <c r="F145" s="273"/>
      <c r="G145" s="273"/>
      <c r="H145" s="273"/>
      <c r="I145" s="273"/>
      <c r="J145" s="273"/>
      <c r="K145" s="274"/>
    </row>
    <row r="146" ht="17.25" customHeight="1">
      <c r="B146" s="272"/>
      <c r="C146" s="275" t="s">
        <v>1183</v>
      </c>
      <c r="D146" s="275"/>
      <c r="E146" s="275"/>
      <c r="F146" s="275" t="s">
        <v>1184</v>
      </c>
      <c r="G146" s="276"/>
      <c r="H146" s="275" t="s">
        <v>122</v>
      </c>
      <c r="I146" s="275" t="s">
        <v>56</v>
      </c>
      <c r="J146" s="275" t="s">
        <v>1185</v>
      </c>
      <c r="K146" s="274"/>
    </row>
    <row r="147" ht="17.25" customHeight="1">
      <c r="B147" s="272"/>
      <c r="C147" s="277" t="s">
        <v>1186</v>
      </c>
      <c r="D147" s="277"/>
      <c r="E147" s="277"/>
      <c r="F147" s="278" t="s">
        <v>1187</v>
      </c>
      <c r="G147" s="279"/>
      <c r="H147" s="277"/>
      <c r="I147" s="277"/>
      <c r="J147" s="277" t="s">
        <v>1188</v>
      </c>
      <c r="K147" s="274"/>
    </row>
    <row r="148" ht="5.25" customHeight="1">
      <c r="B148" s="283"/>
      <c r="C148" s="280"/>
      <c r="D148" s="280"/>
      <c r="E148" s="280"/>
      <c r="F148" s="280"/>
      <c r="G148" s="281"/>
      <c r="H148" s="280"/>
      <c r="I148" s="280"/>
      <c r="J148" s="280"/>
      <c r="K148" s="304"/>
    </row>
    <row r="149" ht="15" customHeight="1">
      <c r="B149" s="283"/>
      <c r="C149" s="308" t="s">
        <v>1192</v>
      </c>
      <c r="D149" s="261"/>
      <c r="E149" s="261"/>
      <c r="F149" s="309" t="s">
        <v>1189</v>
      </c>
      <c r="G149" s="261"/>
      <c r="H149" s="308" t="s">
        <v>1228</v>
      </c>
      <c r="I149" s="308" t="s">
        <v>1191</v>
      </c>
      <c r="J149" s="308">
        <v>120</v>
      </c>
      <c r="K149" s="304"/>
    </row>
    <row r="150" ht="15" customHeight="1">
      <c r="B150" s="283"/>
      <c r="C150" s="308" t="s">
        <v>1237</v>
      </c>
      <c r="D150" s="261"/>
      <c r="E150" s="261"/>
      <c r="F150" s="309" t="s">
        <v>1189</v>
      </c>
      <c r="G150" s="261"/>
      <c r="H150" s="308" t="s">
        <v>1248</v>
      </c>
      <c r="I150" s="308" t="s">
        <v>1191</v>
      </c>
      <c r="J150" s="308" t="s">
        <v>1239</v>
      </c>
      <c r="K150" s="304"/>
    </row>
    <row r="151" ht="15" customHeight="1">
      <c r="B151" s="283"/>
      <c r="C151" s="308" t="s">
        <v>1137</v>
      </c>
      <c r="D151" s="261"/>
      <c r="E151" s="261"/>
      <c r="F151" s="309" t="s">
        <v>1189</v>
      </c>
      <c r="G151" s="261"/>
      <c r="H151" s="308" t="s">
        <v>1249</v>
      </c>
      <c r="I151" s="308" t="s">
        <v>1191</v>
      </c>
      <c r="J151" s="308" t="s">
        <v>1239</v>
      </c>
      <c r="K151" s="304"/>
    </row>
    <row r="152" ht="15" customHeight="1">
      <c r="B152" s="283"/>
      <c r="C152" s="308" t="s">
        <v>1194</v>
      </c>
      <c r="D152" s="261"/>
      <c r="E152" s="261"/>
      <c r="F152" s="309" t="s">
        <v>1195</v>
      </c>
      <c r="G152" s="261"/>
      <c r="H152" s="308" t="s">
        <v>1228</v>
      </c>
      <c r="I152" s="308" t="s">
        <v>1191</v>
      </c>
      <c r="J152" s="308">
        <v>50</v>
      </c>
      <c r="K152" s="304"/>
    </row>
    <row r="153" ht="15" customHeight="1">
      <c r="B153" s="283"/>
      <c r="C153" s="308" t="s">
        <v>1197</v>
      </c>
      <c r="D153" s="261"/>
      <c r="E153" s="261"/>
      <c r="F153" s="309" t="s">
        <v>1189</v>
      </c>
      <c r="G153" s="261"/>
      <c r="H153" s="308" t="s">
        <v>1228</v>
      </c>
      <c r="I153" s="308" t="s">
        <v>1199</v>
      </c>
      <c r="J153" s="308"/>
      <c r="K153" s="304"/>
    </row>
    <row r="154" ht="15" customHeight="1">
      <c r="B154" s="283"/>
      <c r="C154" s="308" t="s">
        <v>1208</v>
      </c>
      <c r="D154" s="261"/>
      <c r="E154" s="261"/>
      <c r="F154" s="309" t="s">
        <v>1195</v>
      </c>
      <c r="G154" s="261"/>
      <c r="H154" s="308" t="s">
        <v>1228</v>
      </c>
      <c r="I154" s="308" t="s">
        <v>1191</v>
      </c>
      <c r="J154" s="308">
        <v>50</v>
      </c>
      <c r="K154" s="304"/>
    </row>
    <row r="155" ht="15" customHeight="1">
      <c r="B155" s="283"/>
      <c r="C155" s="308" t="s">
        <v>1216</v>
      </c>
      <c r="D155" s="261"/>
      <c r="E155" s="261"/>
      <c r="F155" s="309" t="s">
        <v>1195</v>
      </c>
      <c r="G155" s="261"/>
      <c r="H155" s="308" t="s">
        <v>1228</v>
      </c>
      <c r="I155" s="308" t="s">
        <v>1191</v>
      </c>
      <c r="J155" s="308">
        <v>50</v>
      </c>
      <c r="K155" s="304"/>
    </row>
    <row r="156" ht="15" customHeight="1">
      <c r="B156" s="283"/>
      <c r="C156" s="308" t="s">
        <v>1214</v>
      </c>
      <c r="D156" s="261"/>
      <c r="E156" s="261"/>
      <c r="F156" s="309" t="s">
        <v>1195</v>
      </c>
      <c r="G156" s="261"/>
      <c r="H156" s="308" t="s">
        <v>1228</v>
      </c>
      <c r="I156" s="308" t="s">
        <v>1191</v>
      </c>
      <c r="J156" s="308">
        <v>50</v>
      </c>
      <c r="K156" s="304"/>
    </row>
    <row r="157" ht="15" customHeight="1">
      <c r="B157" s="283"/>
      <c r="C157" s="308" t="s">
        <v>113</v>
      </c>
      <c r="D157" s="261"/>
      <c r="E157" s="261"/>
      <c r="F157" s="309" t="s">
        <v>1189</v>
      </c>
      <c r="G157" s="261"/>
      <c r="H157" s="308" t="s">
        <v>1250</v>
      </c>
      <c r="I157" s="308" t="s">
        <v>1191</v>
      </c>
      <c r="J157" s="308" t="s">
        <v>1251</v>
      </c>
      <c r="K157" s="304"/>
    </row>
    <row r="158" ht="15" customHeight="1">
      <c r="B158" s="283"/>
      <c r="C158" s="308" t="s">
        <v>1252</v>
      </c>
      <c r="D158" s="261"/>
      <c r="E158" s="261"/>
      <c r="F158" s="309" t="s">
        <v>1189</v>
      </c>
      <c r="G158" s="261"/>
      <c r="H158" s="308" t="s">
        <v>1253</v>
      </c>
      <c r="I158" s="308" t="s">
        <v>1223</v>
      </c>
      <c r="J158" s="308"/>
      <c r="K158" s="304"/>
    </row>
    <row r="159" ht="15" customHeight="1">
      <c r="B159" s="310"/>
      <c r="C159" s="292"/>
      <c r="D159" s="292"/>
      <c r="E159" s="292"/>
      <c r="F159" s="292"/>
      <c r="G159" s="292"/>
      <c r="H159" s="292"/>
      <c r="I159" s="292"/>
      <c r="J159" s="292"/>
      <c r="K159" s="311"/>
    </row>
    <row r="160" ht="18.75" customHeight="1">
      <c r="B160" s="257"/>
      <c r="C160" s="261"/>
      <c r="D160" s="261"/>
      <c r="E160" s="261"/>
      <c r="F160" s="282"/>
      <c r="G160" s="261"/>
      <c r="H160" s="261"/>
      <c r="I160" s="261"/>
      <c r="J160" s="261"/>
      <c r="K160" s="257"/>
    </row>
    <row r="161" ht="18.75" customHeight="1">
      <c r="B161" s="257"/>
      <c r="C161" s="261"/>
      <c r="D161" s="261"/>
      <c r="E161" s="261"/>
      <c r="F161" s="282"/>
      <c r="G161" s="261"/>
      <c r="H161" s="261"/>
      <c r="I161" s="261"/>
      <c r="J161" s="261"/>
      <c r="K161" s="257"/>
    </row>
    <row r="162" ht="18.75" customHeight="1">
      <c r="B162" s="257"/>
      <c r="C162" s="261"/>
      <c r="D162" s="261"/>
      <c r="E162" s="261"/>
      <c r="F162" s="282"/>
      <c r="G162" s="261"/>
      <c r="H162" s="261"/>
      <c r="I162" s="261"/>
      <c r="J162" s="261"/>
      <c r="K162" s="257"/>
    </row>
    <row r="163" ht="18.75" customHeight="1">
      <c r="B163" s="257"/>
      <c r="C163" s="261"/>
      <c r="D163" s="261"/>
      <c r="E163" s="261"/>
      <c r="F163" s="282"/>
      <c r="G163" s="261"/>
      <c r="H163" s="261"/>
      <c r="I163" s="261"/>
      <c r="J163" s="261"/>
      <c r="K163" s="257"/>
    </row>
    <row r="164" ht="18.75" customHeight="1">
      <c r="B164" s="257"/>
      <c r="C164" s="261"/>
      <c r="D164" s="261"/>
      <c r="E164" s="261"/>
      <c r="F164" s="282"/>
      <c r="G164" s="261"/>
      <c r="H164" s="261"/>
      <c r="I164" s="261"/>
      <c r="J164" s="261"/>
      <c r="K164" s="257"/>
    </row>
    <row r="165" ht="18.75" customHeight="1">
      <c r="B165" s="257"/>
      <c r="C165" s="261"/>
      <c r="D165" s="261"/>
      <c r="E165" s="261"/>
      <c r="F165" s="282"/>
      <c r="G165" s="261"/>
      <c r="H165" s="261"/>
      <c r="I165" s="261"/>
      <c r="J165" s="261"/>
      <c r="K165" s="257"/>
    </row>
    <row r="166" ht="18.75" customHeight="1">
      <c r="B166" s="257"/>
      <c r="C166" s="261"/>
      <c r="D166" s="261"/>
      <c r="E166" s="261"/>
      <c r="F166" s="282"/>
      <c r="G166" s="261"/>
      <c r="H166" s="261"/>
      <c r="I166" s="261"/>
      <c r="J166" s="261"/>
      <c r="K166" s="257"/>
    </row>
    <row r="167" ht="18.75" customHeight="1">
      <c r="B167" s="268"/>
      <c r="C167" s="268"/>
      <c r="D167" s="268"/>
      <c r="E167" s="268"/>
      <c r="F167" s="268"/>
      <c r="G167" s="268"/>
      <c r="H167" s="268"/>
      <c r="I167" s="268"/>
      <c r="J167" s="268"/>
      <c r="K167" s="268"/>
    </row>
    <row r="168" ht="7.5" customHeight="1">
      <c r="B168" s="247"/>
      <c r="C168" s="248"/>
      <c r="D168" s="248"/>
      <c r="E168" s="248"/>
      <c r="F168" s="248"/>
      <c r="G168" s="248"/>
      <c r="H168" s="248"/>
      <c r="I168" s="248"/>
      <c r="J168" s="248"/>
      <c r="K168" s="249"/>
    </row>
    <row r="169" ht="45" customHeight="1">
      <c r="B169" s="250"/>
      <c r="C169" s="251" t="s">
        <v>1254</v>
      </c>
      <c r="D169" s="251"/>
      <c r="E169" s="251"/>
      <c r="F169" s="251"/>
      <c r="G169" s="251"/>
      <c r="H169" s="251"/>
      <c r="I169" s="251"/>
      <c r="J169" s="251"/>
      <c r="K169" s="252"/>
    </row>
    <row r="170" ht="17.25" customHeight="1">
      <c r="B170" s="250"/>
      <c r="C170" s="275" t="s">
        <v>1183</v>
      </c>
      <c r="D170" s="275"/>
      <c r="E170" s="275"/>
      <c r="F170" s="275" t="s">
        <v>1184</v>
      </c>
      <c r="G170" s="312"/>
      <c r="H170" s="313" t="s">
        <v>122</v>
      </c>
      <c r="I170" s="313" t="s">
        <v>56</v>
      </c>
      <c r="J170" s="275" t="s">
        <v>1185</v>
      </c>
      <c r="K170" s="252"/>
    </row>
    <row r="171" ht="17.25" customHeight="1">
      <c r="B171" s="253"/>
      <c r="C171" s="277" t="s">
        <v>1186</v>
      </c>
      <c r="D171" s="277"/>
      <c r="E171" s="277"/>
      <c r="F171" s="278" t="s">
        <v>1187</v>
      </c>
      <c r="G171" s="314"/>
      <c r="H171" s="315"/>
      <c r="I171" s="315"/>
      <c r="J171" s="277" t="s">
        <v>1188</v>
      </c>
      <c r="K171" s="255"/>
    </row>
    <row r="172" ht="5.25" customHeight="1">
      <c r="B172" s="283"/>
      <c r="C172" s="280"/>
      <c r="D172" s="280"/>
      <c r="E172" s="280"/>
      <c r="F172" s="280"/>
      <c r="G172" s="281"/>
      <c r="H172" s="280"/>
      <c r="I172" s="280"/>
      <c r="J172" s="280"/>
      <c r="K172" s="304"/>
    </row>
    <row r="173" ht="15" customHeight="1">
      <c r="B173" s="283"/>
      <c r="C173" s="261" t="s">
        <v>1192</v>
      </c>
      <c r="D173" s="261"/>
      <c r="E173" s="261"/>
      <c r="F173" s="282" t="s">
        <v>1189</v>
      </c>
      <c r="G173" s="261"/>
      <c r="H173" s="261" t="s">
        <v>1228</v>
      </c>
      <c r="I173" s="261" t="s">
        <v>1191</v>
      </c>
      <c r="J173" s="261">
        <v>120</v>
      </c>
      <c r="K173" s="304"/>
    </row>
    <row r="174" ht="15" customHeight="1">
      <c r="B174" s="283"/>
      <c r="C174" s="261" t="s">
        <v>1237</v>
      </c>
      <c r="D174" s="261"/>
      <c r="E174" s="261"/>
      <c r="F174" s="282" t="s">
        <v>1189</v>
      </c>
      <c r="G174" s="261"/>
      <c r="H174" s="261" t="s">
        <v>1238</v>
      </c>
      <c r="I174" s="261" t="s">
        <v>1191</v>
      </c>
      <c r="J174" s="261" t="s">
        <v>1239</v>
      </c>
      <c r="K174" s="304"/>
    </row>
    <row r="175" ht="15" customHeight="1">
      <c r="B175" s="283"/>
      <c r="C175" s="261" t="s">
        <v>1137</v>
      </c>
      <c r="D175" s="261"/>
      <c r="E175" s="261"/>
      <c r="F175" s="282" t="s">
        <v>1189</v>
      </c>
      <c r="G175" s="261"/>
      <c r="H175" s="261" t="s">
        <v>1255</v>
      </c>
      <c r="I175" s="261" t="s">
        <v>1191</v>
      </c>
      <c r="J175" s="261" t="s">
        <v>1239</v>
      </c>
      <c r="K175" s="304"/>
    </row>
    <row r="176" ht="15" customHeight="1">
      <c r="B176" s="283"/>
      <c r="C176" s="261" t="s">
        <v>1194</v>
      </c>
      <c r="D176" s="261"/>
      <c r="E176" s="261"/>
      <c r="F176" s="282" t="s">
        <v>1195</v>
      </c>
      <c r="G176" s="261"/>
      <c r="H176" s="261" t="s">
        <v>1255</v>
      </c>
      <c r="I176" s="261" t="s">
        <v>1191</v>
      </c>
      <c r="J176" s="261">
        <v>50</v>
      </c>
      <c r="K176" s="304"/>
    </row>
    <row r="177" ht="15" customHeight="1">
      <c r="B177" s="283"/>
      <c r="C177" s="261" t="s">
        <v>1197</v>
      </c>
      <c r="D177" s="261"/>
      <c r="E177" s="261"/>
      <c r="F177" s="282" t="s">
        <v>1189</v>
      </c>
      <c r="G177" s="261"/>
      <c r="H177" s="261" t="s">
        <v>1255</v>
      </c>
      <c r="I177" s="261" t="s">
        <v>1199</v>
      </c>
      <c r="J177" s="261"/>
      <c r="K177" s="304"/>
    </row>
    <row r="178" ht="15" customHeight="1">
      <c r="B178" s="283"/>
      <c r="C178" s="261" t="s">
        <v>1208</v>
      </c>
      <c r="D178" s="261"/>
      <c r="E178" s="261"/>
      <c r="F178" s="282" t="s">
        <v>1195</v>
      </c>
      <c r="G178" s="261"/>
      <c r="H178" s="261" t="s">
        <v>1255</v>
      </c>
      <c r="I178" s="261" t="s">
        <v>1191</v>
      </c>
      <c r="J178" s="261">
        <v>50</v>
      </c>
      <c r="K178" s="304"/>
    </row>
    <row r="179" ht="15" customHeight="1">
      <c r="B179" s="283"/>
      <c r="C179" s="261" t="s">
        <v>1216</v>
      </c>
      <c r="D179" s="261"/>
      <c r="E179" s="261"/>
      <c r="F179" s="282" t="s">
        <v>1195</v>
      </c>
      <c r="G179" s="261"/>
      <c r="H179" s="261" t="s">
        <v>1255</v>
      </c>
      <c r="I179" s="261" t="s">
        <v>1191</v>
      </c>
      <c r="J179" s="261">
        <v>50</v>
      </c>
      <c r="K179" s="304"/>
    </row>
    <row r="180" ht="15" customHeight="1">
      <c r="B180" s="283"/>
      <c r="C180" s="261" t="s">
        <v>1214</v>
      </c>
      <c r="D180" s="261"/>
      <c r="E180" s="261"/>
      <c r="F180" s="282" t="s">
        <v>1195</v>
      </c>
      <c r="G180" s="261"/>
      <c r="H180" s="261" t="s">
        <v>1255</v>
      </c>
      <c r="I180" s="261" t="s">
        <v>1191</v>
      </c>
      <c r="J180" s="261">
        <v>50</v>
      </c>
      <c r="K180" s="304"/>
    </row>
    <row r="181" ht="15" customHeight="1">
      <c r="B181" s="283"/>
      <c r="C181" s="261" t="s">
        <v>121</v>
      </c>
      <c r="D181" s="261"/>
      <c r="E181" s="261"/>
      <c r="F181" s="282" t="s">
        <v>1189</v>
      </c>
      <c r="G181" s="261"/>
      <c r="H181" s="261" t="s">
        <v>1256</v>
      </c>
      <c r="I181" s="261" t="s">
        <v>1257</v>
      </c>
      <c r="J181" s="261"/>
      <c r="K181" s="304"/>
    </row>
    <row r="182" ht="15" customHeight="1">
      <c r="B182" s="283"/>
      <c r="C182" s="261" t="s">
        <v>56</v>
      </c>
      <c r="D182" s="261"/>
      <c r="E182" s="261"/>
      <c r="F182" s="282" t="s">
        <v>1189</v>
      </c>
      <c r="G182" s="261"/>
      <c r="H182" s="261" t="s">
        <v>1258</v>
      </c>
      <c r="I182" s="261" t="s">
        <v>1259</v>
      </c>
      <c r="J182" s="261">
        <v>1</v>
      </c>
      <c r="K182" s="304"/>
    </row>
    <row r="183" ht="15" customHeight="1">
      <c r="B183" s="283"/>
      <c r="C183" s="261" t="s">
        <v>52</v>
      </c>
      <c r="D183" s="261"/>
      <c r="E183" s="261"/>
      <c r="F183" s="282" t="s">
        <v>1189</v>
      </c>
      <c r="G183" s="261"/>
      <c r="H183" s="261" t="s">
        <v>1260</v>
      </c>
      <c r="I183" s="261" t="s">
        <v>1191</v>
      </c>
      <c r="J183" s="261">
        <v>20</v>
      </c>
      <c r="K183" s="304"/>
    </row>
    <row r="184" ht="15" customHeight="1">
      <c r="B184" s="283"/>
      <c r="C184" s="261" t="s">
        <v>122</v>
      </c>
      <c r="D184" s="261"/>
      <c r="E184" s="261"/>
      <c r="F184" s="282" t="s">
        <v>1189</v>
      </c>
      <c r="G184" s="261"/>
      <c r="H184" s="261" t="s">
        <v>1261</v>
      </c>
      <c r="I184" s="261" t="s">
        <v>1191</v>
      </c>
      <c r="J184" s="261">
        <v>255</v>
      </c>
      <c r="K184" s="304"/>
    </row>
    <row r="185" ht="15" customHeight="1">
      <c r="B185" s="283"/>
      <c r="C185" s="261" t="s">
        <v>123</v>
      </c>
      <c r="D185" s="261"/>
      <c r="E185" s="261"/>
      <c r="F185" s="282" t="s">
        <v>1189</v>
      </c>
      <c r="G185" s="261"/>
      <c r="H185" s="261" t="s">
        <v>1153</v>
      </c>
      <c r="I185" s="261" t="s">
        <v>1191</v>
      </c>
      <c r="J185" s="261">
        <v>10</v>
      </c>
      <c r="K185" s="304"/>
    </row>
    <row r="186" ht="15" customHeight="1">
      <c r="B186" s="283"/>
      <c r="C186" s="261" t="s">
        <v>124</v>
      </c>
      <c r="D186" s="261"/>
      <c r="E186" s="261"/>
      <c r="F186" s="282" t="s">
        <v>1189</v>
      </c>
      <c r="G186" s="261"/>
      <c r="H186" s="261" t="s">
        <v>1262</v>
      </c>
      <c r="I186" s="261" t="s">
        <v>1223</v>
      </c>
      <c r="J186" s="261"/>
      <c r="K186" s="304"/>
    </row>
    <row r="187" ht="15" customHeight="1">
      <c r="B187" s="283"/>
      <c r="C187" s="261" t="s">
        <v>1263</v>
      </c>
      <c r="D187" s="261"/>
      <c r="E187" s="261"/>
      <c r="F187" s="282" t="s">
        <v>1189</v>
      </c>
      <c r="G187" s="261"/>
      <c r="H187" s="261" t="s">
        <v>1264</v>
      </c>
      <c r="I187" s="261" t="s">
        <v>1223</v>
      </c>
      <c r="J187" s="261"/>
      <c r="K187" s="304"/>
    </row>
    <row r="188" ht="15" customHeight="1">
      <c r="B188" s="283"/>
      <c r="C188" s="261" t="s">
        <v>1252</v>
      </c>
      <c r="D188" s="261"/>
      <c r="E188" s="261"/>
      <c r="F188" s="282" t="s">
        <v>1189</v>
      </c>
      <c r="G188" s="261"/>
      <c r="H188" s="261" t="s">
        <v>1265</v>
      </c>
      <c r="I188" s="261" t="s">
        <v>1223</v>
      </c>
      <c r="J188" s="261"/>
      <c r="K188" s="304"/>
    </row>
    <row r="189" ht="15" customHeight="1">
      <c r="B189" s="283"/>
      <c r="C189" s="261" t="s">
        <v>126</v>
      </c>
      <c r="D189" s="261"/>
      <c r="E189" s="261"/>
      <c r="F189" s="282" t="s">
        <v>1195</v>
      </c>
      <c r="G189" s="261"/>
      <c r="H189" s="261" t="s">
        <v>1266</v>
      </c>
      <c r="I189" s="261" t="s">
        <v>1191</v>
      </c>
      <c r="J189" s="261">
        <v>50</v>
      </c>
      <c r="K189" s="304"/>
    </row>
    <row r="190" ht="15" customHeight="1">
      <c r="B190" s="283"/>
      <c r="C190" s="261" t="s">
        <v>1267</v>
      </c>
      <c r="D190" s="261"/>
      <c r="E190" s="261"/>
      <c r="F190" s="282" t="s">
        <v>1195</v>
      </c>
      <c r="G190" s="261"/>
      <c r="H190" s="261" t="s">
        <v>1268</v>
      </c>
      <c r="I190" s="261" t="s">
        <v>1269</v>
      </c>
      <c r="J190" s="261"/>
      <c r="K190" s="304"/>
    </row>
    <row r="191" ht="15" customHeight="1">
      <c r="B191" s="283"/>
      <c r="C191" s="261" t="s">
        <v>1270</v>
      </c>
      <c r="D191" s="261"/>
      <c r="E191" s="261"/>
      <c r="F191" s="282" t="s">
        <v>1195</v>
      </c>
      <c r="G191" s="261"/>
      <c r="H191" s="261" t="s">
        <v>1271</v>
      </c>
      <c r="I191" s="261" t="s">
        <v>1269</v>
      </c>
      <c r="J191" s="261"/>
      <c r="K191" s="304"/>
    </row>
    <row r="192" ht="15" customHeight="1">
      <c r="B192" s="283"/>
      <c r="C192" s="261" t="s">
        <v>1272</v>
      </c>
      <c r="D192" s="261"/>
      <c r="E192" s="261"/>
      <c r="F192" s="282" t="s">
        <v>1195</v>
      </c>
      <c r="G192" s="261"/>
      <c r="H192" s="261" t="s">
        <v>1273</v>
      </c>
      <c r="I192" s="261" t="s">
        <v>1269</v>
      </c>
      <c r="J192" s="261"/>
      <c r="K192" s="304"/>
    </row>
    <row r="193" ht="15" customHeight="1">
      <c r="B193" s="283"/>
      <c r="C193" s="316" t="s">
        <v>1274</v>
      </c>
      <c r="D193" s="261"/>
      <c r="E193" s="261"/>
      <c r="F193" s="282" t="s">
        <v>1195</v>
      </c>
      <c r="G193" s="261"/>
      <c r="H193" s="261" t="s">
        <v>1275</v>
      </c>
      <c r="I193" s="261" t="s">
        <v>1276</v>
      </c>
      <c r="J193" s="317" t="s">
        <v>1277</v>
      </c>
      <c r="K193" s="304"/>
    </row>
    <row r="194" ht="15" customHeight="1">
      <c r="B194" s="283"/>
      <c r="C194" s="267" t="s">
        <v>41</v>
      </c>
      <c r="D194" s="261"/>
      <c r="E194" s="261"/>
      <c r="F194" s="282" t="s">
        <v>1189</v>
      </c>
      <c r="G194" s="261"/>
      <c r="H194" s="257" t="s">
        <v>1278</v>
      </c>
      <c r="I194" s="261" t="s">
        <v>1279</v>
      </c>
      <c r="J194" s="261"/>
      <c r="K194" s="304"/>
    </row>
    <row r="195" ht="15" customHeight="1">
      <c r="B195" s="283"/>
      <c r="C195" s="267" t="s">
        <v>1280</v>
      </c>
      <c r="D195" s="261"/>
      <c r="E195" s="261"/>
      <c r="F195" s="282" t="s">
        <v>1189</v>
      </c>
      <c r="G195" s="261"/>
      <c r="H195" s="261" t="s">
        <v>1281</v>
      </c>
      <c r="I195" s="261" t="s">
        <v>1223</v>
      </c>
      <c r="J195" s="261"/>
      <c r="K195" s="304"/>
    </row>
    <row r="196" ht="15" customHeight="1">
      <c r="B196" s="283"/>
      <c r="C196" s="267" t="s">
        <v>1282</v>
      </c>
      <c r="D196" s="261"/>
      <c r="E196" s="261"/>
      <c r="F196" s="282" t="s">
        <v>1189</v>
      </c>
      <c r="G196" s="261"/>
      <c r="H196" s="261" t="s">
        <v>1283</v>
      </c>
      <c r="I196" s="261" t="s">
        <v>1223</v>
      </c>
      <c r="J196" s="261"/>
      <c r="K196" s="304"/>
    </row>
    <row r="197" ht="15" customHeight="1">
      <c r="B197" s="283"/>
      <c r="C197" s="267" t="s">
        <v>1284</v>
      </c>
      <c r="D197" s="261"/>
      <c r="E197" s="261"/>
      <c r="F197" s="282" t="s">
        <v>1195</v>
      </c>
      <c r="G197" s="261"/>
      <c r="H197" s="261" t="s">
        <v>1285</v>
      </c>
      <c r="I197" s="261" t="s">
        <v>1223</v>
      </c>
      <c r="J197" s="261"/>
      <c r="K197" s="304"/>
    </row>
    <row r="198" ht="15" customHeight="1">
      <c r="B198" s="310"/>
      <c r="C198" s="318"/>
      <c r="D198" s="292"/>
      <c r="E198" s="292"/>
      <c r="F198" s="292"/>
      <c r="G198" s="292"/>
      <c r="H198" s="292"/>
      <c r="I198" s="292"/>
      <c r="J198" s="292"/>
      <c r="K198" s="311"/>
    </row>
    <row r="199" ht="18.75" customHeight="1">
      <c r="B199" s="257"/>
      <c r="C199" s="261"/>
      <c r="D199" s="261"/>
      <c r="E199" s="261"/>
      <c r="F199" s="282"/>
      <c r="G199" s="261"/>
      <c r="H199" s="261"/>
      <c r="I199" s="261"/>
      <c r="J199" s="261"/>
      <c r="K199" s="257"/>
    </row>
    <row r="200" ht="18.75" customHeight="1">
      <c r="B200" s="268"/>
      <c r="C200" s="268"/>
      <c r="D200" s="268"/>
      <c r="E200" s="268"/>
      <c r="F200" s="268"/>
      <c r="G200" s="268"/>
      <c r="H200" s="268"/>
      <c r="I200" s="268"/>
      <c r="J200" s="268"/>
      <c r="K200" s="268"/>
    </row>
    <row r="201" ht="13.5">
      <c r="B201" s="247"/>
      <c r="C201" s="248"/>
      <c r="D201" s="248"/>
      <c r="E201" s="248"/>
      <c r="F201" s="248"/>
      <c r="G201" s="248"/>
      <c r="H201" s="248"/>
      <c r="I201" s="248"/>
      <c r="J201" s="248"/>
      <c r="K201" s="249"/>
    </row>
    <row r="202" ht="21" customHeight="1">
      <c r="B202" s="250"/>
      <c r="C202" s="251" t="s">
        <v>1286</v>
      </c>
      <c r="D202" s="251"/>
      <c r="E202" s="251"/>
      <c r="F202" s="251"/>
      <c r="G202" s="251"/>
      <c r="H202" s="251"/>
      <c r="I202" s="251"/>
      <c r="J202" s="251"/>
      <c r="K202" s="252"/>
    </row>
    <row r="203" ht="25.5" customHeight="1">
      <c r="B203" s="250"/>
      <c r="C203" s="319" t="s">
        <v>1287</v>
      </c>
      <c r="D203" s="319"/>
      <c r="E203" s="319"/>
      <c r="F203" s="319" t="s">
        <v>1288</v>
      </c>
      <c r="G203" s="320"/>
      <c r="H203" s="319" t="s">
        <v>1289</v>
      </c>
      <c r="I203" s="319"/>
      <c r="J203" s="319"/>
      <c r="K203" s="252"/>
    </row>
    <row r="204" ht="5.25" customHeight="1">
      <c r="B204" s="283"/>
      <c r="C204" s="280"/>
      <c r="D204" s="280"/>
      <c r="E204" s="280"/>
      <c r="F204" s="280"/>
      <c r="G204" s="261"/>
      <c r="H204" s="280"/>
      <c r="I204" s="280"/>
      <c r="J204" s="280"/>
      <c r="K204" s="304"/>
    </row>
    <row r="205" ht="15" customHeight="1">
      <c r="B205" s="283"/>
      <c r="C205" s="261" t="s">
        <v>1279</v>
      </c>
      <c r="D205" s="261"/>
      <c r="E205" s="261"/>
      <c r="F205" s="282" t="s">
        <v>42</v>
      </c>
      <c r="G205" s="261"/>
      <c r="H205" s="261" t="s">
        <v>1290</v>
      </c>
      <c r="I205" s="261"/>
      <c r="J205" s="261"/>
      <c r="K205" s="304"/>
    </row>
    <row r="206" ht="15" customHeight="1">
      <c r="B206" s="283"/>
      <c r="C206" s="289"/>
      <c r="D206" s="261"/>
      <c r="E206" s="261"/>
      <c r="F206" s="282" t="s">
        <v>43</v>
      </c>
      <c r="G206" s="261"/>
      <c r="H206" s="261" t="s">
        <v>1291</v>
      </c>
      <c r="I206" s="261"/>
      <c r="J206" s="261"/>
      <c r="K206" s="304"/>
    </row>
    <row r="207" ht="15" customHeight="1">
      <c r="B207" s="283"/>
      <c r="C207" s="289"/>
      <c r="D207" s="261"/>
      <c r="E207" s="261"/>
      <c r="F207" s="282" t="s">
        <v>46</v>
      </c>
      <c r="G207" s="261"/>
      <c r="H207" s="261" t="s">
        <v>1292</v>
      </c>
      <c r="I207" s="261"/>
      <c r="J207" s="261"/>
      <c r="K207" s="304"/>
    </row>
    <row r="208" ht="15" customHeight="1">
      <c r="B208" s="283"/>
      <c r="C208" s="261"/>
      <c r="D208" s="261"/>
      <c r="E208" s="261"/>
      <c r="F208" s="282" t="s">
        <v>44</v>
      </c>
      <c r="G208" s="261"/>
      <c r="H208" s="261" t="s">
        <v>1293</v>
      </c>
      <c r="I208" s="261"/>
      <c r="J208" s="261"/>
      <c r="K208" s="304"/>
    </row>
    <row r="209" ht="15" customHeight="1">
      <c r="B209" s="283"/>
      <c r="C209" s="261"/>
      <c r="D209" s="261"/>
      <c r="E209" s="261"/>
      <c r="F209" s="282" t="s">
        <v>45</v>
      </c>
      <c r="G209" s="261"/>
      <c r="H209" s="261" t="s">
        <v>1294</v>
      </c>
      <c r="I209" s="261"/>
      <c r="J209" s="261"/>
      <c r="K209" s="304"/>
    </row>
    <row r="210" ht="15" customHeight="1">
      <c r="B210" s="283"/>
      <c r="C210" s="261"/>
      <c r="D210" s="261"/>
      <c r="E210" s="261"/>
      <c r="F210" s="282"/>
      <c r="G210" s="261"/>
      <c r="H210" s="261"/>
      <c r="I210" s="261"/>
      <c r="J210" s="261"/>
      <c r="K210" s="304"/>
    </row>
    <row r="211" ht="15" customHeight="1">
      <c r="B211" s="283"/>
      <c r="C211" s="261" t="s">
        <v>1235</v>
      </c>
      <c r="D211" s="261"/>
      <c r="E211" s="261"/>
      <c r="F211" s="282" t="s">
        <v>77</v>
      </c>
      <c r="G211" s="261"/>
      <c r="H211" s="261" t="s">
        <v>1295</v>
      </c>
      <c r="I211" s="261"/>
      <c r="J211" s="261"/>
      <c r="K211" s="304"/>
    </row>
    <row r="212" ht="15" customHeight="1">
      <c r="B212" s="283"/>
      <c r="C212" s="289"/>
      <c r="D212" s="261"/>
      <c r="E212" s="261"/>
      <c r="F212" s="282" t="s">
        <v>1133</v>
      </c>
      <c r="G212" s="261"/>
      <c r="H212" s="261" t="s">
        <v>1134</v>
      </c>
      <c r="I212" s="261"/>
      <c r="J212" s="261"/>
      <c r="K212" s="304"/>
    </row>
    <row r="213" ht="15" customHeight="1">
      <c r="B213" s="283"/>
      <c r="C213" s="261"/>
      <c r="D213" s="261"/>
      <c r="E213" s="261"/>
      <c r="F213" s="282" t="s">
        <v>1131</v>
      </c>
      <c r="G213" s="261"/>
      <c r="H213" s="261" t="s">
        <v>1296</v>
      </c>
      <c r="I213" s="261"/>
      <c r="J213" s="261"/>
      <c r="K213" s="304"/>
    </row>
    <row r="214" ht="15" customHeight="1">
      <c r="B214" s="321"/>
      <c r="C214" s="289"/>
      <c r="D214" s="289"/>
      <c r="E214" s="289"/>
      <c r="F214" s="282" t="s">
        <v>1135</v>
      </c>
      <c r="G214" s="267"/>
      <c r="H214" s="308" t="s">
        <v>1136</v>
      </c>
      <c r="I214" s="308"/>
      <c r="J214" s="308"/>
      <c r="K214" s="322"/>
    </row>
    <row r="215" ht="15" customHeight="1">
      <c r="B215" s="321"/>
      <c r="C215" s="289"/>
      <c r="D215" s="289"/>
      <c r="E215" s="289"/>
      <c r="F215" s="282" t="s">
        <v>879</v>
      </c>
      <c r="G215" s="267"/>
      <c r="H215" s="308" t="s">
        <v>1117</v>
      </c>
      <c r="I215" s="308"/>
      <c r="J215" s="308"/>
      <c r="K215" s="322"/>
    </row>
    <row r="216" ht="15" customHeight="1">
      <c r="B216" s="321"/>
      <c r="C216" s="289"/>
      <c r="D216" s="289"/>
      <c r="E216" s="289"/>
      <c r="F216" s="323"/>
      <c r="G216" s="267"/>
      <c r="H216" s="324"/>
      <c r="I216" s="324"/>
      <c r="J216" s="324"/>
      <c r="K216" s="322"/>
    </row>
    <row r="217" ht="15" customHeight="1">
      <c r="B217" s="321"/>
      <c r="C217" s="261" t="s">
        <v>1259</v>
      </c>
      <c r="D217" s="289"/>
      <c r="E217" s="289"/>
      <c r="F217" s="282">
        <v>1</v>
      </c>
      <c r="G217" s="267"/>
      <c r="H217" s="308" t="s">
        <v>1297</v>
      </c>
      <c r="I217" s="308"/>
      <c r="J217" s="308"/>
      <c r="K217" s="322"/>
    </row>
    <row r="218" ht="15" customHeight="1">
      <c r="B218" s="321"/>
      <c r="C218" s="289"/>
      <c r="D218" s="289"/>
      <c r="E218" s="289"/>
      <c r="F218" s="282">
        <v>2</v>
      </c>
      <c r="G218" s="267"/>
      <c r="H218" s="308" t="s">
        <v>1298</v>
      </c>
      <c r="I218" s="308"/>
      <c r="J218" s="308"/>
      <c r="K218" s="322"/>
    </row>
    <row r="219" ht="15" customHeight="1">
      <c r="B219" s="321"/>
      <c r="C219" s="289"/>
      <c r="D219" s="289"/>
      <c r="E219" s="289"/>
      <c r="F219" s="282">
        <v>3</v>
      </c>
      <c r="G219" s="267"/>
      <c r="H219" s="308" t="s">
        <v>1299</v>
      </c>
      <c r="I219" s="308"/>
      <c r="J219" s="308"/>
      <c r="K219" s="322"/>
    </row>
    <row r="220" ht="15" customHeight="1">
      <c r="B220" s="321"/>
      <c r="C220" s="289"/>
      <c r="D220" s="289"/>
      <c r="E220" s="289"/>
      <c r="F220" s="282">
        <v>4</v>
      </c>
      <c r="G220" s="267"/>
      <c r="H220" s="308" t="s">
        <v>1300</v>
      </c>
      <c r="I220" s="308"/>
      <c r="J220" s="308"/>
      <c r="K220" s="322"/>
    </row>
    <row r="221" ht="12.75" customHeight="1">
      <c r="B221" s="325"/>
      <c r="C221" s="326"/>
      <c r="D221" s="326"/>
      <c r="E221" s="326"/>
      <c r="F221" s="326"/>
      <c r="G221" s="326"/>
      <c r="H221" s="326"/>
      <c r="I221" s="326"/>
      <c r="J221" s="326"/>
      <c r="K221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111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23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ROUND(SUM(BE79:BE194), 2)</f>
        <v>0</v>
      </c>
      <c r="G30" s="43"/>
      <c r="H30" s="43"/>
      <c r="I30" s="154">
        <v>0.20999999999999999</v>
      </c>
      <c r="J30" s="153">
        <f>ROUND(ROUND((SUM(BE79:BE194)),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ROUND(SUM(BF79:BF194), 2)</f>
        <v>0</v>
      </c>
      <c r="G31" s="43"/>
      <c r="H31" s="43"/>
      <c r="I31" s="154">
        <v>0.14999999999999999</v>
      </c>
      <c r="J31" s="153">
        <f>ROUND(ROUND((SUM(BF79:BF194)),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ROUND(SUM(BG79:BG194),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ROUND(SUM(BH79:BH194),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ROUND(SUM(BI79:BI194),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PS 01 - Zabezpečovací zařízení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>Chlumec nad Cidlinou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J79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117</v>
      </c>
      <c r="E57" s="176"/>
      <c r="F57" s="176"/>
      <c r="G57" s="176"/>
      <c r="H57" s="176"/>
      <c r="I57" s="177"/>
      <c r="J57" s="178">
        <f>J80</f>
        <v>0</v>
      </c>
      <c r="K57" s="179"/>
    </row>
    <row r="58" s="8" customFormat="1" ht="19.92" customHeight="1">
      <c r="B58" s="180"/>
      <c r="C58" s="181"/>
      <c r="D58" s="182" t="s">
        <v>118</v>
      </c>
      <c r="E58" s="183"/>
      <c r="F58" s="183"/>
      <c r="G58" s="183"/>
      <c r="H58" s="183"/>
      <c r="I58" s="184"/>
      <c r="J58" s="185">
        <f>J81</f>
        <v>0</v>
      </c>
      <c r="K58" s="186"/>
    </row>
    <row r="59" s="8" customFormat="1" ht="19.92" customHeight="1">
      <c r="B59" s="180"/>
      <c r="C59" s="181"/>
      <c r="D59" s="182" t="s">
        <v>119</v>
      </c>
      <c r="E59" s="183"/>
      <c r="F59" s="183"/>
      <c r="G59" s="183"/>
      <c r="H59" s="183"/>
      <c r="I59" s="184"/>
      <c r="J59" s="185">
        <f>J173</f>
        <v>0</v>
      </c>
      <c r="K59" s="186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40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62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7"/>
      <c r="L65" s="68"/>
    </row>
    <row r="66" s="1" customFormat="1" ht="36.96" customHeight="1">
      <c r="B66" s="42"/>
      <c r="C66" s="69" t="s">
        <v>120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2" t="s">
        <v>17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4.4" customHeight="1">
      <c r="B69" s="42"/>
      <c r="C69" s="70"/>
      <c r="D69" s="70"/>
      <c r="E69" s="188" t="str">
        <f>E7</f>
        <v>Oprava výhybek č. 18,28,30,32,34,35,36,37 a 38 v žst. Chlumec n. C.</v>
      </c>
      <c r="F69" s="72"/>
      <c r="G69" s="72"/>
      <c r="H69" s="72"/>
      <c r="I69" s="187"/>
      <c r="J69" s="70"/>
      <c r="K69" s="70"/>
      <c r="L69" s="68"/>
    </row>
    <row r="70" s="1" customFormat="1" ht="14.4" customHeight="1">
      <c r="B70" s="42"/>
      <c r="C70" s="72" t="s">
        <v>110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6.2" customHeight="1">
      <c r="B71" s="42"/>
      <c r="C71" s="70"/>
      <c r="D71" s="70"/>
      <c r="E71" s="78" t="str">
        <f>E9</f>
        <v>PS 01 - Zabezpečovací zařízení</v>
      </c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8" customHeight="1">
      <c r="B73" s="42"/>
      <c r="C73" s="72" t="s">
        <v>22</v>
      </c>
      <c r="D73" s="70"/>
      <c r="E73" s="70"/>
      <c r="F73" s="189" t="str">
        <f>F12</f>
        <v>Chlumec nad Cidlinou</v>
      </c>
      <c r="G73" s="70"/>
      <c r="H73" s="70"/>
      <c r="I73" s="190" t="s">
        <v>24</v>
      </c>
      <c r="J73" s="81" t="str">
        <f>IF(J12="","",J12)</f>
        <v>17. 7. 2018</v>
      </c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>
      <c r="B75" s="42"/>
      <c r="C75" s="72" t="s">
        <v>26</v>
      </c>
      <c r="D75" s="70"/>
      <c r="E75" s="70"/>
      <c r="F75" s="189" t="str">
        <f>E15</f>
        <v>SČDC, s.o.</v>
      </c>
      <c r="G75" s="70"/>
      <c r="H75" s="70"/>
      <c r="I75" s="190" t="s">
        <v>32</v>
      </c>
      <c r="J75" s="189" t="str">
        <f>E21</f>
        <v xml:space="preserve"> </v>
      </c>
      <c r="K75" s="70"/>
      <c r="L75" s="68"/>
    </row>
    <row r="76" s="1" customFormat="1" ht="14.4" customHeight="1">
      <c r="B76" s="42"/>
      <c r="C76" s="72" t="s">
        <v>30</v>
      </c>
      <c r="D76" s="70"/>
      <c r="E76" s="70"/>
      <c r="F76" s="189" t="str">
        <f>IF(E18="","",E18)</f>
        <v/>
      </c>
      <c r="G76" s="70"/>
      <c r="H76" s="70"/>
      <c r="I76" s="187"/>
      <c r="J76" s="70"/>
      <c r="K76" s="70"/>
      <c r="L76" s="68"/>
    </row>
    <row r="77" s="1" customFormat="1" ht="10.32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9" customFormat="1" ht="29.28" customHeight="1">
      <c r="B78" s="191"/>
      <c r="C78" s="192" t="s">
        <v>121</v>
      </c>
      <c r="D78" s="193" t="s">
        <v>56</v>
      </c>
      <c r="E78" s="193" t="s">
        <v>52</v>
      </c>
      <c r="F78" s="193" t="s">
        <v>122</v>
      </c>
      <c r="G78" s="193" t="s">
        <v>123</v>
      </c>
      <c r="H78" s="193" t="s">
        <v>124</v>
      </c>
      <c r="I78" s="194" t="s">
        <v>125</v>
      </c>
      <c r="J78" s="193" t="s">
        <v>114</v>
      </c>
      <c r="K78" s="195" t="s">
        <v>126</v>
      </c>
      <c r="L78" s="196"/>
      <c r="M78" s="98" t="s">
        <v>127</v>
      </c>
      <c r="N78" s="99" t="s">
        <v>41</v>
      </c>
      <c r="O78" s="99" t="s">
        <v>128</v>
      </c>
      <c r="P78" s="99" t="s">
        <v>129</v>
      </c>
      <c r="Q78" s="99" t="s">
        <v>130</v>
      </c>
      <c r="R78" s="99" t="s">
        <v>131</v>
      </c>
      <c r="S78" s="99" t="s">
        <v>132</v>
      </c>
      <c r="T78" s="100" t="s">
        <v>133</v>
      </c>
    </row>
    <row r="79" s="1" customFormat="1" ht="29.28" customHeight="1">
      <c r="B79" s="42"/>
      <c r="C79" s="104" t="s">
        <v>115</v>
      </c>
      <c r="D79" s="70"/>
      <c r="E79" s="70"/>
      <c r="F79" s="70"/>
      <c r="G79" s="70"/>
      <c r="H79" s="70"/>
      <c r="I79" s="187"/>
      <c r="J79" s="197">
        <f>BK79</f>
        <v>0</v>
      </c>
      <c r="K79" s="70"/>
      <c r="L79" s="68"/>
      <c r="M79" s="101"/>
      <c r="N79" s="102"/>
      <c r="O79" s="102"/>
      <c r="P79" s="198">
        <f>P80</f>
        <v>0</v>
      </c>
      <c r="Q79" s="102"/>
      <c r="R79" s="198">
        <f>R80</f>
        <v>0</v>
      </c>
      <c r="S79" s="102"/>
      <c r="T79" s="199">
        <f>T80</f>
        <v>0</v>
      </c>
      <c r="AT79" s="20" t="s">
        <v>70</v>
      </c>
      <c r="AU79" s="20" t="s">
        <v>116</v>
      </c>
      <c r="BK79" s="200">
        <f>BK80</f>
        <v>0</v>
      </c>
    </row>
    <row r="80" s="10" customFormat="1" ht="37.44" customHeight="1">
      <c r="B80" s="201"/>
      <c r="C80" s="202"/>
      <c r="D80" s="203" t="s">
        <v>70</v>
      </c>
      <c r="E80" s="204" t="s">
        <v>134</v>
      </c>
      <c r="F80" s="204" t="s">
        <v>135</v>
      </c>
      <c r="G80" s="202"/>
      <c r="H80" s="202"/>
      <c r="I80" s="205"/>
      <c r="J80" s="206">
        <f>BK80</f>
        <v>0</v>
      </c>
      <c r="K80" s="202"/>
      <c r="L80" s="207"/>
      <c r="M80" s="208"/>
      <c r="N80" s="209"/>
      <c r="O80" s="209"/>
      <c r="P80" s="210">
        <f>P81+P173</f>
        <v>0</v>
      </c>
      <c r="Q80" s="209"/>
      <c r="R80" s="210">
        <f>R81+R173</f>
        <v>0</v>
      </c>
      <c r="S80" s="209"/>
      <c r="T80" s="211">
        <f>T81+T173</f>
        <v>0</v>
      </c>
      <c r="AR80" s="212" t="s">
        <v>78</v>
      </c>
      <c r="AT80" s="213" t="s">
        <v>70</v>
      </c>
      <c r="AU80" s="213" t="s">
        <v>8</v>
      </c>
      <c r="AY80" s="212" t="s">
        <v>136</v>
      </c>
      <c r="BK80" s="214">
        <f>BK81+BK173</f>
        <v>0</v>
      </c>
    </row>
    <row r="81" s="10" customFormat="1" ht="19.92" customHeight="1">
      <c r="B81" s="201"/>
      <c r="C81" s="202"/>
      <c r="D81" s="203" t="s">
        <v>70</v>
      </c>
      <c r="E81" s="215" t="s">
        <v>137</v>
      </c>
      <c r="F81" s="215" t="s">
        <v>138</v>
      </c>
      <c r="G81" s="202"/>
      <c r="H81" s="202"/>
      <c r="I81" s="205"/>
      <c r="J81" s="216">
        <f>BK81</f>
        <v>0</v>
      </c>
      <c r="K81" s="202"/>
      <c r="L81" s="207"/>
      <c r="M81" s="208"/>
      <c r="N81" s="209"/>
      <c r="O81" s="209"/>
      <c r="P81" s="210">
        <f>SUM(P82:P172)</f>
        <v>0</v>
      </c>
      <c r="Q81" s="209"/>
      <c r="R81" s="210">
        <f>SUM(R82:R172)</f>
        <v>0</v>
      </c>
      <c r="S81" s="209"/>
      <c r="T81" s="211">
        <f>SUM(T82:T172)</f>
        <v>0</v>
      </c>
      <c r="AR81" s="212" t="s">
        <v>78</v>
      </c>
      <c r="AT81" s="213" t="s">
        <v>70</v>
      </c>
      <c r="AU81" s="213" t="s">
        <v>78</v>
      </c>
      <c r="AY81" s="212" t="s">
        <v>136</v>
      </c>
      <c r="BK81" s="214">
        <f>SUM(BK82:BK172)</f>
        <v>0</v>
      </c>
    </row>
    <row r="82" s="1" customFormat="1" ht="22.8" customHeight="1">
      <c r="B82" s="42"/>
      <c r="C82" s="217" t="s">
        <v>78</v>
      </c>
      <c r="D82" s="217" t="s">
        <v>139</v>
      </c>
      <c r="E82" s="218" t="s">
        <v>140</v>
      </c>
      <c r="F82" s="219" t="s">
        <v>141</v>
      </c>
      <c r="G82" s="220" t="s">
        <v>142</v>
      </c>
      <c r="H82" s="221">
        <v>11</v>
      </c>
      <c r="I82" s="222"/>
      <c r="J82" s="221">
        <f>ROUND(I82*H82,15)</f>
        <v>0</v>
      </c>
      <c r="K82" s="219" t="s">
        <v>20</v>
      </c>
      <c r="L82" s="223"/>
      <c r="M82" s="224" t="s">
        <v>20</v>
      </c>
      <c r="N82" s="225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143</v>
      </c>
      <c r="AT82" s="20" t="s">
        <v>139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80</v>
      </c>
    </row>
    <row r="83" s="1" customFormat="1" ht="22.8" customHeight="1">
      <c r="B83" s="42"/>
      <c r="C83" s="217" t="s">
        <v>80</v>
      </c>
      <c r="D83" s="217" t="s">
        <v>139</v>
      </c>
      <c r="E83" s="218" t="s">
        <v>145</v>
      </c>
      <c r="F83" s="219" t="s">
        <v>146</v>
      </c>
      <c r="G83" s="220" t="s">
        <v>142</v>
      </c>
      <c r="H83" s="221">
        <v>11</v>
      </c>
      <c r="I83" s="222"/>
      <c r="J83" s="221">
        <f>ROUND(I83*H83,15)</f>
        <v>0</v>
      </c>
      <c r="K83" s="219" t="s">
        <v>20</v>
      </c>
      <c r="L83" s="223"/>
      <c r="M83" s="224" t="s">
        <v>20</v>
      </c>
      <c r="N83" s="225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143</v>
      </c>
      <c r="AT83" s="20" t="s">
        <v>139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144</v>
      </c>
    </row>
    <row r="84" s="1" customFormat="1" ht="22.8" customHeight="1">
      <c r="B84" s="42"/>
      <c r="C84" s="217" t="s">
        <v>147</v>
      </c>
      <c r="D84" s="217" t="s">
        <v>139</v>
      </c>
      <c r="E84" s="218" t="s">
        <v>148</v>
      </c>
      <c r="F84" s="219" t="s">
        <v>149</v>
      </c>
      <c r="G84" s="220" t="s">
        <v>142</v>
      </c>
      <c r="H84" s="221">
        <v>9</v>
      </c>
      <c r="I84" s="222"/>
      <c r="J84" s="221">
        <f>ROUND(I84*H84,15)</f>
        <v>0</v>
      </c>
      <c r="K84" s="219" t="s">
        <v>20</v>
      </c>
      <c r="L84" s="223"/>
      <c r="M84" s="224" t="s">
        <v>20</v>
      </c>
      <c r="N84" s="225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143</v>
      </c>
      <c r="AT84" s="20" t="s">
        <v>139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150</v>
      </c>
    </row>
    <row r="85" s="1" customFormat="1" ht="22.8" customHeight="1">
      <c r="B85" s="42"/>
      <c r="C85" s="217" t="s">
        <v>151</v>
      </c>
      <c r="D85" s="217" t="s">
        <v>139</v>
      </c>
      <c r="E85" s="218" t="s">
        <v>152</v>
      </c>
      <c r="F85" s="219" t="s">
        <v>153</v>
      </c>
      <c r="G85" s="220" t="s">
        <v>142</v>
      </c>
      <c r="H85" s="221">
        <v>2</v>
      </c>
      <c r="I85" s="222"/>
      <c r="J85" s="221">
        <f>ROUND(I85*H85,15)</f>
        <v>0</v>
      </c>
      <c r="K85" s="219" t="s">
        <v>20</v>
      </c>
      <c r="L85" s="223"/>
      <c r="M85" s="224" t="s">
        <v>20</v>
      </c>
      <c r="N85" s="225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143</v>
      </c>
      <c r="AT85" s="20" t="s">
        <v>139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143</v>
      </c>
    </row>
    <row r="86" s="1" customFormat="1" ht="22.8" customHeight="1">
      <c r="B86" s="42"/>
      <c r="C86" s="217" t="s">
        <v>144</v>
      </c>
      <c r="D86" s="217" t="s">
        <v>139</v>
      </c>
      <c r="E86" s="218" t="s">
        <v>154</v>
      </c>
      <c r="F86" s="219" t="s">
        <v>155</v>
      </c>
      <c r="G86" s="220" t="s">
        <v>142</v>
      </c>
      <c r="H86" s="221">
        <v>6</v>
      </c>
      <c r="I86" s="222"/>
      <c r="J86" s="221">
        <f>ROUND(I86*H86,15)</f>
        <v>0</v>
      </c>
      <c r="K86" s="219" t="s">
        <v>20</v>
      </c>
      <c r="L86" s="223"/>
      <c r="M86" s="224" t="s">
        <v>20</v>
      </c>
      <c r="N86" s="225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143</v>
      </c>
      <c r="AT86" s="20" t="s">
        <v>139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156</v>
      </c>
    </row>
    <row r="87" s="1" customFormat="1" ht="22.8" customHeight="1">
      <c r="B87" s="42"/>
      <c r="C87" s="217" t="s">
        <v>157</v>
      </c>
      <c r="D87" s="217" t="s">
        <v>139</v>
      </c>
      <c r="E87" s="218" t="s">
        <v>158</v>
      </c>
      <c r="F87" s="219" t="s">
        <v>159</v>
      </c>
      <c r="G87" s="220" t="s">
        <v>142</v>
      </c>
      <c r="H87" s="221">
        <v>3</v>
      </c>
      <c r="I87" s="222"/>
      <c r="J87" s="221">
        <f>ROUND(I87*H87,15)</f>
        <v>0</v>
      </c>
      <c r="K87" s="219" t="s">
        <v>20</v>
      </c>
      <c r="L87" s="223"/>
      <c r="M87" s="224" t="s">
        <v>20</v>
      </c>
      <c r="N87" s="225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143</v>
      </c>
      <c r="AT87" s="20" t="s">
        <v>139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160</v>
      </c>
    </row>
    <row r="88" s="1" customFormat="1" ht="22.8" customHeight="1">
      <c r="B88" s="42"/>
      <c r="C88" s="217" t="s">
        <v>150</v>
      </c>
      <c r="D88" s="217" t="s">
        <v>139</v>
      </c>
      <c r="E88" s="218" t="s">
        <v>161</v>
      </c>
      <c r="F88" s="219" t="s">
        <v>162</v>
      </c>
      <c r="G88" s="220" t="s">
        <v>142</v>
      </c>
      <c r="H88" s="221">
        <v>1</v>
      </c>
      <c r="I88" s="222"/>
      <c r="J88" s="221">
        <f>ROUND(I88*H88,15)</f>
        <v>0</v>
      </c>
      <c r="K88" s="219" t="s">
        <v>163</v>
      </c>
      <c r="L88" s="223"/>
      <c r="M88" s="224" t="s">
        <v>20</v>
      </c>
      <c r="N88" s="225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143</v>
      </c>
      <c r="AT88" s="20" t="s">
        <v>139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164</v>
      </c>
    </row>
    <row r="89" s="1" customFormat="1" ht="22.8" customHeight="1">
      <c r="B89" s="42"/>
      <c r="C89" s="217" t="s">
        <v>165</v>
      </c>
      <c r="D89" s="217" t="s">
        <v>139</v>
      </c>
      <c r="E89" s="218" t="s">
        <v>166</v>
      </c>
      <c r="F89" s="219" t="s">
        <v>167</v>
      </c>
      <c r="G89" s="220" t="s">
        <v>142</v>
      </c>
      <c r="H89" s="221">
        <v>1</v>
      </c>
      <c r="I89" s="222"/>
      <c r="J89" s="221">
        <f>ROUND(I89*H89,15)</f>
        <v>0</v>
      </c>
      <c r="K89" s="219" t="s">
        <v>163</v>
      </c>
      <c r="L89" s="223"/>
      <c r="M89" s="224" t="s">
        <v>20</v>
      </c>
      <c r="N89" s="225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143</v>
      </c>
      <c r="AT89" s="20" t="s">
        <v>139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168</v>
      </c>
    </row>
    <row r="90" s="1" customFormat="1" ht="22.8" customHeight="1">
      <c r="B90" s="42"/>
      <c r="C90" s="217" t="s">
        <v>143</v>
      </c>
      <c r="D90" s="217" t="s">
        <v>139</v>
      </c>
      <c r="E90" s="218" t="s">
        <v>169</v>
      </c>
      <c r="F90" s="219" t="s">
        <v>170</v>
      </c>
      <c r="G90" s="220" t="s">
        <v>142</v>
      </c>
      <c r="H90" s="221">
        <v>11</v>
      </c>
      <c r="I90" s="222"/>
      <c r="J90" s="221">
        <f>ROUND(I90*H90,15)</f>
        <v>0</v>
      </c>
      <c r="K90" s="219" t="s">
        <v>20</v>
      </c>
      <c r="L90" s="223"/>
      <c r="M90" s="224" t="s">
        <v>20</v>
      </c>
      <c r="N90" s="225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143</v>
      </c>
      <c r="AT90" s="20" t="s">
        <v>139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171</v>
      </c>
    </row>
    <row r="91" s="1" customFormat="1" ht="22.8" customHeight="1">
      <c r="B91" s="42"/>
      <c r="C91" s="217" t="s">
        <v>172</v>
      </c>
      <c r="D91" s="217" t="s">
        <v>139</v>
      </c>
      <c r="E91" s="218" t="s">
        <v>173</v>
      </c>
      <c r="F91" s="219" t="s">
        <v>174</v>
      </c>
      <c r="G91" s="220" t="s">
        <v>142</v>
      </c>
      <c r="H91" s="221">
        <v>11</v>
      </c>
      <c r="I91" s="222"/>
      <c r="J91" s="221">
        <f>ROUND(I91*H91,15)</f>
        <v>0</v>
      </c>
      <c r="K91" s="219" t="s">
        <v>20</v>
      </c>
      <c r="L91" s="223"/>
      <c r="M91" s="224" t="s">
        <v>20</v>
      </c>
      <c r="N91" s="225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143</v>
      </c>
      <c r="AT91" s="20" t="s">
        <v>139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175</v>
      </c>
    </row>
    <row r="92" s="1" customFormat="1" ht="22.8" customHeight="1">
      <c r="B92" s="42"/>
      <c r="C92" s="217" t="s">
        <v>156</v>
      </c>
      <c r="D92" s="217" t="s">
        <v>139</v>
      </c>
      <c r="E92" s="218" t="s">
        <v>176</v>
      </c>
      <c r="F92" s="219" t="s">
        <v>177</v>
      </c>
      <c r="G92" s="220" t="s">
        <v>142</v>
      </c>
      <c r="H92" s="221">
        <v>11</v>
      </c>
      <c r="I92" s="222"/>
      <c r="J92" s="221">
        <f>ROUND(I92*H92,15)</f>
        <v>0</v>
      </c>
      <c r="K92" s="219" t="s">
        <v>20</v>
      </c>
      <c r="L92" s="223"/>
      <c r="M92" s="224" t="s">
        <v>20</v>
      </c>
      <c r="N92" s="225" t="s">
        <v>42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143</v>
      </c>
      <c r="AT92" s="20" t="s">
        <v>139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144</v>
      </c>
      <c r="BM92" s="20" t="s">
        <v>178</v>
      </c>
    </row>
    <row r="93" s="1" customFormat="1" ht="22.8" customHeight="1">
      <c r="B93" s="42"/>
      <c r="C93" s="217" t="s">
        <v>179</v>
      </c>
      <c r="D93" s="217" t="s">
        <v>139</v>
      </c>
      <c r="E93" s="218" t="s">
        <v>180</v>
      </c>
      <c r="F93" s="219" t="s">
        <v>181</v>
      </c>
      <c r="G93" s="220" t="s">
        <v>142</v>
      </c>
      <c r="H93" s="221">
        <v>1</v>
      </c>
      <c r="I93" s="222"/>
      <c r="J93" s="221">
        <f>ROUND(I93*H93,15)</f>
        <v>0</v>
      </c>
      <c r="K93" s="219" t="s">
        <v>20</v>
      </c>
      <c r="L93" s="223"/>
      <c r="M93" s="224" t="s">
        <v>20</v>
      </c>
      <c r="N93" s="225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143</v>
      </c>
      <c r="AT93" s="20" t="s">
        <v>139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182</v>
      </c>
    </row>
    <row r="94" s="1" customFormat="1" ht="22.8" customHeight="1">
      <c r="B94" s="42"/>
      <c r="C94" s="217" t="s">
        <v>183</v>
      </c>
      <c r="D94" s="217" t="s">
        <v>139</v>
      </c>
      <c r="E94" s="218" t="s">
        <v>184</v>
      </c>
      <c r="F94" s="219" t="s">
        <v>185</v>
      </c>
      <c r="G94" s="220" t="s">
        <v>142</v>
      </c>
      <c r="H94" s="221">
        <v>2</v>
      </c>
      <c r="I94" s="222"/>
      <c r="J94" s="221">
        <f>ROUND(I94*H94,15)</f>
        <v>0</v>
      </c>
      <c r="K94" s="219" t="s">
        <v>163</v>
      </c>
      <c r="L94" s="223"/>
      <c r="M94" s="224" t="s">
        <v>20</v>
      </c>
      <c r="N94" s="225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143</v>
      </c>
      <c r="AT94" s="20" t="s">
        <v>139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186</v>
      </c>
    </row>
    <row r="95" s="1" customFormat="1" ht="22.8" customHeight="1">
      <c r="B95" s="42"/>
      <c r="C95" s="217" t="s">
        <v>187</v>
      </c>
      <c r="D95" s="217" t="s">
        <v>139</v>
      </c>
      <c r="E95" s="218" t="s">
        <v>188</v>
      </c>
      <c r="F95" s="219" t="s">
        <v>189</v>
      </c>
      <c r="G95" s="220" t="s">
        <v>142</v>
      </c>
      <c r="H95" s="221">
        <v>1</v>
      </c>
      <c r="I95" s="222"/>
      <c r="J95" s="221">
        <f>ROUND(I95*H95,15)</f>
        <v>0</v>
      </c>
      <c r="K95" s="219" t="s">
        <v>163</v>
      </c>
      <c r="L95" s="223"/>
      <c r="M95" s="224" t="s">
        <v>20</v>
      </c>
      <c r="N95" s="225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143</v>
      </c>
      <c r="AT95" s="20" t="s">
        <v>139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190</v>
      </c>
    </row>
    <row r="96" s="1" customFormat="1" ht="22.8" customHeight="1">
      <c r="B96" s="42"/>
      <c r="C96" s="217" t="s">
        <v>191</v>
      </c>
      <c r="D96" s="217" t="s">
        <v>139</v>
      </c>
      <c r="E96" s="218" t="s">
        <v>192</v>
      </c>
      <c r="F96" s="219" t="s">
        <v>193</v>
      </c>
      <c r="G96" s="220" t="s">
        <v>142</v>
      </c>
      <c r="H96" s="221">
        <v>1</v>
      </c>
      <c r="I96" s="222"/>
      <c r="J96" s="221">
        <f>ROUND(I96*H96,15)</f>
        <v>0</v>
      </c>
      <c r="K96" s="219" t="s">
        <v>20</v>
      </c>
      <c r="L96" s="223"/>
      <c r="M96" s="224" t="s">
        <v>20</v>
      </c>
      <c r="N96" s="225" t="s">
        <v>42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143</v>
      </c>
      <c r="AT96" s="20" t="s">
        <v>139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194</v>
      </c>
    </row>
    <row r="97" s="1" customFormat="1" ht="22.8" customHeight="1">
      <c r="B97" s="42"/>
      <c r="C97" s="217" t="s">
        <v>195</v>
      </c>
      <c r="D97" s="217" t="s">
        <v>139</v>
      </c>
      <c r="E97" s="218" t="s">
        <v>196</v>
      </c>
      <c r="F97" s="219" t="s">
        <v>197</v>
      </c>
      <c r="G97" s="220" t="s">
        <v>142</v>
      </c>
      <c r="H97" s="221">
        <v>1</v>
      </c>
      <c r="I97" s="222"/>
      <c r="J97" s="221">
        <f>ROUND(I97*H97,15)</f>
        <v>0</v>
      </c>
      <c r="K97" s="219" t="s">
        <v>163</v>
      </c>
      <c r="L97" s="223"/>
      <c r="M97" s="224" t="s">
        <v>20</v>
      </c>
      <c r="N97" s="225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143</v>
      </c>
      <c r="AT97" s="20" t="s">
        <v>139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198</v>
      </c>
    </row>
    <row r="98" s="1" customFormat="1" ht="22.8" customHeight="1">
      <c r="B98" s="42"/>
      <c r="C98" s="217" t="s">
        <v>199</v>
      </c>
      <c r="D98" s="217" t="s">
        <v>139</v>
      </c>
      <c r="E98" s="218" t="s">
        <v>200</v>
      </c>
      <c r="F98" s="219" t="s">
        <v>201</v>
      </c>
      <c r="G98" s="220" t="s">
        <v>142</v>
      </c>
      <c r="H98" s="221">
        <v>1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143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202</v>
      </c>
    </row>
    <row r="99" s="1" customFormat="1" ht="22.8" customHeight="1">
      <c r="B99" s="42"/>
      <c r="C99" s="217" t="s">
        <v>203</v>
      </c>
      <c r="D99" s="217" t="s">
        <v>139</v>
      </c>
      <c r="E99" s="218" t="s">
        <v>204</v>
      </c>
      <c r="F99" s="219" t="s">
        <v>205</v>
      </c>
      <c r="G99" s="220" t="s">
        <v>142</v>
      </c>
      <c r="H99" s="221">
        <v>1</v>
      </c>
      <c r="I99" s="222"/>
      <c r="J99" s="221">
        <f>ROUND(I99*H99,15)</f>
        <v>0</v>
      </c>
      <c r="K99" s="219" t="s">
        <v>163</v>
      </c>
      <c r="L99" s="223"/>
      <c r="M99" s="224" t="s">
        <v>20</v>
      </c>
      <c r="N99" s="225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143</v>
      </c>
      <c r="AT99" s="20" t="s">
        <v>139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206</v>
      </c>
    </row>
    <row r="100" s="1" customFormat="1" ht="22.8" customHeight="1">
      <c r="B100" s="42"/>
      <c r="C100" s="217" t="s">
        <v>207</v>
      </c>
      <c r="D100" s="217" t="s">
        <v>139</v>
      </c>
      <c r="E100" s="218" t="s">
        <v>208</v>
      </c>
      <c r="F100" s="219" t="s">
        <v>209</v>
      </c>
      <c r="G100" s="220" t="s">
        <v>142</v>
      </c>
      <c r="H100" s="221">
        <v>1</v>
      </c>
      <c r="I100" s="222"/>
      <c r="J100" s="221">
        <f>ROUND(I100*H100,15)</f>
        <v>0</v>
      </c>
      <c r="K100" s="219" t="s">
        <v>163</v>
      </c>
      <c r="L100" s="223"/>
      <c r="M100" s="224" t="s">
        <v>20</v>
      </c>
      <c r="N100" s="225" t="s">
        <v>42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143</v>
      </c>
      <c r="AT100" s="20" t="s">
        <v>139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144</v>
      </c>
      <c r="BM100" s="20" t="s">
        <v>210</v>
      </c>
    </row>
    <row r="101" s="1" customFormat="1" ht="22.8" customHeight="1">
      <c r="B101" s="42"/>
      <c r="C101" s="217" t="s">
        <v>211</v>
      </c>
      <c r="D101" s="217" t="s">
        <v>139</v>
      </c>
      <c r="E101" s="218" t="s">
        <v>212</v>
      </c>
      <c r="F101" s="219" t="s">
        <v>213</v>
      </c>
      <c r="G101" s="220" t="s">
        <v>142</v>
      </c>
      <c r="H101" s="221">
        <v>1</v>
      </c>
      <c r="I101" s="222"/>
      <c r="J101" s="221">
        <f>ROUND(I101*H101,15)</f>
        <v>0</v>
      </c>
      <c r="K101" s="219" t="s">
        <v>163</v>
      </c>
      <c r="L101" s="223"/>
      <c r="M101" s="224" t="s">
        <v>20</v>
      </c>
      <c r="N101" s="225" t="s">
        <v>42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143</v>
      </c>
      <c r="AT101" s="20" t="s">
        <v>139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214</v>
      </c>
    </row>
    <row r="102" s="1" customFormat="1" ht="22.8" customHeight="1">
      <c r="B102" s="42"/>
      <c r="C102" s="217" t="s">
        <v>215</v>
      </c>
      <c r="D102" s="217" t="s">
        <v>139</v>
      </c>
      <c r="E102" s="218" t="s">
        <v>216</v>
      </c>
      <c r="F102" s="219" t="s">
        <v>217</v>
      </c>
      <c r="G102" s="220" t="s">
        <v>142</v>
      </c>
      <c r="H102" s="221">
        <v>1</v>
      </c>
      <c r="I102" s="222"/>
      <c r="J102" s="221">
        <f>ROUND(I102*H102,15)</f>
        <v>0</v>
      </c>
      <c r="K102" s="219" t="s">
        <v>163</v>
      </c>
      <c r="L102" s="223"/>
      <c r="M102" s="224" t="s">
        <v>20</v>
      </c>
      <c r="N102" s="225" t="s">
        <v>42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143</v>
      </c>
      <c r="AT102" s="20" t="s">
        <v>139</v>
      </c>
      <c r="AU102" s="20" t="s">
        <v>80</v>
      </c>
      <c r="AY102" s="20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9">
        <f>ROUND(I102*H102,15)</f>
        <v>0</v>
      </c>
      <c r="BL102" s="20" t="s">
        <v>144</v>
      </c>
      <c r="BM102" s="20" t="s">
        <v>218</v>
      </c>
    </row>
    <row r="103" s="1" customFormat="1" ht="22.8" customHeight="1">
      <c r="B103" s="42"/>
      <c r="C103" s="217" t="s">
        <v>219</v>
      </c>
      <c r="D103" s="217" t="s">
        <v>139</v>
      </c>
      <c r="E103" s="218" t="s">
        <v>220</v>
      </c>
      <c r="F103" s="219" t="s">
        <v>221</v>
      </c>
      <c r="G103" s="220" t="s">
        <v>142</v>
      </c>
      <c r="H103" s="221">
        <v>5</v>
      </c>
      <c r="I103" s="222"/>
      <c r="J103" s="221">
        <f>ROUND(I103*H103,15)</f>
        <v>0</v>
      </c>
      <c r="K103" s="219" t="s">
        <v>20</v>
      </c>
      <c r="L103" s="223"/>
      <c r="M103" s="224" t="s">
        <v>20</v>
      </c>
      <c r="N103" s="225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143</v>
      </c>
      <c r="AT103" s="20" t="s">
        <v>139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144</v>
      </c>
      <c r="BM103" s="20" t="s">
        <v>222</v>
      </c>
    </row>
    <row r="104" s="1" customFormat="1" ht="22.8" customHeight="1">
      <c r="B104" s="42"/>
      <c r="C104" s="217" t="s">
        <v>223</v>
      </c>
      <c r="D104" s="217" t="s">
        <v>139</v>
      </c>
      <c r="E104" s="218" t="s">
        <v>192</v>
      </c>
      <c r="F104" s="219" t="s">
        <v>193</v>
      </c>
      <c r="G104" s="220" t="s">
        <v>142</v>
      </c>
      <c r="H104" s="221">
        <v>5</v>
      </c>
      <c r="I104" s="222"/>
      <c r="J104" s="221">
        <f>ROUND(I104*H104,15)</f>
        <v>0</v>
      </c>
      <c r="K104" s="219" t="s">
        <v>20</v>
      </c>
      <c r="L104" s="223"/>
      <c r="M104" s="224" t="s">
        <v>20</v>
      </c>
      <c r="N104" s="225" t="s">
        <v>42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143</v>
      </c>
      <c r="AT104" s="20" t="s">
        <v>139</v>
      </c>
      <c r="AU104" s="20" t="s">
        <v>80</v>
      </c>
      <c r="AY104" s="20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9">
        <f>ROUND(I104*H104,15)</f>
        <v>0</v>
      </c>
      <c r="BL104" s="20" t="s">
        <v>144</v>
      </c>
      <c r="BM104" s="20" t="s">
        <v>224</v>
      </c>
    </row>
    <row r="105" s="1" customFormat="1" ht="22.8" customHeight="1">
      <c r="B105" s="42"/>
      <c r="C105" s="217" t="s">
        <v>225</v>
      </c>
      <c r="D105" s="217" t="s">
        <v>139</v>
      </c>
      <c r="E105" s="218" t="s">
        <v>226</v>
      </c>
      <c r="F105" s="219" t="s">
        <v>227</v>
      </c>
      <c r="G105" s="220" t="s">
        <v>142</v>
      </c>
      <c r="H105" s="221">
        <v>2</v>
      </c>
      <c r="I105" s="222"/>
      <c r="J105" s="221">
        <f>ROUND(I105*H105,15)</f>
        <v>0</v>
      </c>
      <c r="K105" s="219" t="s">
        <v>20</v>
      </c>
      <c r="L105" s="223"/>
      <c r="M105" s="224" t="s">
        <v>20</v>
      </c>
      <c r="N105" s="225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143</v>
      </c>
      <c r="AT105" s="20" t="s">
        <v>139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228</v>
      </c>
    </row>
    <row r="106" s="1" customFormat="1" ht="22.8" customHeight="1">
      <c r="B106" s="42"/>
      <c r="C106" s="217" t="s">
        <v>229</v>
      </c>
      <c r="D106" s="217" t="s">
        <v>139</v>
      </c>
      <c r="E106" s="218" t="s">
        <v>230</v>
      </c>
      <c r="F106" s="219" t="s">
        <v>231</v>
      </c>
      <c r="G106" s="220" t="s">
        <v>142</v>
      </c>
      <c r="H106" s="221">
        <v>2</v>
      </c>
      <c r="I106" s="222"/>
      <c r="J106" s="221">
        <f>ROUND(I106*H106,15)</f>
        <v>0</v>
      </c>
      <c r="K106" s="219" t="s">
        <v>20</v>
      </c>
      <c r="L106" s="223"/>
      <c r="M106" s="224" t="s">
        <v>20</v>
      </c>
      <c r="N106" s="225" t="s">
        <v>42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143</v>
      </c>
      <c r="AT106" s="20" t="s">
        <v>139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232</v>
      </c>
    </row>
    <row r="107" s="1" customFormat="1" ht="22.8" customHeight="1">
      <c r="B107" s="42"/>
      <c r="C107" s="230" t="s">
        <v>160</v>
      </c>
      <c r="D107" s="230" t="s">
        <v>233</v>
      </c>
      <c r="E107" s="231" t="s">
        <v>234</v>
      </c>
      <c r="F107" s="232" t="s">
        <v>235</v>
      </c>
      <c r="G107" s="233" t="s">
        <v>142</v>
      </c>
      <c r="H107" s="234">
        <v>11</v>
      </c>
      <c r="I107" s="235"/>
      <c r="J107" s="234">
        <f>ROUND(I107*H107,15)</f>
        <v>0</v>
      </c>
      <c r="K107" s="232" t="s">
        <v>163</v>
      </c>
      <c r="L107" s="68"/>
      <c r="M107" s="236" t="s">
        <v>20</v>
      </c>
      <c r="N107" s="237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144</v>
      </c>
      <c r="AT107" s="20" t="s">
        <v>233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236</v>
      </c>
    </row>
    <row r="108" s="1" customFormat="1" ht="22.8" customHeight="1">
      <c r="B108" s="42"/>
      <c r="C108" s="230" t="s">
        <v>237</v>
      </c>
      <c r="D108" s="230" t="s">
        <v>233</v>
      </c>
      <c r="E108" s="231" t="s">
        <v>238</v>
      </c>
      <c r="F108" s="232" t="s">
        <v>239</v>
      </c>
      <c r="G108" s="233" t="s">
        <v>142</v>
      </c>
      <c r="H108" s="234">
        <v>11</v>
      </c>
      <c r="I108" s="235"/>
      <c r="J108" s="234">
        <f>ROUND(I108*H108,15)</f>
        <v>0</v>
      </c>
      <c r="K108" s="232" t="s">
        <v>163</v>
      </c>
      <c r="L108" s="68"/>
      <c r="M108" s="236" t="s">
        <v>20</v>
      </c>
      <c r="N108" s="237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144</v>
      </c>
      <c r="AT108" s="20" t="s">
        <v>233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240</v>
      </c>
    </row>
    <row r="109" s="1" customFormat="1" ht="22.8" customHeight="1">
      <c r="B109" s="42"/>
      <c r="C109" s="230" t="s">
        <v>164</v>
      </c>
      <c r="D109" s="230" t="s">
        <v>233</v>
      </c>
      <c r="E109" s="231" t="s">
        <v>241</v>
      </c>
      <c r="F109" s="232" t="s">
        <v>242</v>
      </c>
      <c r="G109" s="233" t="s">
        <v>142</v>
      </c>
      <c r="H109" s="234">
        <v>11</v>
      </c>
      <c r="I109" s="235"/>
      <c r="J109" s="234">
        <f>ROUND(I109*H109,15)</f>
        <v>0</v>
      </c>
      <c r="K109" s="232" t="s">
        <v>163</v>
      </c>
      <c r="L109" s="68"/>
      <c r="M109" s="236" t="s">
        <v>20</v>
      </c>
      <c r="N109" s="237" t="s">
        <v>42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144</v>
      </c>
      <c r="AT109" s="20" t="s">
        <v>233</v>
      </c>
      <c r="AU109" s="20" t="s">
        <v>80</v>
      </c>
      <c r="AY109" s="20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9">
        <f>ROUND(I109*H109,15)</f>
        <v>0</v>
      </c>
      <c r="BL109" s="20" t="s">
        <v>144</v>
      </c>
      <c r="BM109" s="20" t="s">
        <v>243</v>
      </c>
    </row>
    <row r="110" s="1" customFormat="1" ht="22.8" customHeight="1">
      <c r="B110" s="42"/>
      <c r="C110" s="230" t="s">
        <v>10</v>
      </c>
      <c r="D110" s="230" t="s">
        <v>233</v>
      </c>
      <c r="E110" s="231" t="s">
        <v>244</v>
      </c>
      <c r="F110" s="232" t="s">
        <v>245</v>
      </c>
      <c r="G110" s="233" t="s">
        <v>142</v>
      </c>
      <c r="H110" s="234">
        <v>11</v>
      </c>
      <c r="I110" s="235"/>
      <c r="J110" s="234">
        <f>ROUND(I110*H110,15)</f>
        <v>0</v>
      </c>
      <c r="K110" s="232" t="s">
        <v>163</v>
      </c>
      <c r="L110" s="68"/>
      <c r="M110" s="236" t="s">
        <v>20</v>
      </c>
      <c r="N110" s="237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144</v>
      </c>
      <c r="AT110" s="20" t="s">
        <v>233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246</v>
      </c>
    </row>
    <row r="111" s="1" customFormat="1" ht="22.8" customHeight="1">
      <c r="B111" s="42"/>
      <c r="C111" s="230" t="s">
        <v>168</v>
      </c>
      <c r="D111" s="230" t="s">
        <v>233</v>
      </c>
      <c r="E111" s="231" t="s">
        <v>247</v>
      </c>
      <c r="F111" s="232" t="s">
        <v>248</v>
      </c>
      <c r="G111" s="233" t="s">
        <v>142</v>
      </c>
      <c r="H111" s="234">
        <v>11</v>
      </c>
      <c r="I111" s="235"/>
      <c r="J111" s="234">
        <f>ROUND(I111*H111,15)</f>
        <v>0</v>
      </c>
      <c r="K111" s="232" t="s">
        <v>20</v>
      </c>
      <c r="L111" s="68"/>
      <c r="M111" s="236" t="s">
        <v>20</v>
      </c>
      <c r="N111" s="237" t="s">
        <v>42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144</v>
      </c>
      <c r="AT111" s="20" t="s">
        <v>233</v>
      </c>
      <c r="AU111" s="20" t="s">
        <v>80</v>
      </c>
      <c r="AY111" s="20" t="s">
        <v>136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9">
        <f>ROUND(I111*H111,15)</f>
        <v>0</v>
      </c>
      <c r="BL111" s="20" t="s">
        <v>144</v>
      </c>
      <c r="BM111" s="20" t="s">
        <v>249</v>
      </c>
    </row>
    <row r="112" s="1" customFormat="1" ht="22.8" customHeight="1">
      <c r="B112" s="42"/>
      <c r="C112" s="230" t="s">
        <v>250</v>
      </c>
      <c r="D112" s="230" t="s">
        <v>233</v>
      </c>
      <c r="E112" s="231" t="s">
        <v>251</v>
      </c>
      <c r="F112" s="232" t="s">
        <v>252</v>
      </c>
      <c r="G112" s="233" t="s">
        <v>142</v>
      </c>
      <c r="H112" s="234">
        <v>11</v>
      </c>
      <c r="I112" s="235"/>
      <c r="J112" s="234">
        <f>ROUND(I112*H112,15)</f>
        <v>0</v>
      </c>
      <c r="K112" s="232" t="s">
        <v>20</v>
      </c>
      <c r="L112" s="68"/>
      <c r="M112" s="236" t="s">
        <v>20</v>
      </c>
      <c r="N112" s="237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144</v>
      </c>
      <c r="AT112" s="20" t="s">
        <v>233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253</v>
      </c>
    </row>
    <row r="113" s="1" customFormat="1" ht="22.8" customHeight="1">
      <c r="B113" s="42"/>
      <c r="C113" s="230" t="s">
        <v>171</v>
      </c>
      <c r="D113" s="230" t="s">
        <v>233</v>
      </c>
      <c r="E113" s="231" t="s">
        <v>254</v>
      </c>
      <c r="F113" s="232" t="s">
        <v>255</v>
      </c>
      <c r="G113" s="233" t="s">
        <v>142</v>
      </c>
      <c r="H113" s="234">
        <v>11</v>
      </c>
      <c r="I113" s="235"/>
      <c r="J113" s="234">
        <f>ROUND(I113*H113,15)</f>
        <v>0</v>
      </c>
      <c r="K113" s="232" t="s">
        <v>20</v>
      </c>
      <c r="L113" s="68"/>
      <c r="M113" s="236" t="s">
        <v>20</v>
      </c>
      <c r="N113" s="237" t="s">
        <v>42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144</v>
      </c>
      <c r="AT113" s="20" t="s">
        <v>233</v>
      </c>
      <c r="AU113" s="20" t="s">
        <v>80</v>
      </c>
      <c r="AY113" s="20" t="s">
        <v>136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9">
        <f>ROUND(I113*H113,15)</f>
        <v>0</v>
      </c>
      <c r="BL113" s="20" t="s">
        <v>144</v>
      </c>
      <c r="BM113" s="20" t="s">
        <v>256</v>
      </c>
    </row>
    <row r="114" s="1" customFormat="1" ht="14.4" customHeight="1">
      <c r="B114" s="42"/>
      <c r="C114" s="230" t="s">
        <v>257</v>
      </c>
      <c r="D114" s="230" t="s">
        <v>233</v>
      </c>
      <c r="E114" s="231" t="s">
        <v>258</v>
      </c>
      <c r="F114" s="232" t="s">
        <v>259</v>
      </c>
      <c r="G114" s="233" t="s">
        <v>142</v>
      </c>
      <c r="H114" s="234">
        <v>11</v>
      </c>
      <c r="I114" s="235"/>
      <c r="J114" s="234">
        <f>ROUND(I114*H114,15)</f>
        <v>0</v>
      </c>
      <c r="K114" s="232" t="s">
        <v>20</v>
      </c>
      <c r="L114" s="68"/>
      <c r="M114" s="236" t="s">
        <v>20</v>
      </c>
      <c r="N114" s="237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144</v>
      </c>
      <c r="AT114" s="20" t="s">
        <v>233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260</v>
      </c>
    </row>
    <row r="115" s="1" customFormat="1" ht="22.8" customHeight="1">
      <c r="B115" s="42"/>
      <c r="C115" s="230" t="s">
        <v>175</v>
      </c>
      <c r="D115" s="230" t="s">
        <v>233</v>
      </c>
      <c r="E115" s="231" t="s">
        <v>261</v>
      </c>
      <c r="F115" s="232" t="s">
        <v>262</v>
      </c>
      <c r="G115" s="233" t="s">
        <v>142</v>
      </c>
      <c r="H115" s="234">
        <v>11</v>
      </c>
      <c r="I115" s="235"/>
      <c r="J115" s="234">
        <f>ROUND(I115*H115,15)</f>
        <v>0</v>
      </c>
      <c r="K115" s="232" t="s">
        <v>20</v>
      </c>
      <c r="L115" s="68"/>
      <c r="M115" s="236" t="s">
        <v>20</v>
      </c>
      <c r="N115" s="237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144</v>
      </c>
      <c r="AT115" s="20" t="s">
        <v>233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263</v>
      </c>
    </row>
    <row r="116" s="1" customFormat="1" ht="22.8" customHeight="1">
      <c r="B116" s="42"/>
      <c r="C116" s="230" t="s">
        <v>9</v>
      </c>
      <c r="D116" s="230" t="s">
        <v>233</v>
      </c>
      <c r="E116" s="231" t="s">
        <v>264</v>
      </c>
      <c r="F116" s="232" t="s">
        <v>265</v>
      </c>
      <c r="G116" s="233" t="s">
        <v>142</v>
      </c>
      <c r="H116" s="234">
        <v>11</v>
      </c>
      <c r="I116" s="235"/>
      <c r="J116" s="234">
        <f>ROUND(I116*H116,15)</f>
        <v>0</v>
      </c>
      <c r="K116" s="232" t="s">
        <v>20</v>
      </c>
      <c r="L116" s="68"/>
      <c r="M116" s="236" t="s">
        <v>20</v>
      </c>
      <c r="N116" s="237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144</v>
      </c>
      <c r="AT116" s="20" t="s">
        <v>233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266</v>
      </c>
    </row>
    <row r="117" s="1" customFormat="1" ht="22.8" customHeight="1">
      <c r="B117" s="42"/>
      <c r="C117" s="217" t="s">
        <v>178</v>
      </c>
      <c r="D117" s="217" t="s">
        <v>139</v>
      </c>
      <c r="E117" s="218" t="s">
        <v>267</v>
      </c>
      <c r="F117" s="219" t="s">
        <v>268</v>
      </c>
      <c r="G117" s="220" t="s">
        <v>142</v>
      </c>
      <c r="H117" s="221">
        <v>6</v>
      </c>
      <c r="I117" s="222"/>
      <c r="J117" s="221">
        <f>ROUND(I117*H117,15)</f>
        <v>0</v>
      </c>
      <c r="K117" s="219" t="s">
        <v>163</v>
      </c>
      <c r="L117" s="223"/>
      <c r="M117" s="224" t="s">
        <v>20</v>
      </c>
      <c r="N117" s="225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143</v>
      </c>
      <c r="AT117" s="20" t="s">
        <v>139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269</v>
      </c>
    </row>
    <row r="118" s="1" customFormat="1" ht="14.4" customHeight="1">
      <c r="B118" s="42"/>
      <c r="C118" s="217" t="s">
        <v>270</v>
      </c>
      <c r="D118" s="217" t="s">
        <v>139</v>
      </c>
      <c r="E118" s="218" t="s">
        <v>271</v>
      </c>
      <c r="F118" s="219" t="s">
        <v>272</v>
      </c>
      <c r="G118" s="220" t="s">
        <v>142</v>
      </c>
      <c r="H118" s="221">
        <v>5</v>
      </c>
      <c r="I118" s="222"/>
      <c r="J118" s="221">
        <f>ROUND(I118*H118,15)</f>
        <v>0</v>
      </c>
      <c r="K118" s="219" t="s">
        <v>163</v>
      </c>
      <c r="L118" s="223"/>
      <c r="M118" s="224" t="s">
        <v>20</v>
      </c>
      <c r="N118" s="225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143</v>
      </c>
      <c r="AT118" s="20" t="s">
        <v>139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273</v>
      </c>
    </row>
    <row r="119" s="1" customFormat="1" ht="22.8" customHeight="1">
      <c r="B119" s="42"/>
      <c r="C119" s="230" t="s">
        <v>182</v>
      </c>
      <c r="D119" s="230" t="s">
        <v>233</v>
      </c>
      <c r="E119" s="231" t="s">
        <v>274</v>
      </c>
      <c r="F119" s="232" t="s">
        <v>275</v>
      </c>
      <c r="G119" s="233" t="s">
        <v>142</v>
      </c>
      <c r="H119" s="234">
        <v>11</v>
      </c>
      <c r="I119" s="235"/>
      <c r="J119" s="234">
        <f>ROUND(I119*H119,15)</f>
        <v>0</v>
      </c>
      <c r="K119" s="232" t="s">
        <v>163</v>
      </c>
      <c r="L119" s="68"/>
      <c r="M119" s="236" t="s">
        <v>20</v>
      </c>
      <c r="N119" s="237" t="s">
        <v>42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144</v>
      </c>
      <c r="AT119" s="20" t="s">
        <v>233</v>
      </c>
      <c r="AU119" s="20" t="s">
        <v>80</v>
      </c>
      <c r="AY119" s="20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9">
        <f>ROUND(I119*H119,15)</f>
        <v>0</v>
      </c>
      <c r="BL119" s="20" t="s">
        <v>144</v>
      </c>
      <c r="BM119" s="20" t="s">
        <v>276</v>
      </c>
    </row>
    <row r="120" s="1" customFormat="1" ht="22.8" customHeight="1">
      <c r="B120" s="42"/>
      <c r="C120" s="230" t="s">
        <v>277</v>
      </c>
      <c r="D120" s="230" t="s">
        <v>233</v>
      </c>
      <c r="E120" s="231" t="s">
        <v>278</v>
      </c>
      <c r="F120" s="232" t="s">
        <v>279</v>
      </c>
      <c r="G120" s="233" t="s">
        <v>142</v>
      </c>
      <c r="H120" s="234">
        <v>5</v>
      </c>
      <c r="I120" s="235"/>
      <c r="J120" s="234">
        <f>ROUND(I120*H120,15)</f>
        <v>0</v>
      </c>
      <c r="K120" s="232" t="s">
        <v>163</v>
      </c>
      <c r="L120" s="68"/>
      <c r="M120" s="236" t="s">
        <v>20</v>
      </c>
      <c r="N120" s="237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144</v>
      </c>
      <c r="AT120" s="20" t="s">
        <v>233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280</v>
      </c>
    </row>
    <row r="121" s="1" customFormat="1" ht="22.8" customHeight="1">
      <c r="B121" s="42"/>
      <c r="C121" s="230" t="s">
        <v>186</v>
      </c>
      <c r="D121" s="230" t="s">
        <v>233</v>
      </c>
      <c r="E121" s="231" t="s">
        <v>281</v>
      </c>
      <c r="F121" s="232" t="s">
        <v>282</v>
      </c>
      <c r="G121" s="233" t="s">
        <v>142</v>
      </c>
      <c r="H121" s="234">
        <v>6</v>
      </c>
      <c r="I121" s="235"/>
      <c r="J121" s="234">
        <f>ROUND(I121*H121,15)</f>
        <v>0</v>
      </c>
      <c r="K121" s="232" t="s">
        <v>163</v>
      </c>
      <c r="L121" s="68"/>
      <c r="M121" s="236" t="s">
        <v>20</v>
      </c>
      <c r="N121" s="237" t="s">
        <v>42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144</v>
      </c>
      <c r="AT121" s="20" t="s">
        <v>233</v>
      </c>
      <c r="AU121" s="20" t="s">
        <v>80</v>
      </c>
      <c r="AY121" s="20" t="s">
        <v>136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9">
        <f>ROUND(I121*H121,15)</f>
        <v>0</v>
      </c>
      <c r="BL121" s="20" t="s">
        <v>144</v>
      </c>
      <c r="BM121" s="20" t="s">
        <v>283</v>
      </c>
    </row>
    <row r="122" s="1" customFormat="1" ht="22.8" customHeight="1">
      <c r="B122" s="42"/>
      <c r="C122" s="230" t="s">
        <v>284</v>
      </c>
      <c r="D122" s="230" t="s">
        <v>233</v>
      </c>
      <c r="E122" s="231" t="s">
        <v>285</v>
      </c>
      <c r="F122" s="232" t="s">
        <v>286</v>
      </c>
      <c r="G122" s="233" t="s">
        <v>142</v>
      </c>
      <c r="H122" s="234">
        <v>6</v>
      </c>
      <c r="I122" s="235"/>
      <c r="J122" s="234">
        <f>ROUND(I122*H122,15)</f>
        <v>0</v>
      </c>
      <c r="K122" s="232" t="s">
        <v>163</v>
      </c>
      <c r="L122" s="68"/>
      <c r="M122" s="236" t="s">
        <v>20</v>
      </c>
      <c r="N122" s="237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144</v>
      </c>
      <c r="AT122" s="20" t="s">
        <v>233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287</v>
      </c>
    </row>
    <row r="123" s="1" customFormat="1" ht="22.8" customHeight="1">
      <c r="B123" s="42"/>
      <c r="C123" s="230" t="s">
        <v>190</v>
      </c>
      <c r="D123" s="230" t="s">
        <v>233</v>
      </c>
      <c r="E123" s="231" t="s">
        <v>288</v>
      </c>
      <c r="F123" s="232" t="s">
        <v>289</v>
      </c>
      <c r="G123" s="233" t="s">
        <v>142</v>
      </c>
      <c r="H123" s="234">
        <v>4</v>
      </c>
      <c r="I123" s="235"/>
      <c r="J123" s="234">
        <f>ROUND(I123*H123,15)</f>
        <v>0</v>
      </c>
      <c r="K123" s="232" t="s">
        <v>163</v>
      </c>
      <c r="L123" s="68"/>
      <c r="M123" s="236" t="s">
        <v>20</v>
      </c>
      <c r="N123" s="237" t="s">
        <v>42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144</v>
      </c>
      <c r="AT123" s="20" t="s">
        <v>233</v>
      </c>
      <c r="AU123" s="20" t="s">
        <v>80</v>
      </c>
      <c r="AY123" s="20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9">
        <f>ROUND(I123*H123,15)</f>
        <v>0</v>
      </c>
      <c r="BL123" s="20" t="s">
        <v>144</v>
      </c>
      <c r="BM123" s="20" t="s">
        <v>290</v>
      </c>
    </row>
    <row r="124" s="1" customFormat="1" ht="22.8" customHeight="1">
      <c r="B124" s="42"/>
      <c r="C124" s="230" t="s">
        <v>291</v>
      </c>
      <c r="D124" s="230" t="s">
        <v>233</v>
      </c>
      <c r="E124" s="231" t="s">
        <v>292</v>
      </c>
      <c r="F124" s="232" t="s">
        <v>293</v>
      </c>
      <c r="G124" s="233" t="s">
        <v>142</v>
      </c>
      <c r="H124" s="234">
        <v>10</v>
      </c>
      <c r="I124" s="235"/>
      <c r="J124" s="234">
        <f>ROUND(I124*H124,15)</f>
        <v>0</v>
      </c>
      <c r="K124" s="232" t="s">
        <v>163</v>
      </c>
      <c r="L124" s="68"/>
      <c r="M124" s="236" t="s">
        <v>20</v>
      </c>
      <c r="N124" s="237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144</v>
      </c>
      <c r="AT124" s="20" t="s">
        <v>233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294</v>
      </c>
    </row>
    <row r="125" s="1" customFormat="1" ht="22.8" customHeight="1">
      <c r="B125" s="42"/>
      <c r="C125" s="217" t="s">
        <v>194</v>
      </c>
      <c r="D125" s="217" t="s">
        <v>139</v>
      </c>
      <c r="E125" s="218" t="s">
        <v>295</v>
      </c>
      <c r="F125" s="219" t="s">
        <v>296</v>
      </c>
      <c r="G125" s="220" t="s">
        <v>142</v>
      </c>
      <c r="H125" s="221">
        <v>4</v>
      </c>
      <c r="I125" s="222"/>
      <c r="J125" s="221">
        <f>ROUND(I125*H125,15)</f>
        <v>0</v>
      </c>
      <c r="K125" s="219" t="s">
        <v>163</v>
      </c>
      <c r="L125" s="223"/>
      <c r="M125" s="224" t="s">
        <v>20</v>
      </c>
      <c r="N125" s="225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143</v>
      </c>
      <c r="AT125" s="20" t="s">
        <v>139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297</v>
      </c>
    </row>
    <row r="126" s="1" customFormat="1" ht="22.8" customHeight="1">
      <c r="B126" s="42"/>
      <c r="C126" s="217" t="s">
        <v>298</v>
      </c>
      <c r="D126" s="217" t="s">
        <v>139</v>
      </c>
      <c r="E126" s="218" t="s">
        <v>299</v>
      </c>
      <c r="F126" s="219" t="s">
        <v>300</v>
      </c>
      <c r="G126" s="220" t="s">
        <v>142</v>
      </c>
      <c r="H126" s="221">
        <v>24</v>
      </c>
      <c r="I126" s="222"/>
      <c r="J126" s="221">
        <f>ROUND(I126*H126,15)</f>
        <v>0</v>
      </c>
      <c r="K126" s="219" t="s">
        <v>163</v>
      </c>
      <c r="L126" s="223"/>
      <c r="M126" s="224" t="s">
        <v>20</v>
      </c>
      <c r="N126" s="225" t="s">
        <v>42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143</v>
      </c>
      <c r="AT126" s="20" t="s">
        <v>139</v>
      </c>
      <c r="AU126" s="20" t="s">
        <v>80</v>
      </c>
      <c r="AY126" s="20" t="s">
        <v>136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9">
        <f>ROUND(I126*H126,15)</f>
        <v>0</v>
      </c>
      <c r="BL126" s="20" t="s">
        <v>144</v>
      </c>
      <c r="BM126" s="20" t="s">
        <v>301</v>
      </c>
    </row>
    <row r="127" s="1" customFormat="1" ht="22.8" customHeight="1">
      <c r="B127" s="42"/>
      <c r="C127" s="217" t="s">
        <v>198</v>
      </c>
      <c r="D127" s="217" t="s">
        <v>139</v>
      </c>
      <c r="E127" s="218" t="s">
        <v>302</v>
      </c>
      <c r="F127" s="219" t="s">
        <v>303</v>
      </c>
      <c r="G127" s="220" t="s">
        <v>142</v>
      </c>
      <c r="H127" s="221">
        <v>8</v>
      </c>
      <c r="I127" s="222"/>
      <c r="J127" s="221">
        <f>ROUND(I127*H127,15)</f>
        <v>0</v>
      </c>
      <c r="K127" s="219" t="s">
        <v>163</v>
      </c>
      <c r="L127" s="223"/>
      <c r="M127" s="224" t="s">
        <v>20</v>
      </c>
      <c r="N127" s="225" t="s">
        <v>42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143</v>
      </c>
      <c r="AT127" s="20" t="s">
        <v>139</v>
      </c>
      <c r="AU127" s="20" t="s">
        <v>80</v>
      </c>
      <c r="AY127" s="20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9">
        <f>ROUND(I127*H127,15)</f>
        <v>0</v>
      </c>
      <c r="BL127" s="20" t="s">
        <v>144</v>
      </c>
      <c r="BM127" s="20" t="s">
        <v>304</v>
      </c>
    </row>
    <row r="128" s="1" customFormat="1" ht="22.8" customHeight="1">
      <c r="B128" s="42"/>
      <c r="C128" s="230" t="s">
        <v>305</v>
      </c>
      <c r="D128" s="230" t="s">
        <v>233</v>
      </c>
      <c r="E128" s="231" t="s">
        <v>306</v>
      </c>
      <c r="F128" s="232" t="s">
        <v>307</v>
      </c>
      <c r="G128" s="233" t="s">
        <v>142</v>
      </c>
      <c r="H128" s="234">
        <v>24</v>
      </c>
      <c r="I128" s="235"/>
      <c r="J128" s="234">
        <f>ROUND(I128*H128,15)</f>
        <v>0</v>
      </c>
      <c r="K128" s="232" t="s">
        <v>163</v>
      </c>
      <c r="L128" s="68"/>
      <c r="M128" s="236" t="s">
        <v>20</v>
      </c>
      <c r="N128" s="237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144</v>
      </c>
      <c r="AT128" s="20" t="s">
        <v>233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308</v>
      </c>
    </row>
    <row r="129" s="1" customFormat="1" ht="22.8" customHeight="1">
      <c r="B129" s="42"/>
      <c r="C129" s="230" t="s">
        <v>202</v>
      </c>
      <c r="D129" s="230" t="s">
        <v>233</v>
      </c>
      <c r="E129" s="231" t="s">
        <v>309</v>
      </c>
      <c r="F129" s="232" t="s">
        <v>310</v>
      </c>
      <c r="G129" s="233" t="s">
        <v>142</v>
      </c>
      <c r="H129" s="234">
        <v>8</v>
      </c>
      <c r="I129" s="235"/>
      <c r="J129" s="234">
        <f>ROUND(I129*H129,15)</f>
        <v>0</v>
      </c>
      <c r="K129" s="232" t="s">
        <v>163</v>
      </c>
      <c r="L129" s="68"/>
      <c r="M129" s="236" t="s">
        <v>20</v>
      </c>
      <c r="N129" s="237" t="s">
        <v>42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144</v>
      </c>
      <c r="AT129" s="20" t="s">
        <v>233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311</v>
      </c>
    </row>
    <row r="130" s="1" customFormat="1" ht="14.4" customHeight="1">
      <c r="B130" s="42"/>
      <c r="C130" s="230" t="s">
        <v>312</v>
      </c>
      <c r="D130" s="230" t="s">
        <v>233</v>
      </c>
      <c r="E130" s="231" t="s">
        <v>313</v>
      </c>
      <c r="F130" s="232" t="s">
        <v>314</v>
      </c>
      <c r="G130" s="233" t="s">
        <v>142</v>
      </c>
      <c r="H130" s="234">
        <v>7</v>
      </c>
      <c r="I130" s="235"/>
      <c r="J130" s="234">
        <f>ROUND(I130*H130,15)</f>
        <v>0</v>
      </c>
      <c r="K130" s="232" t="s">
        <v>163</v>
      </c>
      <c r="L130" s="68"/>
      <c r="M130" s="236" t="s">
        <v>20</v>
      </c>
      <c r="N130" s="237" t="s">
        <v>42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144</v>
      </c>
      <c r="AT130" s="20" t="s">
        <v>233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315</v>
      </c>
    </row>
    <row r="131" s="1" customFormat="1" ht="14.4" customHeight="1">
      <c r="B131" s="42"/>
      <c r="C131" s="230" t="s">
        <v>206</v>
      </c>
      <c r="D131" s="230" t="s">
        <v>233</v>
      </c>
      <c r="E131" s="231" t="s">
        <v>316</v>
      </c>
      <c r="F131" s="232" t="s">
        <v>317</v>
      </c>
      <c r="G131" s="233" t="s">
        <v>142</v>
      </c>
      <c r="H131" s="234">
        <v>28</v>
      </c>
      <c r="I131" s="235"/>
      <c r="J131" s="234">
        <f>ROUND(I131*H131,15)</f>
        <v>0</v>
      </c>
      <c r="K131" s="232" t="s">
        <v>163</v>
      </c>
      <c r="L131" s="68"/>
      <c r="M131" s="236" t="s">
        <v>20</v>
      </c>
      <c r="N131" s="237" t="s">
        <v>42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144</v>
      </c>
      <c r="AT131" s="20" t="s">
        <v>233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183</v>
      </c>
    </row>
    <row r="132" s="1" customFormat="1" ht="14.4" customHeight="1">
      <c r="B132" s="42"/>
      <c r="C132" s="230" t="s">
        <v>318</v>
      </c>
      <c r="D132" s="230" t="s">
        <v>233</v>
      </c>
      <c r="E132" s="231" t="s">
        <v>319</v>
      </c>
      <c r="F132" s="232" t="s">
        <v>320</v>
      </c>
      <c r="G132" s="233" t="s">
        <v>142</v>
      </c>
      <c r="H132" s="234">
        <v>8</v>
      </c>
      <c r="I132" s="235"/>
      <c r="J132" s="234">
        <f>ROUND(I132*H132,15)</f>
        <v>0</v>
      </c>
      <c r="K132" s="232" t="s">
        <v>163</v>
      </c>
      <c r="L132" s="68"/>
      <c r="M132" s="236" t="s">
        <v>20</v>
      </c>
      <c r="N132" s="237" t="s">
        <v>42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144</v>
      </c>
      <c r="AT132" s="20" t="s">
        <v>233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191</v>
      </c>
    </row>
    <row r="133" s="1" customFormat="1" ht="14.4" customHeight="1">
      <c r="B133" s="42"/>
      <c r="C133" s="230" t="s">
        <v>210</v>
      </c>
      <c r="D133" s="230" t="s">
        <v>233</v>
      </c>
      <c r="E133" s="231" t="s">
        <v>321</v>
      </c>
      <c r="F133" s="232" t="s">
        <v>322</v>
      </c>
      <c r="G133" s="233" t="s">
        <v>142</v>
      </c>
      <c r="H133" s="234">
        <v>2</v>
      </c>
      <c r="I133" s="235"/>
      <c r="J133" s="234">
        <f>ROUND(I133*H133,15)</f>
        <v>0</v>
      </c>
      <c r="K133" s="232" t="s">
        <v>163</v>
      </c>
      <c r="L133" s="68"/>
      <c r="M133" s="236" t="s">
        <v>20</v>
      </c>
      <c r="N133" s="237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144</v>
      </c>
      <c r="AT133" s="20" t="s">
        <v>233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199</v>
      </c>
    </row>
    <row r="134" s="1" customFormat="1" ht="14.4" customHeight="1">
      <c r="B134" s="42"/>
      <c r="C134" s="230" t="s">
        <v>323</v>
      </c>
      <c r="D134" s="230" t="s">
        <v>233</v>
      </c>
      <c r="E134" s="231" t="s">
        <v>324</v>
      </c>
      <c r="F134" s="232" t="s">
        <v>325</v>
      </c>
      <c r="G134" s="233" t="s">
        <v>142</v>
      </c>
      <c r="H134" s="234">
        <v>4</v>
      </c>
      <c r="I134" s="235"/>
      <c r="J134" s="234">
        <f>ROUND(I134*H134,15)</f>
        <v>0</v>
      </c>
      <c r="K134" s="232" t="s">
        <v>163</v>
      </c>
      <c r="L134" s="68"/>
      <c r="M134" s="236" t="s">
        <v>20</v>
      </c>
      <c r="N134" s="237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144</v>
      </c>
      <c r="AT134" s="20" t="s">
        <v>233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207</v>
      </c>
    </row>
    <row r="135" s="1" customFormat="1" ht="14.4" customHeight="1">
      <c r="B135" s="42"/>
      <c r="C135" s="230" t="s">
        <v>214</v>
      </c>
      <c r="D135" s="230" t="s">
        <v>233</v>
      </c>
      <c r="E135" s="231" t="s">
        <v>326</v>
      </c>
      <c r="F135" s="232" t="s">
        <v>327</v>
      </c>
      <c r="G135" s="233" t="s">
        <v>142</v>
      </c>
      <c r="H135" s="234">
        <v>7</v>
      </c>
      <c r="I135" s="235"/>
      <c r="J135" s="234">
        <f>ROUND(I135*H135,15)</f>
        <v>0</v>
      </c>
      <c r="K135" s="232" t="s">
        <v>163</v>
      </c>
      <c r="L135" s="68"/>
      <c r="M135" s="236" t="s">
        <v>20</v>
      </c>
      <c r="N135" s="237" t="s">
        <v>42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144</v>
      </c>
      <c r="AT135" s="20" t="s">
        <v>233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215</v>
      </c>
    </row>
    <row r="136" s="1" customFormat="1" ht="14.4" customHeight="1">
      <c r="B136" s="42"/>
      <c r="C136" s="230" t="s">
        <v>328</v>
      </c>
      <c r="D136" s="230" t="s">
        <v>233</v>
      </c>
      <c r="E136" s="231" t="s">
        <v>329</v>
      </c>
      <c r="F136" s="232" t="s">
        <v>330</v>
      </c>
      <c r="G136" s="233" t="s">
        <v>142</v>
      </c>
      <c r="H136" s="234">
        <v>2</v>
      </c>
      <c r="I136" s="235"/>
      <c r="J136" s="234">
        <f>ROUND(I136*H136,15)</f>
        <v>0</v>
      </c>
      <c r="K136" s="232" t="s">
        <v>163</v>
      </c>
      <c r="L136" s="68"/>
      <c r="M136" s="236" t="s">
        <v>20</v>
      </c>
      <c r="N136" s="237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144</v>
      </c>
      <c r="AT136" s="20" t="s">
        <v>233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223</v>
      </c>
    </row>
    <row r="137" s="1" customFormat="1" ht="14.4" customHeight="1">
      <c r="B137" s="42"/>
      <c r="C137" s="230" t="s">
        <v>218</v>
      </c>
      <c r="D137" s="230" t="s">
        <v>233</v>
      </c>
      <c r="E137" s="231" t="s">
        <v>331</v>
      </c>
      <c r="F137" s="232" t="s">
        <v>332</v>
      </c>
      <c r="G137" s="233" t="s">
        <v>142</v>
      </c>
      <c r="H137" s="234">
        <v>4</v>
      </c>
      <c r="I137" s="235"/>
      <c r="J137" s="234">
        <f>ROUND(I137*H137,15)</f>
        <v>0</v>
      </c>
      <c r="K137" s="232" t="s">
        <v>163</v>
      </c>
      <c r="L137" s="68"/>
      <c r="M137" s="236" t="s">
        <v>20</v>
      </c>
      <c r="N137" s="237" t="s">
        <v>42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144</v>
      </c>
      <c r="AT137" s="20" t="s">
        <v>233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229</v>
      </c>
    </row>
    <row r="138" s="1" customFormat="1" ht="14.4" customHeight="1">
      <c r="B138" s="42"/>
      <c r="C138" s="230" t="s">
        <v>333</v>
      </c>
      <c r="D138" s="230" t="s">
        <v>233</v>
      </c>
      <c r="E138" s="231" t="s">
        <v>334</v>
      </c>
      <c r="F138" s="232" t="s">
        <v>335</v>
      </c>
      <c r="G138" s="233" t="s">
        <v>142</v>
      </c>
      <c r="H138" s="234">
        <v>7</v>
      </c>
      <c r="I138" s="235"/>
      <c r="J138" s="234">
        <f>ROUND(I138*H138,15)</f>
        <v>0</v>
      </c>
      <c r="K138" s="232" t="s">
        <v>163</v>
      </c>
      <c r="L138" s="68"/>
      <c r="M138" s="236" t="s">
        <v>20</v>
      </c>
      <c r="N138" s="237" t="s">
        <v>42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144</v>
      </c>
      <c r="AT138" s="20" t="s">
        <v>233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336</v>
      </c>
    </row>
    <row r="139" s="1" customFormat="1" ht="22.8" customHeight="1">
      <c r="B139" s="42"/>
      <c r="C139" s="217" t="s">
        <v>222</v>
      </c>
      <c r="D139" s="217" t="s">
        <v>139</v>
      </c>
      <c r="E139" s="218" t="s">
        <v>337</v>
      </c>
      <c r="F139" s="219" t="s">
        <v>338</v>
      </c>
      <c r="G139" s="220" t="s">
        <v>339</v>
      </c>
      <c r="H139" s="221">
        <v>400</v>
      </c>
      <c r="I139" s="222"/>
      <c r="J139" s="221">
        <f>ROUND(I139*H139,15)</f>
        <v>0</v>
      </c>
      <c r="K139" s="219" t="s">
        <v>20</v>
      </c>
      <c r="L139" s="223"/>
      <c r="M139" s="224" t="s">
        <v>20</v>
      </c>
      <c r="N139" s="225" t="s">
        <v>42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143</v>
      </c>
      <c r="AT139" s="20" t="s">
        <v>139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340</v>
      </c>
    </row>
    <row r="140" s="1" customFormat="1" ht="22.8" customHeight="1">
      <c r="B140" s="42"/>
      <c r="C140" s="217" t="s">
        <v>341</v>
      </c>
      <c r="D140" s="217" t="s">
        <v>139</v>
      </c>
      <c r="E140" s="218" t="s">
        <v>342</v>
      </c>
      <c r="F140" s="219" t="s">
        <v>343</v>
      </c>
      <c r="G140" s="220" t="s">
        <v>339</v>
      </c>
      <c r="H140" s="221">
        <v>260</v>
      </c>
      <c r="I140" s="222"/>
      <c r="J140" s="221">
        <f>ROUND(I140*H140,15)</f>
        <v>0</v>
      </c>
      <c r="K140" s="219" t="s">
        <v>20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344</v>
      </c>
    </row>
    <row r="141" s="1" customFormat="1" ht="22.8" customHeight="1">
      <c r="B141" s="42"/>
      <c r="C141" s="217" t="s">
        <v>224</v>
      </c>
      <c r="D141" s="217" t="s">
        <v>139</v>
      </c>
      <c r="E141" s="218" t="s">
        <v>345</v>
      </c>
      <c r="F141" s="219" t="s">
        <v>346</v>
      </c>
      <c r="G141" s="220" t="s">
        <v>339</v>
      </c>
      <c r="H141" s="221">
        <v>30</v>
      </c>
      <c r="I141" s="222"/>
      <c r="J141" s="221">
        <f>ROUND(I141*H141,15)</f>
        <v>0</v>
      </c>
      <c r="K141" s="219" t="s">
        <v>20</v>
      </c>
      <c r="L141" s="223"/>
      <c r="M141" s="224" t="s">
        <v>20</v>
      </c>
      <c r="N141" s="225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143</v>
      </c>
      <c r="AT141" s="20" t="s">
        <v>139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347</v>
      </c>
    </row>
    <row r="142" s="1" customFormat="1" ht="22.8" customHeight="1">
      <c r="B142" s="42"/>
      <c r="C142" s="217" t="s">
        <v>348</v>
      </c>
      <c r="D142" s="217" t="s">
        <v>139</v>
      </c>
      <c r="E142" s="218" t="s">
        <v>349</v>
      </c>
      <c r="F142" s="219" t="s">
        <v>350</v>
      </c>
      <c r="G142" s="220" t="s">
        <v>339</v>
      </c>
      <c r="H142" s="221">
        <v>40</v>
      </c>
      <c r="I142" s="222"/>
      <c r="J142" s="221">
        <f>ROUND(I142*H142,15)</f>
        <v>0</v>
      </c>
      <c r="K142" s="219" t="s">
        <v>163</v>
      </c>
      <c r="L142" s="223"/>
      <c r="M142" s="224" t="s">
        <v>20</v>
      </c>
      <c r="N142" s="225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143</v>
      </c>
      <c r="AT142" s="20" t="s">
        <v>139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351</v>
      </c>
    </row>
    <row r="143" s="1" customFormat="1" ht="22.8" customHeight="1">
      <c r="B143" s="42"/>
      <c r="C143" s="230" t="s">
        <v>228</v>
      </c>
      <c r="D143" s="230" t="s">
        <v>233</v>
      </c>
      <c r="E143" s="231" t="s">
        <v>352</v>
      </c>
      <c r="F143" s="232" t="s">
        <v>353</v>
      </c>
      <c r="G143" s="233" t="s">
        <v>339</v>
      </c>
      <c r="H143" s="234">
        <v>330</v>
      </c>
      <c r="I143" s="235"/>
      <c r="J143" s="234">
        <f>ROUND(I143*H143,15)</f>
        <v>0</v>
      </c>
      <c r="K143" s="232" t="s">
        <v>20</v>
      </c>
      <c r="L143" s="68"/>
      <c r="M143" s="236" t="s">
        <v>20</v>
      </c>
      <c r="N143" s="237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144</v>
      </c>
      <c r="AT143" s="20" t="s">
        <v>233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354</v>
      </c>
    </row>
    <row r="144" s="1" customFormat="1" ht="22.8" customHeight="1">
      <c r="B144" s="42"/>
      <c r="C144" s="230" t="s">
        <v>355</v>
      </c>
      <c r="D144" s="230" t="s">
        <v>233</v>
      </c>
      <c r="E144" s="231" t="s">
        <v>356</v>
      </c>
      <c r="F144" s="232" t="s">
        <v>357</v>
      </c>
      <c r="G144" s="233" t="s">
        <v>339</v>
      </c>
      <c r="H144" s="234">
        <v>400</v>
      </c>
      <c r="I144" s="235"/>
      <c r="J144" s="234">
        <f>ROUND(I144*H144,15)</f>
        <v>0</v>
      </c>
      <c r="K144" s="232" t="s">
        <v>20</v>
      </c>
      <c r="L144" s="68"/>
      <c r="M144" s="236" t="s">
        <v>20</v>
      </c>
      <c r="N144" s="237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144</v>
      </c>
      <c r="AT144" s="20" t="s">
        <v>233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358</v>
      </c>
    </row>
    <row r="145" s="1" customFormat="1" ht="22.8" customHeight="1">
      <c r="B145" s="42"/>
      <c r="C145" s="230" t="s">
        <v>232</v>
      </c>
      <c r="D145" s="230" t="s">
        <v>233</v>
      </c>
      <c r="E145" s="231" t="s">
        <v>359</v>
      </c>
      <c r="F145" s="232" t="s">
        <v>360</v>
      </c>
      <c r="G145" s="233" t="s">
        <v>142</v>
      </c>
      <c r="H145" s="234">
        <v>10</v>
      </c>
      <c r="I145" s="235"/>
      <c r="J145" s="234">
        <f>ROUND(I145*H145,15)</f>
        <v>0</v>
      </c>
      <c r="K145" s="232" t="s">
        <v>163</v>
      </c>
      <c r="L145" s="68"/>
      <c r="M145" s="236" t="s">
        <v>20</v>
      </c>
      <c r="N145" s="237" t="s">
        <v>42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144</v>
      </c>
      <c r="AT145" s="20" t="s">
        <v>233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361</v>
      </c>
    </row>
    <row r="146" s="1" customFormat="1" ht="22.8" customHeight="1">
      <c r="B146" s="42"/>
      <c r="C146" s="230" t="s">
        <v>362</v>
      </c>
      <c r="D146" s="230" t="s">
        <v>233</v>
      </c>
      <c r="E146" s="231" t="s">
        <v>363</v>
      </c>
      <c r="F146" s="232" t="s">
        <v>364</v>
      </c>
      <c r="G146" s="233" t="s">
        <v>142</v>
      </c>
      <c r="H146" s="234">
        <v>13</v>
      </c>
      <c r="I146" s="235"/>
      <c r="J146" s="234">
        <f>ROUND(I146*H146,15)</f>
        <v>0</v>
      </c>
      <c r="K146" s="232" t="s">
        <v>20</v>
      </c>
      <c r="L146" s="68"/>
      <c r="M146" s="236" t="s">
        <v>20</v>
      </c>
      <c r="N146" s="237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144</v>
      </c>
      <c r="AT146" s="20" t="s">
        <v>233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365</v>
      </c>
    </row>
    <row r="147" s="1" customFormat="1" ht="22.8" customHeight="1">
      <c r="B147" s="42"/>
      <c r="C147" s="230" t="s">
        <v>236</v>
      </c>
      <c r="D147" s="230" t="s">
        <v>233</v>
      </c>
      <c r="E147" s="231" t="s">
        <v>366</v>
      </c>
      <c r="F147" s="232" t="s">
        <v>367</v>
      </c>
      <c r="G147" s="233" t="s">
        <v>142</v>
      </c>
      <c r="H147" s="234">
        <v>3</v>
      </c>
      <c r="I147" s="235"/>
      <c r="J147" s="234">
        <f>ROUND(I147*H147,15)</f>
        <v>0</v>
      </c>
      <c r="K147" s="232" t="s">
        <v>20</v>
      </c>
      <c r="L147" s="68"/>
      <c r="M147" s="236" t="s">
        <v>20</v>
      </c>
      <c r="N147" s="237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144</v>
      </c>
      <c r="AT147" s="20" t="s">
        <v>233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368</v>
      </c>
    </row>
    <row r="148" s="1" customFormat="1" ht="34.2" customHeight="1">
      <c r="B148" s="42"/>
      <c r="C148" s="217" t="s">
        <v>369</v>
      </c>
      <c r="D148" s="217" t="s">
        <v>139</v>
      </c>
      <c r="E148" s="218" t="s">
        <v>370</v>
      </c>
      <c r="F148" s="219" t="s">
        <v>371</v>
      </c>
      <c r="G148" s="220" t="s">
        <v>142</v>
      </c>
      <c r="H148" s="221">
        <v>48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372</v>
      </c>
    </row>
    <row r="149" s="1" customFormat="1" ht="22.8" customHeight="1">
      <c r="B149" s="42"/>
      <c r="C149" s="230" t="s">
        <v>240</v>
      </c>
      <c r="D149" s="230" t="s">
        <v>233</v>
      </c>
      <c r="E149" s="231" t="s">
        <v>373</v>
      </c>
      <c r="F149" s="232" t="s">
        <v>374</v>
      </c>
      <c r="G149" s="233" t="s">
        <v>142</v>
      </c>
      <c r="H149" s="234">
        <v>20</v>
      </c>
      <c r="I149" s="235"/>
      <c r="J149" s="234">
        <f>ROUND(I149*H149,15)</f>
        <v>0</v>
      </c>
      <c r="K149" s="232" t="s">
        <v>20</v>
      </c>
      <c r="L149" s="68"/>
      <c r="M149" s="236" t="s">
        <v>20</v>
      </c>
      <c r="N149" s="237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144</v>
      </c>
      <c r="AT149" s="20" t="s">
        <v>233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375</v>
      </c>
    </row>
    <row r="150" s="1" customFormat="1" ht="22.8" customHeight="1">
      <c r="B150" s="42"/>
      <c r="C150" s="230" t="s">
        <v>376</v>
      </c>
      <c r="D150" s="230" t="s">
        <v>233</v>
      </c>
      <c r="E150" s="231" t="s">
        <v>377</v>
      </c>
      <c r="F150" s="232" t="s">
        <v>378</v>
      </c>
      <c r="G150" s="233" t="s">
        <v>142</v>
      </c>
      <c r="H150" s="234">
        <v>19</v>
      </c>
      <c r="I150" s="235"/>
      <c r="J150" s="234">
        <f>ROUND(I150*H150,15)</f>
        <v>0</v>
      </c>
      <c r="K150" s="232" t="s">
        <v>20</v>
      </c>
      <c r="L150" s="68"/>
      <c r="M150" s="236" t="s">
        <v>20</v>
      </c>
      <c r="N150" s="237" t="s">
        <v>42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144</v>
      </c>
      <c r="AT150" s="20" t="s">
        <v>233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379</v>
      </c>
    </row>
    <row r="151" s="1" customFormat="1" ht="22.8" customHeight="1">
      <c r="B151" s="42"/>
      <c r="C151" s="230" t="s">
        <v>243</v>
      </c>
      <c r="D151" s="230" t="s">
        <v>233</v>
      </c>
      <c r="E151" s="231" t="s">
        <v>380</v>
      </c>
      <c r="F151" s="232" t="s">
        <v>381</v>
      </c>
      <c r="G151" s="233" t="s">
        <v>142</v>
      </c>
      <c r="H151" s="234">
        <v>9</v>
      </c>
      <c r="I151" s="235"/>
      <c r="J151" s="234">
        <f>ROUND(I151*H151,15)</f>
        <v>0</v>
      </c>
      <c r="K151" s="232" t="s">
        <v>20</v>
      </c>
      <c r="L151" s="68"/>
      <c r="M151" s="236" t="s">
        <v>20</v>
      </c>
      <c r="N151" s="237" t="s">
        <v>42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144</v>
      </c>
      <c r="AT151" s="20" t="s">
        <v>233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382</v>
      </c>
    </row>
    <row r="152" s="1" customFormat="1" ht="14.4" customHeight="1">
      <c r="B152" s="42"/>
      <c r="C152" s="217" t="s">
        <v>383</v>
      </c>
      <c r="D152" s="217" t="s">
        <v>139</v>
      </c>
      <c r="E152" s="218" t="s">
        <v>384</v>
      </c>
      <c r="F152" s="219" t="s">
        <v>385</v>
      </c>
      <c r="G152" s="220" t="s">
        <v>142</v>
      </c>
      <c r="H152" s="221">
        <v>40</v>
      </c>
      <c r="I152" s="222"/>
      <c r="J152" s="221">
        <f>ROUND(I152*H152,15)</f>
        <v>0</v>
      </c>
      <c r="K152" s="219" t="s">
        <v>20</v>
      </c>
      <c r="L152" s="223"/>
      <c r="M152" s="224" t="s">
        <v>20</v>
      </c>
      <c r="N152" s="225" t="s">
        <v>42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143</v>
      </c>
      <c r="AT152" s="20" t="s">
        <v>139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386</v>
      </c>
    </row>
    <row r="153" s="1" customFormat="1" ht="14.4" customHeight="1">
      <c r="B153" s="42"/>
      <c r="C153" s="230" t="s">
        <v>246</v>
      </c>
      <c r="D153" s="230" t="s">
        <v>233</v>
      </c>
      <c r="E153" s="231" t="s">
        <v>387</v>
      </c>
      <c r="F153" s="232" t="s">
        <v>388</v>
      </c>
      <c r="G153" s="233" t="s">
        <v>142</v>
      </c>
      <c r="H153" s="234">
        <v>40</v>
      </c>
      <c r="I153" s="235"/>
      <c r="J153" s="234">
        <f>ROUND(I153*H153,15)</f>
        <v>0</v>
      </c>
      <c r="K153" s="232" t="s">
        <v>20</v>
      </c>
      <c r="L153" s="68"/>
      <c r="M153" s="236" t="s">
        <v>20</v>
      </c>
      <c r="N153" s="237" t="s">
        <v>42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144</v>
      </c>
      <c r="AT153" s="20" t="s">
        <v>233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389</v>
      </c>
    </row>
    <row r="154" s="1" customFormat="1" ht="34.2" customHeight="1">
      <c r="B154" s="42"/>
      <c r="C154" s="217" t="s">
        <v>390</v>
      </c>
      <c r="D154" s="217" t="s">
        <v>139</v>
      </c>
      <c r="E154" s="218" t="s">
        <v>391</v>
      </c>
      <c r="F154" s="219" t="s">
        <v>392</v>
      </c>
      <c r="G154" s="220" t="s">
        <v>142</v>
      </c>
      <c r="H154" s="221">
        <v>80</v>
      </c>
      <c r="I154" s="222"/>
      <c r="J154" s="221">
        <f>ROUND(I154*H154,15)</f>
        <v>0</v>
      </c>
      <c r="K154" s="219" t="s">
        <v>163</v>
      </c>
      <c r="L154" s="223"/>
      <c r="M154" s="224" t="s">
        <v>20</v>
      </c>
      <c r="N154" s="225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143</v>
      </c>
      <c r="AT154" s="20" t="s">
        <v>139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393</v>
      </c>
    </row>
    <row r="155" s="1" customFormat="1" ht="14.4" customHeight="1">
      <c r="B155" s="42"/>
      <c r="C155" s="230" t="s">
        <v>249</v>
      </c>
      <c r="D155" s="230" t="s">
        <v>233</v>
      </c>
      <c r="E155" s="231" t="s">
        <v>394</v>
      </c>
      <c r="F155" s="232" t="s">
        <v>395</v>
      </c>
      <c r="G155" s="233" t="s">
        <v>339</v>
      </c>
      <c r="H155" s="234">
        <v>160</v>
      </c>
      <c r="I155" s="235"/>
      <c r="J155" s="234">
        <f>ROUND(I155*H155,15)</f>
        <v>0</v>
      </c>
      <c r="K155" s="232" t="s">
        <v>20</v>
      </c>
      <c r="L155" s="68"/>
      <c r="M155" s="236" t="s">
        <v>20</v>
      </c>
      <c r="N155" s="237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144</v>
      </c>
      <c r="AT155" s="20" t="s">
        <v>233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396</v>
      </c>
    </row>
    <row r="156" s="1" customFormat="1" ht="22.8" customHeight="1">
      <c r="B156" s="42"/>
      <c r="C156" s="230" t="s">
        <v>397</v>
      </c>
      <c r="D156" s="230" t="s">
        <v>233</v>
      </c>
      <c r="E156" s="231" t="s">
        <v>398</v>
      </c>
      <c r="F156" s="232" t="s">
        <v>399</v>
      </c>
      <c r="G156" s="233" t="s">
        <v>142</v>
      </c>
      <c r="H156" s="234">
        <v>96</v>
      </c>
      <c r="I156" s="235"/>
      <c r="J156" s="234">
        <f>ROUND(I156*H156,15)</f>
        <v>0</v>
      </c>
      <c r="K156" s="232" t="s">
        <v>20</v>
      </c>
      <c r="L156" s="68"/>
      <c r="M156" s="236" t="s">
        <v>20</v>
      </c>
      <c r="N156" s="237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144</v>
      </c>
      <c r="AT156" s="20" t="s">
        <v>233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400</v>
      </c>
    </row>
    <row r="157" s="1" customFormat="1" ht="22.8" customHeight="1">
      <c r="B157" s="42"/>
      <c r="C157" s="230" t="s">
        <v>253</v>
      </c>
      <c r="D157" s="230" t="s">
        <v>233</v>
      </c>
      <c r="E157" s="231" t="s">
        <v>401</v>
      </c>
      <c r="F157" s="232" t="s">
        <v>402</v>
      </c>
      <c r="G157" s="233" t="s">
        <v>339</v>
      </c>
      <c r="H157" s="234">
        <v>160</v>
      </c>
      <c r="I157" s="235"/>
      <c r="J157" s="234">
        <f>ROUND(I157*H157,15)</f>
        <v>0</v>
      </c>
      <c r="K157" s="232" t="s">
        <v>20</v>
      </c>
      <c r="L157" s="68"/>
      <c r="M157" s="236" t="s">
        <v>20</v>
      </c>
      <c r="N157" s="237" t="s">
        <v>42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144</v>
      </c>
      <c r="AT157" s="20" t="s">
        <v>233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403</v>
      </c>
    </row>
    <row r="158" s="1" customFormat="1" ht="14.4" customHeight="1">
      <c r="B158" s="42"/>
      <c r="C158" s="230" t="s">
        <v>404</v>
      </c>
      <c r="D158" s="230" t="s">
        <v>233</v>
      </c>
      <c r="E158" s="231" t="s">
        <v>405</v>
      </c>
      <c r="F158" s="232" t="s">
        <v>406</v>
      </c>
      <c r="G158" s="233" t="s">
        <v>339</v>
      </c>
      <c r="H158" s="234">
        <v>160</v>
      </c>
      <c r="I158" s="235"/>
      <c r="J158" s="234">
        <f>ROUND(I158*H158,15)</f>
        <v>0</v>
      </c>
      <c r="K158" s="232" t="s">
        <v>20</v>
      </c>
      <c r="L158" s="68"/>
      <c r="M158" s="236" t="s">
        <v>20</v>
      </c>
      <c r="N158" s="237" t="s">
        <v>42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144</v>
      </c>
      <c r="AT158" s="20" t="s">
        <v>233</v>
      </c>
      <c r="AU158" s="20" t="s">
        <v>80</v>
      </c>
      <c r="AY158" s="20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9">
        <f>ROUND(I158*H158,15)</f>
        <v>0</v>
      </c>
      <c r="BL158" s="20" t="s">
        <v>144</v>
      </c>
      <c r="BM158" s="20" t="s">
        <v>407</v>
      </c>
    </row>
    <row r="159" s="1" customFormat="1" ht="22.8" customHeight="1">
      <c r="B159" s="42"/>
      <c r="C159" s="230" t="s">
        <v>256</v>
      </c>
      <c r="D159" s="230" t="s">
        <v>233</v>
      </c>
      <c r="E159" s="231" t="s">
        <v>408</v>
      </c>
      <c r="F159" s="232" t="s">
        <v>409</v>
      </c>
      <c r="G159" s="233" t="s">
        <v>142</v>
      </c>
      <c r="H159" s="234">
        <v>8</v>
      </c>
      <c r="I159" s="235"/>
      <c r="J159" s="234">
        <f>ROUND(I159*H159,15)</f>
        <v>0</v>
      </c>
      <c r="K159" s="232" t="s">
        <v>20</v>
      </c>
      <c r="L159" s="68"/>
      <c r="M159" s="236" t="s">
        <v>20</v>
      </c>
      <c r="N159" s="237" t="s">
        <v>42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144</v>
      </c>
      <c r="AT159" s="20" t="s">
        <v>233</v>
      </c>
      <c r="AU159" s="20" t="s">
        <v>80</v>
      </c>
      <c r="AY159" s="20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9">
        <f>ROUND(I159*H159,15)</f>
        <v>0</v>
      </c>
      <c r="BL159" s="20" t="s">
        <v>144</v>
      </c>
      <c r="BM159" s="20" t="s">
        <v>410</v>
      </c>
    </row>
    <row r="160" s="1" customFormat="1" ht="14.4" customHeight="1">
      <c r="B160" s="42"/>
      <c r="C160" s="230" t="s">
        <v>411</v>
      </c>
      <c r="D160" s="230" t="s">
        <v>233</v>
      </c>
      <c r="E160" s="231" t="s">
        <v>412</v>
      </c>
      <c r="F160" s="232" t="s">
        <v>413</v>
      </c>
      <c r="G160" s="233" t="s">
        <v>339</v>
      </c>
      <c r="H160" s="234">
        <v>160</v>
      </c>
      <c r="I160" s="235"/>
      <c r="J160" s="234">
        <f>ROUND(I160*H160,15)</f>
        <v>0</v>
      </c>
      <c r="K160" s="232" t="s">
        <v>20</v>
      </c>
      <c r="L160" s="68"/>
      <c r="M160" s="236" t="s">
        <v>20</v>
      </c>
      <c r="N160" s="237" t="s">
        <v>42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144</v>
      </c>
      <c r="AT160" s="20" t="s">
        <v>233</v>
      </c>
      <c r="AU160" s="20" t="s">
        <v>80</v>
      </c>
      <c r="AY160" s="20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9">
        <f>ROUND(I160*H160,15)</f>
        <v>0</v>
      </c>
      <c r="BL160" s="20" t="s">
        <v>144</v>
      </c>
      <c r="BM160" s="20" t="s">
        <v>414</v>
      </c>
    </row>
    <row r="161" s="1" customFormat="1" ht="14.4" customHeight="1">
      <c r="B161" s="42"/>
      <c r="C161" s="230" t="s">
        <v>260</v>
      </c>
      <c r="D161" s="230" t="s">
        <v>233</v>
      </c>
      <c r="E161" s="231" t="s">
        <v>415</v>
      </c>
      <c r="F161" s="232" t="s">
        <v>416</v>
      </c>
      <c r="G161" s="233" t="s">
        <v>142</v>
      </c>
      <c r="H161" s="234">
        <v>11</v>
      </c>
      <c r="I161" s="235"/>
      <c r="J161" s="234">
        <f>ROUND(I161*H161,15)</f>
        <v>0</v>
      </c>
      <c r="K161" s="232" t="s">
        <v>20</v>
      </c>
      <c r="L161" s="68"/>
      <c r="M161" s="236" t="s">
        <v>20</v>
      </c>
      <c r="N161" s="237" t="s">
        <v>42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144</v>
      </c>
      <c r="AT161" s="20" t="s">
        <v>233</v>
      </c>
      <c r="AU161" s="20" t="s">
        <v>80</v>
      </c>
      <c r="AY161" s="20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9">
        <f>ROUND(I161*H161,15)</f>
        <v>0</v>
      </c>
      <c r="BL161" s="20" t="s">
        <v>144</v>
      </c>
      <c r="BM161" s="20" t="s">
        <v>417</v>
      </c>
    </row>
    <row r="162" s="1" customFormat="1" ht="22.8" customHeight="1">
      <c r="B162" s="42"/>
      <c r="C162" s="230" t="s">
        <v>418</v>
      </c>
      <c r="D162" s="230" t="s">
        <v>233</v>
      </c>
      <c r="E162" s="231" t="s">
        <v>419</v>
      </c>
      <c r="F162" s="232" t="s">
        <v>420</v>
      </c>
      <c r="G162" s="233" t="s">
        <v>142</v>
      </c>
      <c r="H162" s="234">
        <v>11</v>
      </c>
      <c r="I162" s="235"/>
      <c r="J162" s="234">
        <f>ROUND(I162*H162,15)</f>
        <v>0</v>
      </c>
      <c r="K162" s="232" t="s">
        <v>20</v>
      </c>
      <c r="L162" s="68"/>
      <c r="M162" s="236" t="s">
        <v>20</v>
      </c>
      <c r="N162" s="237" t="s">
        <v>42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144</v>
      </c>
      <c r="AT162" s="20" t="s">
        <v>233</v>
      </c>
      <c r="AU162" s="20" t="s">
        <v>80</v>
      </c>
      <c r="AY162" s="20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9">
        <f>ROUND(I162*H162,15)</f>
        <v>0</v>
      </c>
      <c r="BL162" s="20" t="s">
        <v>144</v>
      </c>
      <c r="BM162" s="20" t="s">
        <v>421</v>
      </c>
    </row>
    <row r="163" s="1" customFormat="1" ht="22.8" customHeight="1">
      <c r="B163" s="42"/>
      <c r="C163" s="230" t="s">
        <v>263</v>
      </c>
      <c r="D163" s="230" t="s">
        <v>233</v>
      </c>
      <c r="E163" s="231" t="s">
        <v>422</v>
      </c>
      <c r="F163" s="232" t="s">
        <v>423</v>
      </c>
      <c r="G163" s="233" t="s">
        <v>142</v>
      </c>
      <c r="H163" s="234">
        <v>96</v>
      </c>
      <c r="I163" s="235"/>
      <c r="J163" s="234">
        <f>ROUND(I163*H163,15)</f>
        <v>0</v>
      </c>
      <c r="K163" s="232" t="s">
        <v>20</v>
      </c>
      <c r="L163" s="68"/>
      <c r="M163" s="236" t="s">
        <v>20</v>
      </c>
      <c r="N163" s="237" t="s">
        <v>42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144</v>
      </c>
      <c r="AT163" s="20" t="s">
        <v>233</v>
      </c>
      <c r="AU163" s="20" t="s">
        <v>80</v>
      </c>
      <c r="AY163" s="20" t="s">
        <v>136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78</v>
      </c>
      <c r="BK163" s="229">
        <f>ROUND(I163*H163,15)</f>
        <v>0</v>
      </c>
      <c r="BL163" s="20" t="s">
        <v>144</v>
      </c>
      <c r="BM163" s="20" t="s">
        <v>424</v>
      </c>
    </row>
    <row r="164" s="1" customFormat="1" ht="22.8" customHeight="1">
      <c r="B164" s="42"/>
      <c r="C164" s="230" t="s">
        <v>425</v>
      </c>
      <c r="D164" s="230" t="s">
        <v>233</v>
      </c>
      <c r="E164" s="231" t="s">
        <v>426</v>
      </c>
      <c r="F164" s="232" t="s">
        <v>427</v>
      </c>
      <c r="G164" s="233" t="s">
        <v>142</v>
      </c>
      <c r="H164" s="234">
        <v>1</v>
      </c>
      <c r="I164" s="235"/>
      <c r="J164" s="234">
        <f>ROUND(I164*H164,15)</f>
        <v>0</v>
      </c>
      <c r="K164" s="232" t="s">
        <v>20</v>
      </c>
      <c r="L164" s="68"/>
      <c r="M164" s="236" t="s">
        <v>20</v>
      </c>
      <c r="N164" s="237" t="s">
        <v>42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144</v>
      </c>
      <c r="AT164" s="20" t="s">
        <v>233</v>
      </c>
      <c r="AU164" s="20" t="s">
        <v>80</v>
      </c>
      <c r="AY164" s="20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78</v>
      </c>
      <c r="BK164" s="229">
        <f>ROUND(I164*H164,15)</f>
        <v>0</v>
      </c>
      <c r="BL164" s="20" t="s">
        <v>144</v>
      </c>
      <c r="BM164" s="20" t="s">
        <v>428</v>
      </c>
    </row>
    <row r="165" s="1" customFormat="1" ht="22.8" customHeight="1">
      <c r="B165" s="42"/>
      <c r="C165" s="230" t="s">
        <v>266</v>
      </c>
      <c r="D165" s="230" t="s">
        <v>233</v>
      </c>
      <c r="E165" s="231" t="s">
        <v>429</v>
      </c>
      <c r="F165" s="232" t="s">
        <v>430</v>
      </c>
      <c r="G165" s="233" t="s">
        <v>142</v>
      </c>
      <c r="H165" s="234">
        <v>1</v>
      </c>
      <c r="I165" s="235"/>
      <c r="J165" s="234">
        <f>ROUND(I165*H165,15)</f>
        <v>0</v>
      </c>
      <c r="K165" s="232" t="s">
        <v>163</v>
      </c>
      <c r="L165" s="68"/>
      <c r="M165" s="236" t="s">
        <v>20</v>
      </c>
      <c r="N165" s="237" t="s">
        <v>42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144</v>
      </c>
      <c r="AT165" s="20" t="s">
        <v>233</v>
      </c>
      <c r="AU165" s="20" t="s">
        <v>80</v>
      </c>
      <c r="AY165" s="20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9">
        <f>ROUND(I165*H165,15)</f>
        <v>0</v>
      </c>
      <c r="BL165" s="20" t="s">
        <v>144</v>
      </c>
      <c r="BM165" s="20" t="s">
        <v>431</v>
      </c>
    </row>
    <row r="166" s="1" customFormat="1" ht="22.8" customHeight="1">
      <c r="B166" s="42"/>
      <c r="C166" s="230" t="s">
        <v>432</v>
      </c>
      <c r="D166" s="230" t="s">
        <v>233</v>
      </c>
      <c r="E166" s="231" t="s">
        <v>433</v>
      </c>
      <c r="F166" s="232" t="s">
        <v>434</v>
      </c>
      <c r="G166" s="233" t="s">
        <v>142</v>
      </c>
      <c r="H166" s="234">
        <v>1</v>
      </c>
      <c r="I166" s="235"/>
      <c r="J166" s="234">
        <f>ROUND(I166*H166,15)</f>
        <v>0</v>
      </c>
      <c r="K166" s="232" t="s">
        <v>163</v>
      </c>
      <c r="L166" s="68"/>
      <c r="M166" s="236" t="s">
        <v>20</v>
      </c>
      <c r="N166" s="237" t="s">
        <v>42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144</v>
      </c>
      <c r="AT166" s="20" t="s">
        <v>233</v>
      </c>
      <c r="AU166" s="20" t="s">
        <v>80</v>
      </c>
      <c r="AY166" s="20" t="s">
        <v>136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78</v>
      </c>
      <c r="BK166" s="229">
        <f>ROUND(I166*H166,15)</f>
        <v>0</v>
      </c>
      <c r="BL166" s="20" t="s">
        <v>144</v>
      </c>
      <c r="BM166" s="20" t="s">
        <v>435</v>
      </c>
    </row>
    <row r="167" s="1" customFormat="1" ht="14.4" customHeight="1">
      <c r="B167" s="42"/>
      <c r="C167" s="230" t="s">
        <v>269</v>
      </c>
      <c r="D167" s="230" t="s">
        <v>233</v>
      </c>
      <c r="E167" s="231" t="s">
        <v>436</v>
      </c>
      <c r="F167" s="232" t="s">
        <v>437</v>
      </c>
      <c r="G167" s="233" t="s">
        <v>142</v>
      </c>
      <c r="H167" s="234">
        <v>9</v>
      </c>
      <c r="I167" s="235"/>
      <c r="J167" s="234">
        <f>ROUND(I167*H167,15)</f>
        <v>0</v>
      </c>
      <c r="K167" s="232" t="s">
        <v>20</v>
      </c>
      <c r="L167" s="68"/>
      <c r="M167" s="236" t="s">
        <v>20</v>
      </c>
      <c r="N167" s="237" t="s">
        <v>42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144</v>
      </c>
      <c r="AT167" s="20" t="s">
        <v>233</v>
      </c>
      <c r="AU167" s="20" t="s">
        <v>80</v>
      </c>
      <c r="AY167" s="20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9">
        <f>ROUND(I167*H167,15)</f>
        <v>0</v>
      </c>
      <c r="BL167" s="20" t="s">
        <v>144</v>
      </c>
      <c r="BM167" s="20" t="s">
        <v>438</v>
      </c>
    </row>
    <row r="168" s="1" customFormat="1" ht="14.4" customHeight="1">
      <c r="B168" s="42"/>
      <c r="C168" s="230" t="s">
        <v>439</v>
      </c>
      <c r="D168" s="230" t="s">
        <v>233</v>
      </c>
      <c r="E168" s="231" t="s">
        <v>440</v>
      </c>
      <c r="F168" s="232" t="s">
        <v>441</v>
      </c>
      <c r="G168" s="233" t="s">
        <v>142</v>
      </c>
      <c r="H168" s="234">
        <v>7</v>
      </c>
      <c r="I168" s="235"/>
      <c r="J168" s="234">
        <f>ROUND(I168*H168,15)</f>
        <v>0</v>
      </c>
      <c r="K168" s="232" t="s">
        <v>20</v>
      </c>
      <c r="L168" s="68"/>
      <c r="M168" s="236" t="s">
        <v>20</v>
      </c>
      <c r="N168" s="237" t="s">
        <v>42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144</v>
      </c>
      <c r="AT168" s="20" t="s">
        <v>233</v>
      </c>
      <c r="AU168" s="20" t="s">
        <v>80</v>
      </c>
      <c r="AY168" s="20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78</v>
      </c>
      <c r="BK168" s="229">
        <f>ROUND(I168*H168,15)</f>
        <v>0</v>
      </c>
      <c r="BL168" s="20" t="s">
        <v>144</v>
      </c>
      <c r="BM168" s="20" t="s">
        <v>442</v>
      </c>
    </row>
    <row r="169" s="1" customFormat="1" ht="14.4" customHeight="1">
      <c r="B169" s="42"/>
      <c r="C169" s="230" t="s">
        <v>273</v>
      </c>
      <c r="D169" s="230" t="s">
        <v>233</v>
      </c>
      <c r="E169" s="231" t="s">
        <v>443</v>
      </c>
      <c r="F169" s="232" t="s">
        <v>444</v>
      </c>
      <c r="G169" s="233" t="s">
        <v>142</v>
      </c>
      <c r="H169" s="234">
        <v>6</v>
      </c>
      <c r="I169" s="235"/>
      <c r="J169" s="234">
        <f>ROUND(I169*H169,15)</f>
        <v>0</v>
      </c>
      <c r="K169" s="232" t="s">
        <v>20</v>
      </c>
      <c r="L169" s="68"/>
      <c r="M169" s="236" t="s">
        <v>20</v>
      </c>
      <c r="N169" s="237" t="s">
        <v>42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144</v>
      </c>
      <c r="AT169" s="20" t="s">
        <v>233</v>
      </c>
      <c r="AU169" s="20" t="s">
        <v>80</v>
      </c>
      <c r="AY169" s="20" t="s">
        <v>136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9">
        <f>ROUND(I169*H169,15)</f>
        <v>0</v>
      </c>
      <c r="BL169" s="20" t="s">
        <v>144</v>
      </c>
      <c r="BM169" s="20" t="s">
        <v>445</v>
      </c>
    </row>
    <row r="170" s="1" customFormat="1" ht="14.4" customHeight="1">
      <c r="B170" s="42"/>
      <c r="C170" s="230" t="s">
        <v>446</v>
      </c>
      <c r="D170" s="230" t="s">
        <v>233</v>
      </c>
      <c r="E170" s="231" t="s">
        <v>447</v>
      </c>
      <c r="F170" s="232" t="s">
        <v>448</v>
      </c>
      <c r="G170" s="233" t="s">
        <v>449</v>
      </c>
      <c r="H170" s="234">
        <v>50</v>
      </c>
      <c r="I170" s="235"/>
      <c r="J170" s="234">
        <f>ROUND(I170*H170,15)</f>
        <v>0</v>
      </c>
      <c r="K170" s="232" t="s">
        <v>20</v>
      </c>
      <c r="L170" s="68"/>
      <c r="M170" s="236" t="s">
        <v>20</v>
      </c>
      <c r="N170" s="237" t="s">
        <v>42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144</v>
      </c>
      <c r="AT170" s="20" t="s">
        <v>233</v>
      </c>
      <c r="AU170" s="20" t="s">
        <v>80</v>
      </c>
      <c r="AY170" s="20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78</v>
      </c>
      <c r="BK170" s="229">
        <f>ROUND(I170*H170,15)</f>
        <v>0</v>
      </c>
      <c r="BL170" s="20" t="s">
        <v>144</v>
      </c>
      <c r="BM170" s="20" t="s">
        <v>450</v>
      </c>
    </row>
    <row r="171" s="1" customFormat="1" ht="14.4" customHeight="1">
      <c r="B171" s="42"/>
      <c r="C171" s="230" t="s">
        <v>276</v>
      </c>
      <c r="D171" s="230" t="s">
        <v>233</v>
      </c>
      <c r="E171" s="231" t="s">
        <v>451</v>
      </c>
      <c r="F171" s="232" t="s">
        <v>452</v>
      </c>
      <c r="G171" s="233" t="s">
        <v>453</v>
      </c>
      <c r="H171" s="234">
        <v>9</v>
      </c>
      <c r="I171" s="235"/>
      <c r="J171" s="234">
        <f>ROUND(I171*H171,15)</f>
        <v>0</v>
      </c>
      <c r="K171" s="232" t="s">
        <v>20</v>
      </c>
      <c r="L171" s="68"/>
      <c r="M171" s="236" t="s">
        <v>20</v>
      </c>
      <c r="N171" s="237" t="s">
        <v>42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144</v>
      </c>
      <c r="AT171" s="20" t="s">
        <v>233</v>
      </c>
      <c r="AU171" s="20" t="s">
        <v>80</v>
      </c>
      <c r="AY171" s="20" t="s">
        <v>136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9">
        <f>ROUND(I171*H171,15)</f>
        <v>0</v>
      </c>
      <c r="BL171" s="20" t="s">
        <v>144</v>
      </c>
      <c r="BM171" s="20" t="s">
        <v>454</v>
      </c>
    </row>
    <row r="172" s="1" customFormat="1" ht="14.4" customHeight="1">
      <c r="B172" s="42"/>
      <c r="C172" s="230" t="s">
        <v>455</v>
      </c>
      <c r="D172" s="230" t="s">
        <v>233</v>
      </c>
      <c r="E172" s="231" t="s">
        <v>456</v>
      </c>
      <c r="F172" s="232" t="s">
        <v>457</v>
      </c>
      <c r="G172" s="233" t="s">
        <v>458</v>
      </c>
      <c r="H172" s="234">
        <v>1</v>
      </c>
      <c r="I172" s="235"/>
      <c r="J172" s="234">
        <f>ROUND(I172*H172,15)</f>
        <v>0</v>
      </c>
      <c r="K172" s="232" t="s">
        <v>163</v>
      </c>
      <c r="L172" s="68"/>
      <c r="M172" s="236" t="s">
        <v>20</v>
      </c>
      <c r="N172" s="237" t="s">
        <v>42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144</v>
      </c>
      <c r="AT172" s="20" t="s">
        <v>233</v>
      </c>
      <c r="AU172" s="20" t="s">
        <v>80</v>
      </c>
      <c r="AY172" s="20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78</v>
      </c>
      <c r="BK172" s="229">
        <f>ROUND(I172*H172,15)</f>
        <v>0</v>
      </c>
      <c r="BL172" s="20" t="s">
        <v>144</v>
      </c>
      <c r="BM172" s="20" t="s">
        <v>459</v>
      </c>
    </row>
    <row r="173" s="10" customFormat="1" ht="29.88" customHeight="1">
      <c r="B173" s="201"/>
      <c r="C173" s="202"/>
      <c r="D173" s="203" t="s">
        <v>70</v>
      </c>
      <c r="E173" s="215" t="s">
        <v>460</v>
      </c>
      <c r="F173" s="215" t="s">
        <v>461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SUM(P174:P194)</f>
        <v>0</v>
      </c>
      <c r="Q173" s="209"/>
      <c r="R173" s="210">
        <f>SUM(R174:R194)</f>
        <v>0</v>
      </c>
      <c r="S173" s="209"/>
      <c r="T173" s="211">
        <f>SUM(T174:T194)</f>
        <v>0</v>
      </c>
      <c r="AR173" s="212" t="s">
        <v>80</v>
      </c>
      <c r="AT173" s="213" t="s">
        <v>70</v>
      </c>
      <c r="AU173" s="213" t="s">
        <v>78</v>
      </c>
      <c r="AY173" s="212" t="s">
        <v>136</v>
      </c>
      <c r="BK173" s="214">
        <f>SUM(BK174:BK194)</f>
        <v>0</v>
      </c>
    </row>
    <row r="174" s="1" customFormat="1" ht="22.8" customHeight="1">
      <c r="B174" s="42"/>
      <c r="C174" s="217" t="s">
        <v>280</v>
      </c>
      <c r="D174" s="217" t="s">
        <v>139</v>
      </c>
      <c r="E174" s="218" t="s">
        <v>462</v>
      </c>
      <c r="F174" s="219" t="s">
        <v>463</v>
      </c>
      <c r="G174" s="220" t="s">
        <v>339</v>
      </c>
      <c r="H174" s="221">
        <v>320</v>
      </c>
      <c r="I174" s="222"/>
      <c r="J174" s="221">
        <f>ROUND(I174*H174,15)</f>
        <v>0</v>
      </c>
      <c r="K174" s="219" t="s">
        <v>163</v>
      </c>
      <c r="L174" s="223"/>
      <c r="M174" s="224" t="s">
        <v>20</v>
      </c>
      <c r="N174" s="225" t="s">
        <v>42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198</v>
      </c>
      <c r="AT174" s="20" t="s">
        <v>139</v>
      </c>
      <c r="AU174" s="20" t="s">
        <v>80</v>
      </c>
      <c r="AY174" s="20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78</v>
      </c>
      <c r="BK174" s="229">
        <f>ROUND(I174*H174,15)</f>
        <v>0</v>
      </c>
      <c r="BL174" s="20" t="s">
        <v>168</v>
      </c>
      <c r="BM174" s="20" t="s">
        <v>464</v>
      </c>
    </row>
    <row r="175" s="1" customFormat="1" ht="22.8" customHeight="1">
      <c r="B175" s="42"/>
      <c r="C175" s="217" t="s">
        <v>465</v>
      </c>
      <c r="D175" s="217" t="s">
        <v>139</v>
      </c>
      <c r="E175" s="218" t="s">
        <v>466</v>
      </c>
      <c r="F175" s="219" t="s">
        <v>467</v>
      </c>
      <c r="G175" s="220" t="s">
        <v>339</v>
      </c>
      <c r="H175" s="221">
        <v>160</v>
      </c>
      <c r="I175" s="222"/>
      <c r="J175" s="221">
        <f>ROUND(I175*H175,15)</f>
        <v>0</v>
      </c>
      <c r="K175" s="219" t="s">
        <v>163</v>
      </c>
      <c r="L175" s="223"/>
      <c r="M175" s="224" t="s">
        <v>20</v>
      </c>
      <c r="N175" s="225" t="s">
        <v>42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198</v>
      </c>
      <c r="AT175" s="20" t="s">
        <v>139</v>
      </c>
      <c r="AU175" s="20" t="s">
        <v>80</v>
      </c>
      <c r="AY175" s="20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78</v>
      </c>
      <c r="BK175" s="229">
        <f>ROUND(I175*H175,15)</f>
        <v>0</v>
      </c>
      <c r="BL175" s="20" t="s">
        <v>168</v>
      </c>
      <c r="BM175" s="20" t="s">
        <v>468</v>
      </c>
    </row>
    <row r="176" s="1" customFormat="1" ht="22.8" customHeight="1">
      <c r="B176" s="42"/>
      <c r="C176" s="217" t="s">
        <v>283</v>
      </c>
      <c r="D176" s="217" t="s">
        <v>139</v>
      </c>
      <c r="E176" s="218" t="s">
        <v>469</v>
      </c>
      <c r="F176" s="219" t="s">
        <v>470</v>
      </c>
      <c r="G176" s="220" t="s">
        <v>142</v>
      </c>
      <c r="H176" s="221">
        <v>2</v>
      </c>
      <c r="I176" s="222"/>
      <c r="J176" s="221">
        <f>ROUND(I176*H176,15)</f>
        <v>0</v>
      </c>
      <c r="K176" s="219" t="s">
        <v>163</v>
      </c>
      <c r="L176" s="223"/>
      <c r="M176" s="224" t="s">
        <v>20</v>
      </c>
      <c r="N176" s="225" t="s">
        <v>42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198</v>
      </c>
      <c r="AT176" s="20" t="s">
        <v>139</v>
      </c>
      <c r="AU176" s="20" t="s">
        <v>80</v>
      </c>
      <c r="AY176" s="20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78</v>
      </c>
      <c r="BK176" s="229">
        <f>ROUND(I176*H176,15)</f>
        <v>0</v>
      </c>
      <c r="BL176" s="20" t="s">
        <v>168</v>
      </c>
      <c r="BM176" s="20" t="s">
        <v>471</v>
      </c>
    </row>
    <row r="177" s="1" customFormat="1" ht="22.8" customHeight="1">
      <c r="B177" s="42"/>
      <c r="C177" s="217" t="s">
        <v>472</v>
      </c>
      <c r="D177" s="217" t="s">
        <v>139</v>
      </c>
      <c r="E177" s="218" t="s">
        <v>473</v>
      </c>
      <c r="F177" s="219" t="s">
        <v>474</v>
      </c>
      <c r="G177" s="220" t="s">
        <v>142</v>
      </c>
      <c r="H177" s="221">
        <v>8</v>
      </c>
      <c r="I177" s="222"/>
      <c r="J177" s="221">
        <f>ROUND(I177*H177,15)</f>
        <v>0</v>
      </c>
      <c r="K177" s="219" t="s">
        <v>163</v>
      </c>
      <c r="L177" s="223"/>
      <c r="M177" s="224" t="s">
        <v>20</v>
      </c>
      <c r="N177" s="225" t="s">
        <v>42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198</v>
      </c>
      <c r="AT177" s="20" t="s">
        <v>139</v>
      </c>
      <c r="AU177" s="20" t="s">
        <v>80</v>
      </c>
      <c r="AY177" s="20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78</v>
      </c>
      <c r="BK177" s="229">
        <f>ROUND(I177*H177,15)</f>
        <v>0</v>
      </c>
      <c r="BL177" s="20" t="s">
        <v>168</v>
      </c>
      <c r="BM177" s="20" t="s">
        <v>475</v>
      </c>
    </row>
    <row r="178" s="1" customFormat="1" ht="22.8" customHeight="1">
      <c r="B178" s="42"/>
      <c r="C178" s="217" t="s">
        <v>287</v>
      </c>
      <c r="D178" s="217" t="s">
        <v>139</v>
      </c>
      <c r="E178" s="218" t="s">
        <v>476</v>
      </c>
      <c r="F178" s="219" t="s">
        <v>477</v>
      </c>
      <c r="G178" s="220" t="s">
        <v>142</v>
      </c>
      <c r="H178" s="221">
        <v>4</v>
      </c>
      <c r="I178" s="222"/>
      <c r="J178" s="221">
        <f>ROUND(I178*H178,15)</f>
        <v>0</v>
      </c>
      <c r="K178" s="219" t="s">
        <v>163</v>
      </c>
      <c r="L178" s="223"/>
      <c r="M178" s="224" t="s">
        <v>20</v>
      </c>
      <c r="N178" s="225" t="s">
        <v>42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198</v>
      </c>
      <c r="AT178" s="20" t="s">
        <v>139</v>
      </c>
      <c r="AU178" s="20" t="s">
        <v>80</v>
      </c>
      <c r="AY178" s="20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78</v>
      </c>
      <c r="BK178" s="229">
        <f>ROUND(I178*H178,15)</f>
        <v>0</v>
      </c>
      <c r="BL178" s="20" t="s">
        <v>168</v>
      </c>
      <c r="BM178" s="20" t="s">
        <v>478</v>
      </c>
    </row>
    <row r="179" s="1" customFormat="1" ht="22.8" customHeight="1">
      <c r="B179" s="42"/>
      <c r="C179" s="217" t="s">
        <v>479</v>
      </c>
      <c r="D179" s="217" t="s">
        <v>139</v>
      </c>
      <c r="E179" s="218" t="s">
        <v>480</v>
      </c>
      <c r="F179" s="219" t="s">
        <v>481</v>
      </c>
      <c r="G179" s="220" t="s">
        <v>142</v>
      </c>
      <c r="H179" s="221">
        <v>2</v>
      </c>
      <c r="I179" s="222"/>
      <c r="J179" s="221">
        <f>ROUND(I179*H179,15)</f>
        <v>0</v>
      </c>
      <c r="K179" s="219" t="s">
        <v>163</v>
      </c>
      <c r="L179" s="223"/>
      <c r="M179" s="224" t="s">
        <v>20</v>
      </c>
      <c r="N179" s="225" t="s">
        <v>42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198</v>
      </c>
      <c r="AT179" s="20" t="s">
        <v>139</v>
      </c>
      <c r="AU179" s="20" t="s">
        <v>80</v>
      </c>
      <c r="AY179" s="20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78</v>
      </c>
      <c r="BK179" s="229">
        <f>ROUND(I179*H179,15)</f>
        <v>0</v>
      </c>
      <c r="BL179" s="20" t="s">
        <v>168</v>
      </c>
      <c r="BM179" s="20" t="s">
        <v>482</v>
      </c>
    </row>
    <row r="180" s="1" customFormat="1" ht="22.8" customHeight="1">
      <c r="B180" s="42"/>
      <c r="C180" s="217" t="s">
        <v>290</v>
      </c>
      <c r="D180" s="217" t="s">
        <v>139</v>
      </c>
      <c r="E180" s="218" t="s">
        <v>483</v>
      </c>
      <c r="F180" s="219" t="s">
        <v>484</v>
      </c>
      <c r="G180" s="220" t="s">
        <v>142</v>
      </c>
      <c r="H180" s="221">
        <v>1</v>
      </c>
      <c r="I180" s="222"/>
      <c r="J180" s="221">
        <f>ROUND(I180*H180,15)</f>
        <v>0</v>
      </c>
      <c r="K180" s="219" t="s">
        <v>163</v>
      </c>
      <c r="L180" s="223"/>
      <c r="M180" s="224" t="s">
        <v>20</v>
      </c>
      <c r="N180" s="225" t="s">
        <v>42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198</v>
      </c>
      <c r="AT180" s="20" t="s">
        <v>139</v>
      </c>
      <c r="AU180" s="20" t="s">
        <v>80</v>
      </c>
      <c r="AY180" s="20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78</v>
      </c>
      <c r="BK180" s="229">
        <f>ROUND(I180*H180,15)</f>
        <v>0</v>
      </c>
      <c r="BL180" s="20" t="s">
        <v>168</v>
      </c>
      <c r="BM180" s="20" t="s">
        <v>485</v>
      </c>
    </row>
    <row r="181" s="1" customFormat="1" ht="22.8" customHeight="1">
      <c r="B181" s="42"/>
      <c r="C181" s="217" t="s">
        <v>486</v>
      </c>
      <c r="D181" s="217" t="s">
        <v>139</v>
      </c>
      <c r="E181" s="218" t="s">
        <v>487</v>
      </c>
      <c r="F181" s="219" t="s">
        <v>488</v>
      </c>
      <c r="G181" s="220" t="s">
        <v>339</v>
      </c>
      <c r="H181" s="221">
        <v>600</v>
      </c>
      <c r="I181" s="222"/>
      <c r="J181" s="221">
        <f>ROUND(I181*H181,15)</f>
        <v>0</v>
      </c>
      <c r="K181" s="219" t="s">
        <v>163</v>
      </c>
      <c r="L181" s="223"/>
      <c r="M181" s="224" t="s">
        <v>20</v>
      </c>
      <c r="N181" s="225" t="s">
        <v>42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198</v>
      </c>
      <c r="AT181" s="20" t="s">
        <v>139</v>
      </c>
      <c r="AU181" s="20" t="s">
        <v>80</v>
      </c>
      <c r="AY181" s="20" t="s">
        <v>136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78</v>
      </c>
      <c r="BK181" s="229">
        <f>ROUND(I181*H181,15)</f>
        <v>0</v>
      </c>
      <c r="BL181" s="20" t="s">
        <v>168</v>
      </c>
      <c r="BM181" s="20" t="s">
        <v>489</v>
      </c>
    </row>
    <row r="182" s="1" customFormat="1" ht="34.2" customHeight="1">
      <c r="B182" s="42"/>
      <c r="C182" s="217" t="s">
        <v>294</v>
      </c>
      <c r="D182" s="217" t="s">
        <v>139</v>
      </c>
      <c r="E182" s="218" t="s">
        <v>391</v>
      </c>
      <c r="F182" s="219" t="s">
        <v>392</v>
      </c>
      <c r="G182" s="220" t="s">
        <v>142</v>
      </c>
      <c r="H182" s="221">
        <v>50</v>
      </c>
      <c r="I182" s="222"/>
      <c r="J182" s="221">
        <f>ROUND(I182*H182,15)</f>
        <v>0</v>
      </c>
      <c r="K182" s="219" t="s">
        <v>163</v>
      </c>
      <c r="L182" s="223"/>
      <c r="M182" s="224" t="s">
        <v>20</v>
      </c>
      <c r="N182" s="225" t="s">
        <v>42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198</v>
      </c>
      <c r="AT182" s="20" t="s">
        <v>139</v>
      </c>
      <c r="AU182" s="20" t="s">
        <v>80</v>
      </c>
      <c r="AY182" s="20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78</v>
      </c>
      <c r="BK182" s="229">
        <f>ROUND(I182*H182,15)</f>
        <v>0</v>
      </c>
      <c r="BL182" s="20" t="s">
        <v>168</v>
      </c>
      <c r="BM182" s="20" t="s">
        <v>490</v>
      </c>
    </row>
    <row r="183" s="1" customFormat="1" ht="14.4" customHeight="1">
      <c r="B183" s="42"/>
      <c r="C183" s="217" t="s">
        <v>491</v>
      </c>
      <c r="D183" s="217" t="s">
        <v>139</v>
      </c>
      <c r="E183" s="218" t="s">
        <v>384</v>
      </c>
      <c r="F183" s="219" t="s">
        <v>385</v>
      </c>
      <c r="G183" s="220" t="s">
        <v>142</v>
      </c>
      <c r="H183" s="221">
        <v>15</v>
      </c>
      <c r="I183" s="222"/>
      <c r="J183" s="221">
        <f>ROUND(I183*H183,15)</f>
        <v>0</v>
      </c>
      <c r="K183" s="219" t="s">
        <v>20</v>
      </c>
      <c r="L183" s="223"/>
      <c r="M183" s="224" t="s">
        <v>20</v>
      </c>
      <c r="N183" s="225" t="s">
        <v>42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198</v>
      </c>
      <c r="AT183" s="20" t="s">
        <v>139</v>
      </c>
      <c r="AU183" s="20" t="s">
        <v>80</v>
      </c>
      <c r="AY183" s="20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78</v>
      </c>
      <c r="BK183" s="229">
        <f>ROUND(I183*H183,15)</f>
        <v>0</v>
      </c>
      <c r="BL183" s="20" t="s">
        <v>168</v>
      </c>
      <c r="BM183" s="20" t="s">
        <v>492</v>
      </c>
    </row>
    <row r="184" s="1" customFormat="1" ht="22.8" customHeight="1">
      <c r="B184" s="42"/>
      <c r="C184" s="230" t="s">
        <v>297</v>
      </c>
      <c r="D184" s="230" t="s">
        <v>233</v>
      </c>
      <c r="E184" s="231" t="s">
        <v>493</v>
      </c>
      <c r="F184" s="232" t="s">
        <v>494</v>
      </c>
      <c r="G184" s="233" t="s">
        <v>142</v>
      </c>
      <c r="H184" s="234">
        <v>12</v>
      </c>
      <c r="I184" s="235"/>
      <c r="J184" s="234">
        <f>ROUND(I184*H184,15)</f>
        <v>0</v>
      </c>
      <c r="K184" s="232" t="s">
        <v>163</v>
      </c>
      <c r="L184" s="68"/>
      <c r="M184" s="236" t="s">
        <v>20</v>
      </c>
      <c r="N184" s="237" t="s">
        <v>42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168</v>
      </c>
      <c r="AT184" s="20" t="s">
        <v>233</v>
      </c>
      <c r="AU184" s="20" t="s">
        <v>80</v>
      </c>
      <c r="AY184" s="20" t="s">
        <v>136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78</v>
      </c>
      <c r="BK184" s="229">
        <f>ROUND(I184*H184,15)</f>
        <v>0</v>
      </c>
      <c r="BL184" s="20" t="s">
        <v>168</v>
      </c>
      <c r="BM184" s="20" t="s">
        <v>495</v>
      </c>
    </row>
    <row r="185" s="1" customFormat="1" ht="22.8" customHeight="1">
      <c r="B185" s="42"/>
      <c r="C185" s="230" t="s">
        <v>496</v>
      </c>
      <c r="D185" s="230" t="s">
        <v>233</v>
      </c>
      <c r="E185" s="231" t="s">
        <v>497</v>
      </c>
      <c r="F185" s="232" t="s">
        <v>498</v>
      </c>
      <c r="G185" s="233" t="s">
        <v>142</v>
      </c>
      <c r="H185" s="234">
        <v>2</v>
      </c>
      <c r="I185" s="235"/>
      <c r="J185" s="234">
        <f>ROUND(I185*H185,15)</f>
        <v>0</v>
      </c>
      <c r="K185" s="232" t="s">
        <v>20</v>
      </c>
      <c r="L185" s="68"/>
      <c r="M185" s="236" t="s">
        <v>20</v>
      </c>
      <c r="N185" s="237" t="s">
        <v>42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168</v>
      </c>
      <c r="AT185" s="20" t="s">
        <v>233</v>
      </c>
      <c r="AU185" s="20" t="s">
        <v>80</v>
      </c>
      <c r="AY185" s="20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78</v>
      </c>
      <c r="BK185" s="229">
        <f>ROUND(I185*H185,15)</f>
        <v>0</v>
      </c>
      <c r="BL185" s="20" t="s">
        <v>168</v>
      </c>
      <c r="BM185" s="20" t="s">
        <v>499</v>
      </c>
    </row>
    <row r="186" s="1" customFormat="1" ht="22.8" customHeight="1">
      <c r="B186" s="42"/>
      <c r="C186" s="230" t="s">
        <v>301</v>
      </c>
      <c r="D186" s="230" t="s">
        <v>233</v>
      </c>
      <c r="E186" s="231" t="s">
        <v>500</v>
      </c>
      <c r="F186" s="232" t="s">
        <v>501</v>
      </c>
      <c r="G186" s="233" t="s">
        <v>142</v>
      </c>
      <c r="H186" s="234">
        <v>1</v>
      </c>
      <c r="I186" s="235"/>
      <c r="J186" s="234">
        <f>ROUND(I186*H186,15)</f>
        <v>0</v>
      </c>
      <c r="K186" s="232" t="s">
        <v>163</v>
      </c>
      <c r="L186" s="68"/>
      <c r="M186" s="236" t="s">
        <v>20</v>
      </c>
      <c r="N186" s="237" t="s">
        <v>42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168</v>
      </c>
      <c r="AT186" s="20" t="s">
        <v>233</v>
      </c>
      <c r="AU186" s="20" t="s">
        <v>80</v>
      </c>
      <c r="AY186" s="20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78</v>
      </c>
      <c r="BK186" s="229">
        <f>ROUND(I186*H186,15)</f>
        <v>0</v>
      </c>
      <c r="BL186" s="20" t="s">
        <v>168</v>
      </c>
      <c r="BM186" s="20" t="s">
        <v>502</v>
      </c>
    </row>
    <row r="187" s="1" customFormat="1" ht="14.4" customHeight="1">
      <c r="B187" s="42"/>
      <c r="C187" s="230" t="s">
        <v>503</v>
      </c>
      <c r="D187" s="230" t="s">
        <v>233</v>
      </c>
      <c r="E187" s="231" t="s">
        <v>504</v>
      </c>
      <c r="F187" s="232" t="s">
        <v>505</v>
      </c>
      <c r="G187" s="233" t="s">
        <v>339</v>
      </c>
      <c r="H187" s="234">
        <v>650</v>
      </c>
      <c r="I187" s="235"/>
      <c r="J187" s="234">
        <f>ROUND(I187*H187,15)</f>
        <v>0</v>
      </c>
      <c r="K187" s="232" t="s">
        <v>163</v>
      </c>
      <c r="L187" s="68"/>
      <c r="M187" s="236" t="s">
        <v>20</v>
      </c>
      <c r="N187" s="237" t="s">
        <v>42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168</v>
      </c>
      <c r="AT187" s="20" t="s">
        <v>233</v>
      </c>
      <c r="AU187" s="20" t="s">
        <v>80</v>
      </c>
      <c r="AY187" s="20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78</v>
      </c>
      <c r="BK187" s="229">
        <f>ROUND(I187*H187,15)</f>
        <v>0</v>
      </c>
      <c r="BL187" s="20" t="s">
        <v>168</v>
      </c>
      <c r="BM187" s="20" t="s">
        <v>506</v>
      </c>
    </row>
    <row r="188" s="1" customFormat="1" ht="14.4" customHeight="1">
      <c r="B188" s="42"/>
      <c r="C188" s="230" t="s">
        <v>304</v>
      </c>
      <c r="D188" s="230" t="s">
        <v>233</v>
      </c>
      <c r="E188" s="231" t="s">
        <v>507</v>
      </c>
      <c r="F188" s="232" t="s">
        <v>508</v>
      </c>
      <c r="G188" s="233" t="s">
        <v>339</v>
      </c>
      <c r="H188" s="234">
        <v>20</v>
      </c>
      <c r="I188" s="235"/>
      <c r="J188" s="234">
        <f>ROUND(I188*H188,15)</f>
        <v>0</v>
      </c>
      <c r="K188" s="232" t="s">
        <v>163</v>
      </c>
      <c r="L188" s="68"/>
      <c r="M188" s="236" t="s">
        <v>20</v>
      </c>
      <c r="N188" s="237" t="s">
        <v>42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168</v>
      </c>
      <c r="AT188" s="20" t="s">
        <v>233</v>
      </c>
      <c r="AU188" s="20" t="s">
        <v>80</v>
      </c>
      <c r="AY188" s="20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78</v>
      </c>
      <c r="BK188" s="229">
        <f>ROUND(I188*H188,15)</f>
        <v>0</v>
      </c>
      <c r="BL188" s="20" t="s">
        <v>168</v>
      </c>
      <c r="BM188" s="20" t="s">
        <v>509</v>
      </c>
    </row>
    <row r="189" s="1" customFormat="1" ht="14.4" customHeight="1">
      <c r="B189" s="42"/>
      <c r="C189" s="230" t="s">
        <v>510</v>
      </c>
      <c r="D189" s="230" t="s">
        <v>233</v>
      </c>
      <c r="E189" s="231" t="s">
        <v>511</v>
      </c>
      <c r="F189" s="232" t="s">
        <v>512</v>
      </c>
      <c r="G189" s="233" t="s">
        <v>339</v>
      </c>
      <c r="H189" s="234">
        <v>600</v>
      </c>
      <c r="I189" s="235"/>
      <c r="J189" s="234">
        <f>ROUND(I189*H189,15)</f>
        <v>0</v>
      </c>
      <c r="K189" s="232" t="s">
        <v>163</v>
      </c>
      <c r="L189" s="68"/>
      <c r="M189" s="236" t="s">
        <v>20</v>
      </c>
      <c r="N189" s="237" t="s">
        <v>42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168</v>
      </c>
      <c r="AT189" s="20" t="s">
        <v>233</v>
      </c>
      <c r="AU189" s="20" t="s">
        <v>80</v>
      </c>
      <c r="AY189" s="20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78</v>
      </c>
      <c r="BK189" s="229">
        <f>ROUND(I189*H189,15)</f>
        <v>0</v>
      </c>
      <c r="BL189" s="20" t="s">
        <v>168</v>
      </c>
      <c r="BM189" s="20" t="s">
        <v>513</v>
      </c>
    </row>
    <row r="190" s="1" customFormat="1" ht="14.4" customHeight="1">
      <c r="B190" s="42"/>
      <c r="C190" s="230" t="s">
        <v>308</v>
      </c>
      <c r="D190" s="230" t="s">
        <v>233</v>
      </c>
      <c r="E190" s="231" t="s">
        <v>394</v>
      </c>
      <c r="F190" s="232" t="s">
        <v>395</v>
      </c>
      <c r="G190" s="233" t="s">
        <v>339</v>
      </c>
      <c r="H190" s="234">
        <v>100</v>
      </c>
      <c r="I190" s="235"/>
      <c r="J190" s="234">
        <f>ROUND(I190*H190,15)</f>
        <v>0</v>
      </c>
      <c r="K190" s="232" t="s">
        <v>20</v>
      </c>
      <c r="L190" s="68"/>
      <c r="M190" s="236" t="s">
        <v>20</v>
      </c>
      <c r="N190" s="237" t="s">
        <v>42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168</v>
      </c>
      <c r="AT190" s="20" t="s">
        <v>233</v>
      </c>
      <c r="AU190" s="20" t="s">
        <v>80</v>
      </c>
      <c r="AY190" s="20" t="s">
        <v>136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78</v>
      </c>
      <c r="BK190" s="229">
        <f>ROUND(I190*H190,15)</f>
        <v>0</v>
      </c>
      <c r="BL190" s="20" t="s">
        <v>168</v>
      </c>
      <c r="BM190" s="20" t="s">
        <v>514</v>
      </c>
    </row>
    <row r="191" s="1" customFormat="1" ht="14.4" customHeight="1">
      <c r="B191" s="42"/>
      <c r="C191" s="230" t="s">
        <v>515</v>
      </c>
      <c r="D191" s="230" t="s">
        <v>233</v>
      </c>
      <c r="E191" s="231" t="s">
        <v>516</v>
      </c>
      <c r="F191" s="232" t="s">
        <v>517</v>
      </c>
      <c r="G191" s="233" t="s">
        <v>339</v>
      </c>
      <c r="H191" s="234">
        <v>650</v>
      </c>
      <c r="I191" s="235"/>
      <c r="J191" s="234">
        <f>ROUND(I191*H191,15)</f>
        <v>0</v>
      </c>
      <c r="K191" s="232" t="s">
        <v>163</v>
      </c>
      <c r="L191" s="68"/>
      <c r="M191" s="236" t="s">
        <v>20</v>
      </c>
      <c r="N191" s="237" t="s">
        <v>42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168</v>
      </c>
      <c r="AT191" s="20" t="s">
        <v>233</v>
      </c>
      <c r="AU191" s="20" t="s">
        <v>80</v>
      </c>
      <c r="AY191" s="20" t="s">
        <v>136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78</v>
      </c>
      <c r="BK191" s="229">
        <f>ROUND(I191*H191,15)</f>
        <v>0</v>
      </c>
      <c r="BL191" s="20" t="s">
        <v>168</v>
      </c>
      <c r="BM191" s="20" t="s">
        <v>518</v>
      </c>
    </row>
    <row r="192" s="1" customFormat="1" ht="22.8" customHeight="1">
      <c r="B192" s="42"/>
      <c r="C192" s="230" t="s">
        <v>311</v>
      </c>
      <c r="D192" s="230" t="s">
        <v>233</v>
      </c>
      <c r="E192" s="231" t="s">
        <v>401</v>
      </c>
      <c r="F192" s="232" t="s">
        <v>402</v>
      </c>
      <c r="G192" s="233" t="s">
        <v>339</v>
      </c>
      <c r="H192" s="234">
        <v>100</v>
      </c>
      <c r="I192" s="235"/>
      <c r="J192" s="234">
        <f>ROUND(I192*H192,15)</f>
        <v>0</v>
      </c>
      <c r="K192" s="232" t="s">
        <v>20</v>
      </c>
      <c r="L192" s="68"/>
      <c r="M192" s="236" t="s">
        <v>20</v>
      </c>
      <c r="N192" s="237" t="s">
        <v>42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168</v>
      </c>
      <c r="AT192" s="20" t="s">
        <v>233</v>
      </c>
      <c r="AU192" s="20" t="s">
        <v>80</v>
      </c>
      <c r="AY192" s="20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78</v>
      </c>
      <c r="BK192" s="229">
        <f>ROUND(I192*H192,15)</f>
        <v>0</v>
      </c>
      <c r="BL192" s="20" t="s">
        <v>168</v>
      </c>
      <c r="BM192" s="20" t="s">
        <v>519</v>
      </c>
    </row>
    <row r="193" s="1" customFormat="1" ht="14.4" customHeight="1">
      <c r="B193" s="42"/>
      <c r="C193" s="230" t="s">
        <v>520</v>
      </c>
      <c r="D193" s="230" t="s">
        <v>233</v>
      </c>
      <c r="E193" s="231" t="s">
        <v>405</v>
      </c>
      <c r="F193" s="232" t="s">
        <v>406</v>
      </c>
      <c r="G193" s="233" t="s">
        <v>339</v>
      </c>
      <c r="H193" s="234">
        <v>100</v>
      </c>
      <c r="I193" s="235"/>
      <c r="J193" s="234">
        <f>ROUND(I193*H193,15)</f>
        <v>0</v>
      </c>
      <c r="K193" s="232" t="s">
        <v>20</v>
      </c>
      <c r="L193" s="68"/>
      <c r="M193" s="236" t="s">
        <v>20</v>
      </c>
      <c r="N193" s="237" t="s">
        <v>42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168</v>
      </c>
      <c r="AT193" s="20" t="s">
        <v>233</v>
      </c>
      <c r="AU193" s="20" t="s">
        <v>80</v>
      </c>
      <c r="AY193" s="20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78</v>
      </c>
      <c r="BK193" s="229">
        <f>ROUND(I193*H193,15)</f>
        <v>0</v>
      </c>
      <c r="BL193" s="20" t="s">
        <v>168</v>
      </c>
      <c r="BM193" s="20" t="s">
        <v>521</v>
      </c>
    </row>
    <row r="194" s="1" customFormat="1" ht="14.4" customHeight="1">
      <c r="B194" s="42"/>
      <c r="C194" s="230" t="s">
        <v>315</v>
      </c>
      <c r="D194" s="230" t="s">
        <v>233</v>
      </c>
      <c r="E194" s="231" t="s">
        <v>387</v>
      </c>
      <c r="F194" s="232" t="s">
        <v>388</v>
      </c>
      <c r="G194" s="233" t="s">
        <v>142</v>
      </c>
      <c r="H194" s="234">
        <v>15</v>
      </c>
      <c r="I194" s="235"/>
      <c r="J194" s="234">
        <f>ROUND(I194*H194,15)</f>
        <v>0</v>
      </c>
      <c r="K194" s="232" t="s">
        <v>20</v>
      </c>
      <c r="L194" s="68"/>
      <c r="M194" s="236" t="s">
        <v>20</v>
      </c>
      <c r="N194" s="238" t="s">
        <v>42</v>
      </c>
      <c r="O194" s="239"/>
      <c r="P194" s="240">
        <f>O194*H194</f>
        <v>0</v>
      </c>
      <c r="Q194" s="240">
        <v>0</v>
      </c>
      <c r="R194" s="240">
        <f>Q194*H194</f>
        <v>0</v>
      </c>
      <c r="S194" s="240">
        <v>0</v>
      </c>
      <c r="T194" s="241">
        <f>S194*H194</f>
        <v>0</v>
      </c>
      <c r="AR194" s="20" t="s">
        <v>168</v>
      </c>
      <c r="AT194" s="20" t="s">
        <v>233</v>
      </c>
      <c r="AU194" s="20" t="s">
        <v>80</v>
      </c>
      <c r="AY194" s="20" t="s">
        <v>136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78</v>
      </c>
      <c r="BK194" s="229">
        <f>ROUND(I194*H194,15)</f>
        <v>0</v>
      </c>
      <c r="BL194" s="20" t="s">
        <v>168</v>
      </c>
      <c r="BM194" s="20" t="s">
        <v>522</v>
      </c>
    </row>
    <row r="195" s="1" customFormat="1" ht="6.96" customHeight="1">
      <c r="B195" s="63"/>
      <c r="C195" s="64"/>
      <c r="D195" s="64"/>
      <c r="E195" s="64"/>
      <c r="F195" s="64"/>
      <c r="G195" s="64"/>
      <c r="H195" s="64"/>
      <c r="I195" s="162"/>
      <c r="J195" s="64"/>
      <c r="K195" s="64"/>
      <c r="L195" s="68"/>
    </row>
  </sheetData>
  <sheetProtection sheet="1" autoFilter="0" formatColumns="0" formatRows="0" objects="1" scenarios="1" spinCount="100000" saltValue="OxgfCUTTUfnIySV+6rERBdOoeT9fNx64bo6tQGXsF8P6GhUcmGJC0RYRKRDTMA5vSylO+g1aJniXx+Ti/u08Qw==" hashValue="HMxMXHId9tPPH+IksMcjzxMzsXWd09zhMmypbl9fwSEr32QFB1RInESXhkHxlulqfMjrlhkl/Sr3YUfGtHGDNA==" algorithmName="SHA-512" password="CC35"/>
  <autoFilter ref="C78:K1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523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ROUND(SUM(BE78:BE157), 2)</f>
        <v>0</v>
      </c>
      <c r="G30" s="43"/>
      <c r="H30" s="43"/>
      <c r="I30" s="154">
        <v>0.20999999999999999</v>
      </c>
      <c r="J30" s="153">
        <f>ROUND(ROUND((SUM(BE78:BE157)),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ROUND(SUM(BF78:BF157), 2)</f>
        <v>0</v>
      </c>
      <c r="G31" s="43"/>
      <c r="H31" s="43"/>
      <c r="I31" s="154">
        <v>0.14999999999999999</v>
      </c>
      <c r="J31" s="153">
        <f>ROUND(ROUND((SUM(BF78:BF157)),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ROUND(SUM(BG78:BG157),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ROUND(SUM(BH78:BH157),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ROUND(SUM(BI78:BI157),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01.1 - Výhybka č. 18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01.1 - Výhybka č. 18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SUM(P81:P157)</f>
        <v>0</v>
      </c>
      <c r="Q80" s="209"/>
      <c r="R80" s="210">
        <f>SUM(R81:R157)</f>
        <v>0</v>
      </c>
      <c r="S80" s="209"/>
      <c r="T80" s="211">
        <f>SUM(T81:T157)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SUM(BK81:BK157)</f>
        <v>0</v>
      </c>
    </row>
    <row r="81" s="1" customFormat="1" ht="14.4" customHeight="1">
      <c r="B81" s="42"/>
      <c r="C81" s="230" t="s">
        <v>78</v>
      </c>
      <c r="D81" s="230" t="s">
        <v>233</v>
      </c>
      <c r="E81" s="231" t="s">
        <v>529</v>
      </c>
      <c r="F81" s="232" t="s">
        <v>530</v>
      </c>
      <c r="G81" s="233" t="s">
        <v>142</v>
      </c>
      <c r="H81" s="234">
        <v>2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14.4" customHeight="1">
      <c r="B82" s="42"/>
      <c r="C82" s="230" t="s">
        <v>80</v>
      </c>
      <c r="D82" s="230" t="s">
        <v>233</v>
      </c>
      <c r="E82" s="231" t="s">
        <v>531</v>
      </c>
      <c r="F82" s="232" t="s">
        <v>532</v>
      </c>
      <c r="G82" s="233" t="s">
        <v>142</v>
      </c>
      <c r="H82" s="234">
        <v>2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14.4" customHeight="1">
      <c r="B83" s="42"/>
      <c r="C83" s="230" t="s">
        <v>147</v>
      </c>
      <c r="D83" s="230" t="s">
        <v>233</v>
      </c>
      <c r="E83" s="231" t="s">
        <v>533</v>
      </c>
      <c r="F83" s="232" t="s">
        <v>534</v>
      </c>
      <c r="G83" s="233" t="s">
        <v>142</v>
      </c>
      <c r="H83" s="234">
        <v>1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535</v>
      </c>
      <c r="F84" s="232" t="s">
        <v>536</v>
      </c>
      <c r="G84" s="233" t="s">
        <v>142</v>
      </c>
      <c r="H84" s="234">
        <v>2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537</v>
      </c>
      <c r="F85" s="232" t="s">
        <v>538</v>
      </c>
      <c r="G85" s="233" t="s">
        <v>142</v>
      </c>
      <c r="H85" s="234">
        <v>1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14.4" customHeight="1">
      <c r="B86" s="42"/>
      <c r="C86" s="230" t="s">
        <v>150</v>
      </c>
      <c r="D86" s="230" t="s">
        <v>233</v>
      </c>
      <c r="E86" s="231" t="s">
        <v>539</v>
      </c>
      <c r="F86" s="232" t="s">
        <v>540</v>
      </c>
      <c r="G86" s="233" t="s">
        <v>142</v>
      </c>
      <c r="H86" s="234">
        <v>2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14.4" customHeight="1">
      <c r="B87" s="42"/>
      <c r="C87" s="217" t="s">
        <v>165</v>
      </c>
      <c r="D87" s="217" t="s">
        <v>139</v>
      </c>
      <c r="E87" s="218" t="s">
        <v>541</v>
      </c>
      <c r="F87" s="219" t="s">
        <v>542</v>
      </c>
      <c r="G87" s="220" t="s">
        <v>142</v>
      </c>
      <c r="H87" s="221">
        <v>2</v>
      </c>
      <c r="I87" s="222"/>
      <c r="J87" s="221">
        <f>ROUND(I87*H87,15)</f>
        <v>0</v>
      </c>
      <c r="K87" s="219" t="s">
        <v>163</v>
      </c>
      <c r="L87" s="223"/>
      <c r="M87" s="224" t="s">
        <v>20</v>
      </c>
      <c r="N87" s="225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143</v>
      </c>
      <c r="AT87" s="20" t="s">
        <v>139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14.4" customHeight="1">
      <c r="B88" s="42"/>
      <c r="C88" s="230" t="s">
        <v>143</v>
      </c>
      <c r="D88" s="230" t="s">
        <v>233</v>
      </c>
      <c r="E88" s="231" t="s">
        <v>543</v>
      </c>
      <c r="F88" s="232" t="s">
        <v>544</v>
      </c>
      <c r="G88" s="233" t="s">
        <v>142</v>
      </c>
      <c r="H88" s="234">
        <v>2</v>
      </c>
      <c r="I88" s="235"/>
      <c r="J88" s="234">
        <f>ROUND(I88*H88,15)</f>
        <v>0</v>
      </c>
      <c r="K88" s="232" t="s">
        <v>163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168</v>
      </c>
    </row>
    <row r="89" s="1" customFormat="1" ht="14.4" customHeight="1">
      <c r="B89" s="42"/>
      <c r="C89" s="230" t="s">
        <v>172</v>
      </c>
      <c r="D89" s="230" t="s">
        <v>233</v>
      </c>
      <c r="E89" s="231" t="s">
        <v>545</v>
      </c>
      <c r="F89" s="232" t="s">
        <v>546</v>
      </c>
      <c r="G89" s="233" t="s">
        <v>142</v>
      </c>
      <c r="H89" s="234">
        <v>2</v>
      </c>
      <c r="I89" s="235"/>
      <c r="J89" s="234">
        <f>ROUND(I89*H89,15)</f>
        <v>0</v>
      </c>
      <c r="K89" s="232" t="s">
        <v>163</v>
      </c>
      <c r="L89" s="68"/>
      <c r="M89" s="236" t="s">
        <v>20</v>
      </c>
      <c r="N89" s="237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144</v>
      </c>
      <c r="AT89" s="20" t="s">
        <v>233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171</v>
      </c>
    </row>
    <row r="90" s="1" customFormat="1" ht="14.4" customHeight="1">
      <c r="B90" s="42"/>
      <c r="C90" s="230" t="s">
        <v>156</v>
      </c>
      <c r="D90" s="230" t="s">
        <v>233</v>
      </c>
      <c r="E90" s="231" t="s">
        <v>547</v>
      </c>
      <c r="F90" s="232" t="s">
        <v>548</v>
      </c>
      <c r="G90" s="233" t="s">
        <v>142</v>
      </c>
      <c r="H90" s="234">
        <v>12</v>
      </c>
      <c r="I90" s="235"/>
      <c r="J90" s="234">
        <f>ROUND(I90*H90,15)</f>
        <v>0</v>
      </c>
      <c r="K90" s="232" t="s">
        <v>163</v>
      </c>
      <c r="L90" s="68"/>
      <c r="M90" s="236" t="s">
        <v>20</v>
      </c>
      <c r="N90" s="237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175</v>
      </c>
    </row>
    <row r="91" s="1" customFormat="1" ht="14.4" customHeight="1">
      <c r="B91" s="42"/>
      <c r="C91" s="230" t="s">
        <v>179</v>
      </c>
      <c r="D91" s="230" t="s">
        <v>233</v>
      </c>
      <c r="E91" s="231" t="s">
        <v>549</v>
      </c>
      <c r="F91" s="232" t="s">
        <v>550</v>
      </c>
      <c r="G91" s="233" t="s">
        <v>142</v>
      </c>
      <c r="H91" s="234">
        <v>15</v>
      </c>
      <c r="I91" s="235"/>
      <c r="J91" s="234">
        <f>ROUND(I91*H91,15)</f>
        <v>0</v>
      </c>
      <c r="K91" s="232" t="s">
        <v>163</v>
      </c>
      <c r="L91" s="68"/>
      <c r="M91" s="236" t="s">
        <v>20</v>
      </c>
      <c r="N91" s="237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178</v>
      </c>
    </row>
    <row r="92" s="1" customFormat="1" ht="14.4" customHeight="1">
      <c r="B92" s="42"/>
      <c r="C92" s="230" t="s">
        <v>160</v>
      </c>
      <c r="D92" s="230" t="s">
        <v>233</v>
      </c>
      <c r="E92" s="231" t="s">
        <v>551</v>
      </c>
      <c r="F92" s="232" t="s">
        <v>552</v>
      </c>
      <c r="G92" s="233" t="s">
        <v>553</v>
      </c>
      <c r="H92" s="234">
        <v>39.113999999999997</v>
      </c>
      <c r="I92" s="235"/>
      <c r="J92" s="234">
        <f>ROUND(I92*H92,15)</f>
        <v>0</v>
      </c>
      <c r="K92" s="232" t="s">
        <v>163</v>
      </c>
      <c r="L92" s="68"/>
      <c r="M92" s="236" t="s">
        <v>20</v>
      </c>
      <c r="N92" s="237" t="s">
        <v>42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144</v>
      </c>
      <c r="AT92" s="20" t="s">
        <v>233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144</v>
      </c>
      <c r="BM92" s="20" t="s">
        <v>182</v>
      </c>
    </row>
    <row r="93" s="1" customFormat="1" ht="22.8" customHeight="1">
      <c r="B93" s="42"/>
      <c r="C93" s="230" t="s">
        <v>237</v>
      </c>
      <c r="D93" s="230" t="s">
        <v>233</v>
      </c>
      <c r="E93" s="231" t="s">
        <v>554</v>
      </c>
      <c r="F93" s="232" t="s">
        <v>555</v>
      </c>
      <c r="G93" s="233" t="s">
        <v>339</v>
      </c>
      <c r="H93" s="234">
        <v>48.195999999999998</v>
      </c>
      <c r="I93" s="235"/>
      <c r="J93" s="234">
        <f>ROUND(I93*H93,15)</f>
        <v>0</v>
      </c>
      <c r="K93" s="232" t="s">
        <v>163</v>
      </c>
      <c r="L93" s="68"/>
      <c r="M93" s="236" t="s">
        <v>20</v>
      </c>
      <c r="N93" s="237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144</v>
      </c>
      <c r="AT93" s="20" t="s">
        <v>233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186</v>
      </c>
    </row>
    <row r="94" s="1" customFormat="1" ht="22.8" customHeight="1">
      <c r="B94" s="42"/>
      <c r="C94" s="230" t="s">
        <v>164</v>
      </c>
      <c r="D94" s="230" t="s">
        <v>233</v>
      </c>
      <c r="E94" s="231" t="s">
        <v>556</v>
      </c>
      <c r="F94" s="232" t="s">
        <v>557</v>
      </c>
      <c r="G94" s="233" t="s">
        <v>558</v>
      </c>
      <c r="H94" s="234">
        <v>0.028000000000000001</v>
      </c>
      <c r="I94" s="235"/>
      <c r="J94" s="234">
        <f>ROUND(I94*H94,15)</f>
        <v>0</v>
      </c>
      <c r="K94" s="232" t="s">
        <v>163</v>
      </c>
      <c r="L94" s="68"/>
      <c r="M94" s="236" t="s">
        <v>20</v>
      </c>
      <c r="N94" s="237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144</v>
      </c>
      <c r="AT94" s="20" t="s">
        <v>233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190</v>
      </c>
    </row>
    <row r="95" s="1" customFormat="1" ht="22.8" customHeight="1">
      <c r="B95" s="42"/>
      <c r="C95" s="230" t="s">
        <v>10</v>
      </c>
      <c r="D95" s="230" t="s">
        <v>233</v>
      </c>
      <c r="E95" s="231" t="s">
        <v>559</v>
      </c>
      <c r="F95" s="232" t="s">
        <v>560</v>
      </c>
      <c r="G95" s="233" t="s">
        <v>558</v>
      </c>
      <c r="H95" s="234">
        <v>0.043999999999999997</v>
      </c>
      <c r="I95" s="235"/>
      <c r="J95" s="234">
        <f>ROUND(I95*H95,15)</f>
        <v>0</v>
      </c>
      <c r="K95" s="232" t="s">
        <v>163</v>
      </c>
      <c r="L95" s="68"/>
      <c r="M95" s="236" t="s">
        <v>20</v>
      </c>
      <c r="N95" s="237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144</v>
      </c>
      <c r="AT95" s="20" t="s">
        <v>233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194</v>
      </c>
    </row>
    <row r="96" s="1" customFormat="1" ht="34.2" customHeight="1">
      <c r="B96" s="42"/>
      <c r="C96" s="230" t="s">
        <v>168</v>
      </c>
      <c r="D96" s="230" t="s">
        <v>233</v>
      </c>
      <c r="E96" s="231" t="s">
        <v>561</v>
      </c>
      <c r="F96" s="232" t="s">
        <v>562</v>
      </c>
      <c r="G96" s="233" t="s">
        <v>553</v>
      </c>
      <c r="H96" s="234">
        <v>11.041</v>
      </c>
      <c r="I96" s="235"/>
      <c r="J96" s="234">
        <f>ROUND(I96*H96,15)</f>
        <v>0</v>
      </c>
      <c r="K96" s="232" t="s">
        <v>163</v>
      </c>
      <c r="L96" s="68"/>
      <c r="M96" s="236" t="s">
        <v>20</v>
      </c>
      <c r="N96" s="237" t="s">
        <v>42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144</v>
      </c>
      <c r="AT96" s="20" t="s">
        <v>233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198</v>
      </c>
    </row>
    <row r="97" s="1" customFormat="1" ht="14.4" customHeight="1">
      <c r="B97" s="42"/>
      <c r="C97" s="230" t="s">
        <v>250</v>
      </c>
      <c r="D97" s="230" t="s">
        <v>233</v>
      </c>
      <c r="E97" s="231" t="s">
        <v>563</v>
      </c>
      <c r="F97" s="232" t="s">
        <v>564</v>
      </c>
      <c r="G97" s="233" t="s">
        <v>553</v>
      </c>
      <c r="H97" s="234">
        <v>11.041</v>
      </c>
      <c r="I97" s="235"/>
      <c r="J97" s="234">
        <f>ROUND(I97*H97,15)</f>
        <v>0</v>
      </c>
      <c r="K97" s="232" t="s">
        <v>163</v>
      </c>
      <c r="L97" s="68"/>
      <c r="M97" s="236" t="s">
        <v>20</v>
      </c>
      <c r="N97" s="237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144</v>
      </c>
      <c r="AT97" s="20" t="s">
        <v>233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202</v>
      </c>
    </row>
    <row r="98" s="1" customFormat="1" ht="14.4" customHeight="1">
      <c r="B98" s="42"/>
      <c r="C98" s="230" t="s">
        <v>171</v>
      </c>
      <c r="D98" s="230" t="s">
        <v>233</v>
      </c>
      <c r="E98" s="231" t="s">
        <v>565</v>
      </c>
      <c r="F98" s="232" t="s">
        <v>566</v>
      </c>
      <c r="G98" s="233" t="s">
        <v>553</v>
      </c>
      <c r="H98" s="234">
        <v>11.041</v>
      </c>
      <c r="I98" s="235"/>
      <c r="J98" s="234">
        <f>ROUND(I98*H98,15)</f>
        <v>0</v>
      </c>
      <c r="K98" s="232" t="s">
        <v>163</v>
      </c>
      <c r="L98" s="68"/>
      <c r="M98" s="236" t="s">
        <v>20</v>
      </c>
      <c r="N98" s="237" t="s">
        <v>42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144</v>
      </c>
      <c r="AT98" s="20" t="s">
        <v>233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206</v>
      </c>
    </row>
    <row r="99" s="1" customFormat="1" ht="22.8" customHeight="1">
      <c r="B99" s="42"/>
      <c r="C99" s="230" t="s">
        <v>257</v>
      </c>
      <c r="D99" s="230" t="s">
        <v>233</v>
      </c>
      <c r="E99" s="231" t="s">
        <v>567</v>
      </c>
      <c r="F99" s="232" t="s">
        <v>568</v>
      </c>
      <c r="G99" s="233" t="s">
        <v>553</v>
      </c>
      <c r="H99" s="234">
        <v>0.16900000000000001</v>
      </c>
      <c r="I99" s="235"/>
      <c r="J99" s="234">
        <f>ROUND(I99*H99,15)</f>
        <v>0</v>
      </c>
      <c r="K99" s="232" t="s">
        <v>163</v>
      </c>
      <c r="L99" s="68"/>
      <c r="M99" s="236" t="s">
        <v>20</v>
      </c>
      <c r="N99" s="237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144</v>
      </c>
      <c r="AT99" s="20" t="s">
        <v>233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210</v>
      </c>
    </row>
    <row r="100" s="1" customFormat="1" ht="14.4" customHeight="1">
      <c r="B100" s="42"/>
      <c r="C100" s="230" t="s">
        <v>175</v>
      </c>
      <c r="D100" s="230" t="s">
        <v>233</v>
      </c>
      <c r="E100" s="231" t="s">
        <v>569</v>
      </c>
      <c r="F100" s="232" t="s">
        <v>570</v>
      </c>
      <c r="G100" s="233" t="s">
        <v>553</v>
      </c>
      <c r="H100" s="234">
        <v>0.16900000000000001</v>
      </c>
      <c r="I100" s="235"/>
      <c r="J100" s="234">
        <f>ROUND(I100*H100,15)</f>
        <v>0</v>
      </c>
      <c r="K100" s="232" t="s">
        <v>163</v>
      </c>
      <c r="L100" s="68"/>
      <c r="M100" s="236" t="s">
        <v>20</v>
      </c>
      <c r="N100" s="237" t="s">
        <v>42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144</v>
      </c>
      <c r="AT100" s="20" t="s">
        <v>233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144</v>
      </c>
      <c r="BM100" s="20" t="s">
        <v>214</v>
      </c>
    </row>
    <row r="101" s="1" customFormat="1" ht="14.4" customHeight="1">
      <c r="B101" s="42"/>
      <c r="C101" s="230" t="s">
        <v>9</v>
      </c>
      <c r="D101" s="230" t="s">
        <v>233</v>
      </c>
      <c r="E101" s="231" t="s">
        <v>571</v>
      </c>
      <c r="F101" s="232" t="s">
        <v>572</v>
      </c>
      <c r="G101" s="233" t="s">
        <v>553</v>
      </c>
      <c r="H101" s="234">
        <v>0.16900000000000001</v>
      </c>
      <c r="I101" s="235"/>
      <c r="J101" s="234">
        <f>ROUND(I101*H101,15)</f>
        <v>0</v>
      </c>
      <c r="K101" s="232" t="s">
        <v>163</v>
      </c>
      <c r="L101" s="68"/>
      <c r="M101" s="236" t="s">
        <v>20</v>
      </c>
      <c r="N101" s="237" t="s">
        <v>42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144</v>
      </c>
      <c r="AT101" s="20" t="s">
        <v>233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218</v>
      </c>
    </row>
    <row r="102" s="1" customFormat="1" ht="22.8" customHeight="1">
      <c r="B102" s="42"/>
      <c r="C102" s="230" t="s">
        <v>178</v>
      </c>
      <c r="D102" s="230" t="s">
        <v>233</v>
      </c>
      <c r="E102" s="231" t="s">
        <v>573</v>
      </c>
      <c r="F102" s="232" t="s">
        <v>574</v>
      </c>
      <c r="G102" s="233" t="s">
        <v>558</v>
      </c>
      <c r="H102" s="234">
        <v>0.025999999999999999</v>
      </c>
      <c r="I102" s="235"/>
      <c r="J102" s="234">
        <f>ROUND(I102*H102,15)</f>
        <v>0</v>
      </c>
      <c r="K102" s="232" t="s">
        <v>163</v>
      </c>
      <c r="L102" s="68"/>
      <c r="M102" s="236" t="s">
        <v>20</v>
      </c>
      <c r="N102" s="237" t="s">
        <v>42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144</v>
      </c>
      <c r="AT102" s="20" t="s">
        <v>233</v>
      </c>
      <c r="AU102" s="20" t="s">
        <v>80</v>
      </c>
      <c r="AY102" s="20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9">
        <f>ROUND(I102*H102,15)</f>
        <v>0</v>
      </c>
      <c r="BL102" s="20" t="s">
        <v>144</v>
      </c>
      <c r="BM102" s="20" t="s">
        <v>222</v>
      </c>
    </row>
    <row r="103" s="1" customFormat="1" ht="22.8" customHeight="1">
      <c r="B103" s="42"/>
      <c r="C103" s="230" t="s">
        <v>270</v>
      </c>
      <c r="D103" s="230" t="s">
        <v>233</v>
      </c>
      <c r="E103" s="231" t="s">
        <v>575</v>
      </c>
      <c r="F103" s="232" t="s">
        <v>576</v>
      </c>
      <c r="G103" s="233" t="s">
        <v>339</v>
      </c>
      <c r="H103" s="234">
        <v>43.753</v>
      </c>
      <c r="I103" s="235"/>
      <c r="J103" s="234">
        <f>ROUND(I103*H103,15)</f>
        <v>0</v>
      </c>
      <c r="K103" s="232" t="s">
        <v>163</v>
      </c>
      <c r="L103" s="68"/>
      <c r="M103" s="236" t="s">
        <v>20</v>
      </c>
      <c r="N103" s="237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144</v>
      </c>
      <c r="AT103" s="20" t="s">
        <v>233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144</v>
      </c>
      <c r="BM103" s="20" t="s">
        <v>224</v>
      </c>
    </row>
    <row r="104" s="1" customFormat="1" ht="14.4" customHeight="1">
      <c r="B104" s="42"/>
      <c r="C104" s="217" t="s">
        <v>182</v>
      </c>
      <c r="D104" s="217" t="s">
        <v>139</v>
      </c>
      <c r="E104" s="218" t="s">
        <v>577</v>
      </c>
      <c r="F104" s="219" t="s">
        <v>578</v>
      </c>
      <c r="G104" s="220" t="s">
        <v>458</v>
      </c>
      <c r="H104" s="221">
        <v>7.3630000000000004</v>
      </c>
      <c r="I104" s="222"/>
      <c r="J104" s="221">
        <f>ROUND(I104*H104,15)</f>
        <v>0</v>
      </c>
      <c r="K104" s="219" t="s">
        <v>163</v>
      </c>
      <c r="L104" s="223"/>
      <c r="M104" s="224" t="s">
        <v>20</v>
      </c>
      <c r="N104" s="225" t="s">
        <v>42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143</v>
      </c>
      <c r="AT104" s="20" t="s">
        <v>139</v>
      </c>
      <c r="AU104" s="20" t="s">
        <v>80</v>
      </c>
      <c r="AY104" s="20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9">
        <f>ROUND(I104*H104,15)</f>
        <v>0</v>
      </c>
      <c r="BL104" s="20" t="s">
        <v>144</v>
      </c>
      <c r="BM104" s="20" t="s">
        <v>228</v>
      </c>
    </row>
    <row r="105" s="1" customFormat="1" ht="14.4" customHeight="1">
      <c r="B105" s="42"/>
      <c r="C105" s="217" t="s">
        <v>277</v>
      </c>
      <c r="D105" s="217" t="s">
        <v>139</v>
      </c>
      <c r="E105" s="218" t="s">
        <v>579</v>
      </c>
      <c r="F105" s="219" t="s">
        <v>580</v>
      </c>
      <c r="G105" s="220" t="s">
        <v>142</v>
      </c>
      <c r="H105" s="221">
        <v>31</v>
      </c>
      <c r="I105" s="222"/>
      <c r="J105" s="221">
        <f>ROUND(I105*H105,15)</f>
        <v>0</v>
      </c>
      <c r="K105" s="219" t="s">
        <v>163</v>
      </c>
      <c r="L105" s="223"/>
      <c r="M105" s="224" t="s">
        <v>20</v>
      </c>
      <c r="N105" s="225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143</v>
      </c>
      <c r="AT105" s="20" t="s">
        <v>139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232</v>
      </c>
    </row>
    <row r="106" s="1" customFormat="1" ht="14.4" customHeight="1">
      <c r="B106" s="42"/>
      <c r="C106" s="217" t="s">
        <v>186</v>
      </c>
      <c r="D106" s="217" t="s">
        <v>139</v>
      </c>
      <c r="E106" s="218" t="s">
        <v>581</v>
      </c>
      <c r="F106" s="219" t="s">
        <v>582</v>
      </c>
      <c r="G106" s="220" t="s">
        <v>142</v>
      </c>
      <c r="H106" s="221">
        <v>588</v>
      </c>
      <c r="I106" s="222"/>
      <c r="J106" s="221">
        <f>ROUND(I106*H106,15)</f>
        <v>0</v>
      </c>
      <c r="K106" s="219" t="s">
        <v>163</v>
      </c>
      <c r="L106" s="223"/>
      <c r="M106" s="224" t="s">
        <v>20</v>
      </c>
      <c r="N106" s="225" t="s">
        <v>42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143</v>
      </c>
      <c r="AT106" s="20" t="s">
        <v>139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236</v>
      </c>
    </row>
    <row r="107" s="1" customFormat="1" ht="14.4" customHeight="1">
      <c r="B107" s="42"/>
      <c r="C107" s="217" t="s">
        <v>284</v>
      </c>
      <c r="D107" s="217" t="s">
        <v>139</v>
      </c>
      <c r="E107" s="218" t="s">
        <v>583</v>
      </c>
      <c r="F107" s="219" t="s">
        <v>584</v>
      </c>
      <c r="G107" s="220" t="s">
        <v>142</v>
      </c>
      <c r="H107" s="221">
        <v>360</v>
      </c>
      <c r="I107" s="222"/>
      <c r="J107" s="221">
        <f>ROUND(I107*H107,15)</f>
        <v>0</v>
      </c>
      <c r="K107" s="219" t="s">
        <v>163</v>
      </c>
      <c r="L107" s="223"/>
      <c r="M107" s="224" t="s">
        <v>20</v>
      </c>
      <c r="N107" s="225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143</v>
      </c>
      <c r="AT107" s="20" t="s">
        <v>139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240</v>
      </c>
    </row>
    <row r="108" s="1" customFormat="1" ht="14.4" customHeight="1">
      <c r="B108" s="42"/>
      <c r="C108" s="217" t="s">
        <v>190</v>
      </c>
      <c r="D108" s="217" t="s">
        <v>139</v>
      </c>
      <c r="E108" s="218" t="s">
        <v>585</v>
      </c>
      <c r="F108" s="219" t="s">
        <v>586</v>
      </c>
      <c r="G108" s="220" t="s">
        <v>142</v>
      </c>
      <c r="H108" s="221">
        <v>948</v>
      </c>
      <c r="I108" s="222"/>
      <c r="J108" s="221">
        <f>ROUND(I108*H108,15)</f>
        <v>0</v>
      </c>
      <c r="K108" s="219" t="s">
        <v>163</v>
      </c>
      <c r="L108" s="223"/>
      <c r="M108" s="224" t="s">
        <v>20</v>
      </c>
      <c r="N108" s="225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143</v>
      </c>
      <c r="AT108" s="20" t="s">
        <v>139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243</v>
      </c>
    </row>
    <row r="109" s="1" customFormat="1" ht="14.4" customHeight="1">
      <c r="B109" s="42"/>
      <c r="C109" s="217" t="s">
        <v>291</v>
      </c>
      <c r="D109" s="217" t="s">
        <v>139</v>
      </c>
      <c r="E109" s="218" t="s">
        <v>587</v>
      </c>
      <c r="F109" s="219" t="s">
        <v>588</v>
      </c>
      <c r="G109" s="220" t="s">
        <v>142</v>
      </c>
      <c r="H109" s="221">
        <v>182</v>
      </c>
      <c r="I109" s="222"/>
      <c r="J109" s="221">
        <f>ROUND(I109*H109,15)</f>
        <v>0</v>
      </c>
      <c r="K109" s="219" t="s">
        <v>163</v>
      </c>
      <c r="L109" s="223"/>
      <c r="M109" s="224" t="s">
        <v>20</v>
      </c>
      <c r="N109" s="225" t="s">
        <v>42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143</v>
      </c>
      <c r="AT109" s="20" t="s">
        <v>139</v>
      </c>
      <c r="AU109" s="20" t="s">
        <v>80</v>
      </c>
      <c r="AY109" s="20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9">
        <f>ROUND(I109*H109,15)</f>
        <v>0</v>
      </c>
      <c r="BL109" s="20" t="s">
        <v>144</v>
      </c>
      <c r="BM109" s="20" t="s">
        <v>246</v>
      </c>
    </row>
    <row r="110" s="1" customFormat="1" ht="14.4" customHeight="1">
      <c r="B110" s="42"/>
      <c r="C110" s="217" t="s">
        <v>194</v>
      </c>
      <c r="D110" s="217" t="s">
        <v>139</v>
      </c>
      <c r="E110" s="218" t="s">
        <v>589</v>
      </c>
      <c r="F110" s="219" t="s">
        <v>590</v>
      </c>
      <c r="G110" s="220" t="s">
        <v>591</v>
      </c>
      <c r="H110" s="221">
        <v>15</v>
      </c>
      <c r="I110" s="222"/>
      <c r="J110" s="221">
        <f>ROUND(I110*H110,15)</f>
        <v>0</v>
      </c>
      <c r="K110" s="219" t="s">
        <v>163</v>
      </c>
      <c r="L110" s="223"/>
      <c r="M110" s="224" t="s">
        <v>20</v>
      </c>
      <c r="N110" s="225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143</v>
      </c>
      <c r="AT110" s="20" t="s">
        <v>139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249</v>
      </c>
    </row>
    <row r="111" s="1" customFormat="1" ht="34.2" customHeight="1">
      <c r="B111" s="42"/>
      <c r="C111" s="230" t="s">
        <v>298</v>
      </c>
      <c r="D111" s="230" t="s">
        <v>233</v>
      </c>
      <c r="E111" s="231" t="s">
        <v>592</v>
      </c>
      <c r="F111" s="232" t="s">
        <v>593</v>
      </c>
      <c r="G111" s="233" t="s">
        <v>553</v>
      </c>
      <c r="H111" s="234">
        <v>10.225</v>
      </c>
      <c r="I111" s="235"/>
      <c r="J111" s="234">
        <f>ROUND(I111*H111,15)</f>
        <v>0</v>
      </c>
      <c r="K111" s="232" t="s">
        <v>163</v>
      </c>
      <c r="L111" s="68"/>
      <c r="M111" s="236" t="s">
        <v>20</v>
      </c>
      <c r="N111" s="237" t="s">
        <v>42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144</v>
      </c>
      <c r="AT111" s="20" t="s">
        <v>233</v>
      </c>
      <c r="AU111" s="20" t="s">
        <v>80</v>
      </c>
      <c r="AY111" s="20" t="s">
        <v>136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9">
        <f>ROUND(I111*H111,15)</f>
        <v>0</v>
      </c>
      <c r="BL111" s="20" t="s">
        <v>144</v>
      </c>
      <c r="BM111" s="20" t="s">
        <v>253</v>
      </c>
    </row>
    <row r="112" s="1" customFormat="1" ht="14.4" customHeight="1">
      <c r="B112" s="42"/>
      <c r="C112" s="230" t="s">
        <v>198</v>
      </c>
      <c r="D112" s="230" t="s">
        <v>233</v>
      </c>
      <c r="E112" s="231" t="s">
        <v>594</v>
      </c>
      <c r="F112" s="232" t="s">
        <v>595</v>
      </c>
      <c r="G112" s="233" t="s">
        <v>596</v>
      </c>
      <c r="H112" s="234">
        <v>2</v>
      </c>
      <c r="I112" s="235"/>
      <c r="J112" s="234">
        <f>ROUND(I112*H112,15)</f>
        <v>0</v>
      </c>
      <c r="K112" s="232" t="s">
        <v>163</v>
      </c>
      <c r="L112" s="68"/>
      <c r="M112" s="236" t="s">
        <v>20</v>
      </c>
      <c r="N112" s="237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144</v>
      </c>
      <c r="AT112" s="20" t="s">
        <v>233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256</v>
      </c>
    </row>
    <row r="113" s="1" customFormat="1" ht="14.4" customHeight="1">
      <c r="B113" s="42"/>
      <c r="C113" s="217" t="s">
        <v>305</v>
      </c>
      <c r="D113" s="217" t="s">
        <v>139</v>
      </c>
      <c r="E113" s="218" t="s">
        <v>597</v>
      </c>
      <c r="F113" s="219" t="s">
        <v>598</v>
      </c>
      <c r="G113" s="220" t="s">
        <v>142</v>
      </c>
      <c r="H113" s="221">
        <v>2</v>
      </c>
      <c r="I113" s="222"/>
      <c r="J113" s="221">
        <f>ROUND(I113*H113,15)</f>
        <v>0</v>
      </c>
      <c r="K113" s="219" t="s">
        <v>163</v>
      </c>
      <c r="L113" s="223"/>
      <c r="M113" s="224" t="s">
        <v>20</v>
      </c>
      <c r="N113" s="225" t="s">
        <v>42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143</v>
      </c>
      <c r="AT113" s="20" t="s">
        <v>139</v>
      </c>
      <c r="AU113" s="20" t="s">
        <v>80</v>
      </c>
      <c r="AY113" s="20" t="s">
        <v>136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9">
        <f>ROUND(I113*H113,15)</f>
        <v>0</v>
      </c>
      <c r="BL113" s="20" t="s">
        <v>144</v>
      </c>
      <c r="BM113" s="20" t="s">
        <v>260</v>
      </c>
    </row>
    <row r="114" s="1" customFormat="1" ht="14.4" customHeight="1">
      <c r="B114" s="42"/>
      <c r="C114" s="217" t="s">
        <v>202</v>
      </c>
      <c r="D114" s="217" t="s">
        <v>139</v>
      </c>
      <c r="E114" s="218" t="s">
        <v>599</v>
      </c>
      <c r="F114" s="219" t="s">
        <v>600</v>
      </c>
      <c r="G114" s="220" t="s">
        <v>142</v>
      </c>
      <c r="H114" s="221">
        <v>2</v>
      </c>
      <c r="I114" s="222"/>
      <c r="J114" s="221">
        <f>ROUND(I114*H114,15)</f>
        <v>0</v>
      </c>
      <c r="K114" s="219" t="s">
        <v>163</v>
      </c>
      <c r="L114" s="223"/>
      <c r="M114" s="224" t="s">
        <v>20</v>
      </c>
      <c r="N114" s="225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143</v>
      </c>
      <c r="AT114" s="20" t="s">
        <v>139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263</v>
      </c>
    </row>
    <row r="115" s="1" customFormat="1" ht="14.4" customHeight="1">
      <c r="B115" s="42"/>
      <c r="C115" s="230" t="s">
        <v>312</v>
      </c>
      <c r="D115" s="230" t="s">
        <v>233</v>
      </c>
      <c r="E115" s="231" t="s">
        <v>601</v>
      </c>
      <c r="F115" s="232" t="s">
        <v>602</v>
      </c>
      <c r="G115" s="233" t="s">
        <v>339</v>
      </c>
      <c r="H115" s="234">
        <v>43.753</v>
      </c>
      <c r="I115" s="235"/>
      <c r="J115" s="234">
        <f>ROUND(I115*H115,15)</f>
        <v>0</v>
      </c>
      <c r="K115" s="232" t="s">
        <v>163</v>
      </c>
      <c r="L115" s="68"/>
      <c r="M115" s="236" t="s">
        <v>20</v>
      </c>
      <c r="N115" s="237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144</v>
      </c>
      <c r="AT115" s="20" t="s">
        <v>233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266</v>
      </c>
    </row>
    <row r="116" s="1" customFormat="1" ht="22.8" customHeight="1">
      <c r="B116" s="42"/>
      <c r="C116" s="230" t="s">
        <v>206</v>
      </c>
      <c r="D116" s="230" t="s">
        <v>233</v>
      </c>
      <c r="E116" s="231" t="s">
        <v>603</v>
      </c>
      <c r="F116" s="232" t="s">
        <v>604</v>
      </c>
      <c r="G116" s="233" t="s">
        <v>142</v>
      </c>
      <c r="H116" s="234">
        <v>1</v>
      </c>
      <c r="I116" s="235"/>
      <c r="J116" s="234">
        <f>ROUND(I116*H116,15)</f>
        <v>0</v>
      </c>
      <c r="K116" s="232" t="s">
        <v>163</v>
      </c>
      <c r="L116" s="68"/>
      <c r="M116" s="236" t="s">
        <v>20</v>
      </c>
      <c r="N116" s="237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144</v>
      </c>
      <c r="AT116" s="20" t="s">
        <v>233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269</v>
      </c>
    </row>
    <row r="117" s="1" customFormat="1" ht="22.8" customHeight="1">
      <c r="B117" s="42"/>
      <c r="C117" s="230" t="s">
        <v>318</v>
      </c>
      <c r="D117" s="230" t="s">
        <v>233</v>
      </c>
      <c r="E117" s="231" t="s">
        <v>605</v>
      </c>
      <c r="F117" s="232" t="s">
        <v>606</v>
      </c>
      <c r="G117" s="233" t="s">
        <v>142</v>
      </c>
      <c r="H117" s="234">
        <v>1</v>
      </c>
      <c r="I117" s="235"/>
      <c r="J117" s="234">
        <f>ROUND(I117*H117,15)</f>
        <v>0</v>
      </c>
      <c r="K117" s="232" t="s">
        <v>163</v>
      </c>
      <c r="L117" s="68"/>
      <c r="M117" s="236" t="s">
        <v>20</v>
      </c>
      <c r="N117" s="237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144</v>
      </c>
      <c r="AT117" s="20" t="s">
        <v>233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273</v>
      </c>
    </row>
    <row r="118" s="1" customFormat="1" ht="14.4" customHeight="1">
      <c r="B118" s="42"/>
      <c r="C118" s="230" t="s">
        <v>210</v>
      </c>
      <c r="D118" s="230" t="s">
        <v>233</v>
      </c>
      <c r="E118" s="231" t="s">
        <v>607</v>
      </c>
      <c r="F118" s="232" t="s">
        <v>608</v>
      </c>
      <c r="G118" s="233" t="s">
        <v>142</v>
      </c>
      <c r="H118" s="234">
        <v>6</v>
      </c>
      <c r="I118" s="235"/>
      <c r="J118" s="234">
        <f>ROUND(I118*H118,15)</f>
        <v>0</v>
      </c>
      <c r="K118" s="232" t="s">
        <v>163</v>
      </c>
      <c r="L118" s="68"/>
      <c r="M118" s="236" t="s">
        <v>20</v>
      </c>
      <c r="N118" s="237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144</v>
      </c>
      <c r="AT118" s="20" t="s">
        <v>233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276</v>
      </c>
    </row>
    <row r="119" s="1" customFormat="1" ht="22.8" customHeight="1">
      <c r="B119" s="42"/>
      <c r="C119" s="230" t="s">
        <v>323</v>
      </c>
      <c r="D119" s="230" t="s">
        <v>233</v>
      </c>
      <c r="E119" s="231" t="s">
        <v>609</v>
      </c>
      <c r="F119" s="232" t="s">
        <v>610</v>
      </c>
      <c r="G119" s="233" t="s">
        <v>558</v>
      </c>
      <c r="H119" s="234">
        <v>0.050999999999999997</v>
      </c>
      <c r="I119" s="235"/>
      <c r="J119" s="234">
        <f>ROUND(I119*H119,15)</f>
        <v>0</v>
      </c>
      <c r="K119" s="232" t="s">
        <v>163</v>
      </c>
      <c r="L119" s="68"/>
      <c r="M119" s="236" t="s">
        <v>20</v>
      </c>
      <c r="N119" s="237" t="s">
        <v>42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144</v>
      </c>
      <c r="AT119" s="20" t="s">
        <v>233</v>
      </c>
      <c r="AU119" s="20" t="s">
        <v>80</v>
      </c>
      <c r="AY119" s="20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9">
        <f>ROUND(I119*H119,15)</f>
        <v>0</v>
      </c>
      <c r="BL119" s="20" t="s">
        <v>144</v>
      </c>
      <c r="BM119" s="20" t="s">
        <v>280</v>
      </c>
    </row>
    <row r="120" s="1" customFormat="1" ht="22.8" customHeight="1">
      <c r="B120" s="42"/>
      <c r="C120" s="230" t="s">
        <v>214</v>
      </c>
      <c r="D120" s="230" t="s">
        <v>233</v>
      </c>
      <c r="E120" s="231" t="s">
        <v>611</v>
      </c>
      <c r="F120" s="232" t="s">
        <v>612</v>
      </c>
      <c r="G120" s="233" t="s">
        <v>339</v>
      </c>
      <c r="H120" s="234">
        <v>12.4</v>
      </c>
      <c r="I120" s="235"/>
      <c r="J120" s="234">
        <f>ROUND(I120*H120,15)</f>
        <v>0</v>
      </c>
      <c r="K120" s="232" t="s">
        <v>163</v>
      </c>
      <c r="L120" s="68"/>
      <c r="M120" s="236" t="s">
        <v>20</v>
      </c>
      <c r="N120" s="237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144</v>
      </c>
      <c r="AT120" s="20" t="s">
        <v>233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283</v>
      </c>
    </row>
    <row r="121" s="1" customFormat="1" ht="22.8" customHeight="1">
      <c r="B121" s="42"/>
      <c r="C121" s="217" t="s">
        <v>328</v>
      </c>
      <c r="D121" s="217" t="s">
        <v>139</v>
      </c>
      <c r="E121" s="218" t="s">
        <v>613</v>
      </c>
      <c r="F121" s="219" t="s">
        <v>614</v>
      </c>
      <c r="G121" s="220" t="s">
        <v>142</v>
      </c>
      <c r="H121" s="221">
        <v>760</v>
      </c>
      <c r="I121" s="222"/>
      <c r="J121" s="221">
        <f>ROUND(I121*H121,15)</f>
        <v>0</v>
      </c>
      <c r="K121" s="219" t="s">
        <v>163</v>
      </c>
      <c r="L121" s="223"/>
      <c r="M121" s="224" t="s">
        <v>20</v>
      </c>
      <c r="N121" s="225" t="s">
        <v>42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143</v>
      </c>
      <c r="AT121" s="20" t="s">
        <v>139</v>
      </c>
      <c r="AU121" s="20" t="s">
        <v>80</v>
      </c>
      <c r="AY121" s="20" t="s">
        <v>136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9">
        <f>ROUND(I121*H121,15)</f>
        <v>0</v>
      </c>
      <c r="BL121" s="20" t="s">
        <v>144</v>
      </c>
      <c r="BM121" s="20" t="s">
        <v>287</v>
      </c>
    </row>
    <row r="122" s="1" customFormat="1" ht="14.4" customHeight="1">
      <c r="B122" s="42"/>
      <c r="C122" s="217" t="s">
        <v>218</v>
      </c>
      <c r="D122" s="217" t="s">
        <v>139</v>
      </c>
      <c r="E122" s="218" t="s">
        <v>615</v>
      </c>
      <c r="F122" s="219" t="s">
        <v>616</v>
      </c>
      <c r="G122" s="220" t="s">
        <v>142</v>
      </c>
      <c r="H122" s="221">
        <v>336</v>
      </c>
      <c r="I122" s="222"/>
      <c r="J122" s="221">
        <f>ROUND(I122*H122,15)</f>
        <v>0</v>
      </c>
      <c r="K122" s="219" t="s">
        <v>163</v>
      </c>
      <c r="L122" s="223"/>
      <c r="M122" s="224" t="s">
        <v>20</v>
      </c>
      <c r="N122" s="225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143</v>
      </c>
      <c r="AT122" s="20" t="s">
        <v>139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290</v>
      </c>
    </row>
    <row r="123" s="1" customFormat="1" ht="14.4" customHeight="1">
      <c r="B123" s="42"/>
      <c r="C123" s="217" t="s">
        <v>333</v>
      </c>
      <c r="D123" s="217" t="s">
        <v>139</v>
      </c>
      <c r="E123" s="218" t="s">
        <v>617</v>
      </c>
      <c r="F123" s="219" t="s">
        <v>618</v>
      </c>
      <c r="G123" s="220" t="s">
        <v>142</v>
      </c>
      <c r="H123" s="221">
        <v>34</v>
      </c>
      <c r="I123" s="222"/>
      <c r="J123" s="221">
        <f>ROUND(I123*H123,15)</f>
        <v>0</v>
      </c>
      <c r="K123" s="219" t="s">
        <v>163</v>
      </c>
      <c r="L123" s="223"/>
      <c r="M123" s="224" t="s">
        <v>20</v>
      </c>
      <c r="N123" s="225" t="s">
        <v>42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143</v>
      </c>
      <c r="AT123" s="20" t="s">
        <v>139</v>
      </c>
      <c r="AU123" s="20" t="s">
        <v>80</v>
      </c>
      <c r="AY123" s="20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9">
        <f>ROUND(I123*H123,15)</f>
        <v>0</v>
      </c>
      <c r="BL123" s="20" t="s">
        <v>144</v>
      </c>
      <c r="BM123" s="20" t="s">
        <v>294</v>
      </c>
    </row>
    <row r="124" s="1" customFormat="1" ht="14.4" customHeight="1">
      <c r="B124" s="42"/>
      <c r="C124" s="230" t="s">
        <v>222</v>
      </c>
      <c r="D124" s="230" t="s">
        <v>233</v>
      </c>
      <c r="E124" s="231" t="s">
        <v>619</v>
      </c>
      <c r="F124" s="232" t="s">
        <v>620</v>
      </c>
      <c r="G124" s="233" t="s">
        <v>553</v>
      </c>
      <c r="H124" s="234">
        <v>56.600000000000001</v>
      </c>
      <c r="I124" s="235"/>
      <c r="J124" s="234">
        <f>ROUND(I124*H124,15)</f>
        <v>0</v>
      </c>
      <c r="K124" s="232" t="s">
        <v>163</v>
      </c>
      <c r="L124" s="68"/>
      <c r="M124" s="236" t="s">
        <v>20</v>
      </c>
      <c r="N124" s="237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144</v>
      </c>
      <c r="AT124" s="20" t="s">
        <v>233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297</v>
      </c>
    </row>
    <row r="125" s="1" customFormat="1" ht="22.8" customHeight="1">
      <c r="B125" s="42"/>
      <c r="C125" s="230" t="s">
        <v>341</v>
      </c>
      <c r="D125" s="230" t="s">
        <v>233</v>
      </c>
      <c r="E125" s="231" t="s">
        <v>621</v>
      </c>
      <c r="F125" s="232" t="s">
        <v>622</v>
      </c>
      <c r="G125" s="233" t="s">
        <v>623</v>
      </c>
      <c r="H125" s="234">
        <v>4</v>
      </c>
      <c r="I125" s="235"/>
      <c r="J125" s="234">
        <f>ROUND(I125*H125,15)</f>
        <v>0</v>
      </c>
      <c r="K125" s="232" t="s">
        <v>163</v>
      </c>
      <c r="L125" s="68"/>
      <c r="M125" s="236" t="s">
        <v>20</v>
      </c>
      <c r="N125" s="237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144</v>
      </c>
      <c r="AT125" s="20" t="s">
        <v>233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301</v>
      </c>
    </row>
    <row r="126" s="1" customFormat="1" ht="22.8" customHeight="1">
      <c r="B126" s="42"/>
      <c r="C126" s="230" t="s">
        <v>224</v>
      </c>
      <c r="D126" s="230" t="s">
        <v>233</v>
      </c>
      <c r="E126" s="231" t="s">
        <v>624</v>
      </c>
      <c r="F126" s="232" t="s">
        <v>625</v>
      </c>
      <c r="G126" s="233" t="s">
        <v>626</v>
      </c>
      <c r="H126" s="234">
        <v>26</v>
      </c>
      <c r="I126" s="235"/>
      <c r="J126" s="234">
        <f>ROUND(I126*H126,15)</f>
        <v>0</v>
      </c>
      <c r="K126" s="232" t="s">
        <v>163</v>
      </c>
      <c r="L126" s="68"/>
      <c r="M126" s="236" t="s">
        <v>20</v>
      </c>
      <c r="N126" s="237" t="s">
        <v>42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144</v>
      </c>
      <c r="AT126" s="20" t="s">
        <v>233</v>
      </c>
      <c r="AU126" s="20" t="s">
        <v>80</v>
      </c>
      <c r="AY126" s="20" t="s">
        <v>136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9">
        <f>ROUND(I126*H126,15)</f>
        <v>0</v>
      </c>
      <c r="BL126" s="20" t="s">
        <v>144</v>
      </c>
      <c r="BM126" s="20" t="s">
        <v>304</v>
      </c>
    </row>
    <row r="127" s="1" customFormat="1" ht="22.8" customHeight="1">
      <c r="B127" s="42"/>
      <c r="C127" s="230" t="s">
        <v>348</v>
      </c>
      <c r="D127" s="230" t="s">
        <v>233</v>
      </c>
      <c r="E127" s="231" t="s">
        <v>627</v>
      </c>
      <c r="F127" s="232" t="s">
        <v>628</v>
      </c>
      <c r="G127" s="233" t="s">
        <v>339</v>
      </c>
      <c r="H127" s="234">
        <v>469.69999999999999</v>
      </c>
      <c r="I127" s="235"/>
      <c r="J127" s="234">
        <f>ROUND(I127*H127,15)</f>
        <v>0</v>
      </c>
      <c r="K127" s="232" t="s">
        <v>163</v>
      </c>
      <c r="L127" s="68"/>
      <c r="M127" s="236" t="s">
        <v>20</v>
      </c>
      <c r="N127" s="237" t="s">
        <v>42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144</v>
      </c>
      <c r="AT127" s="20" t="s">
        <v>233</v>
      </c>
      <c r="AU127" s="20" t="s">
        <v>80</v>
      </c>
      <c r="AY127" s="20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9">
        <f>ROUND(I127*H127,15)</f>
        <v>0</v>
      </c>
      <c r="BL127" s="20" t="s">
        <v>144</v>
      </c>
      <c r="BM127" s="20" t="s">
        <v>308</v>
      </c>
    </row>
    <row r="128" s="1" customFormat="1" ht="22.8" customHeight="1">
      <c r="B128" s="42"/>
      <c r="C128" s="230" t="s">
        <v>228</v>
      </c>
      <c r="D128" s="230" t="s">
        <v>233</v>
      </c>
      <c r="E128" s="231" t="s">
        <v>629</v>
      </c>
      <c r="F128" s="232" t="s">
        <v>630</v>
      </c>
      <c r="G128" s="233" t="s">
        <v>339</v>
      </c>
      <c r="H128" s="234">
        <v>469.69999999999999</v>
      </c>
      <c r="I128" s="235"/>
      <c r="J128" s="234">
        <f>ROUND(I128*H128,15)</f>
        <v>0</v>
      </c>
      <c r="K128" s="232" t="s">
        <v>163</v>
      </c>
      <c r="L128" s="68"/>
      <c r="M128" s="236" t="s">
        <v>20</v>
      </c>
      <c r="N128" s="237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144</v>
      </c>
      <c r="AT128" s="20" t="s">
        <v>233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311</v>
      </c>
    </row>
    <row r="129" s="1" customFormat="1" ht="22.8" customHeight="1">
      <c r="B129" s="42"/>
      <c r="C129" s="230" t="s">
        <v>355</v>
      </c>
      <c r="D129" s="230" t="s">
        <v>233</v>
      </c>
      <c r="E129" s="231" t="s">
        <v>631</v>
      </c>
      <c r="F129" s="232" t="s">
        <v>632</v>
      </c>
      <c r="G129" s="233" t="s">
        <v>339</v>
      </c>
      <c r="H129" s="234">
        <v>43.753</v>
      </c>
      <c r="I129" s="235"/>
      <c r="J129" s="234">
        <f>ROUND(I129*H129,15)</f>
        <v>0</v>
      </c>
      <c r="K129" s="232" t="s">
        <v>163</v>
      </c>
      <c r="L129" s="68"/>
      <c r="M129" s="236" t="s">
        <v>20</v>
      </c>
      <c r="N129" s="237" t="s">
        <v>42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144</v>
      </c>
      <c r="AT129" s="20" t="s">
        <v>233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315</v>
      </c>
    </row>
    <row r="130" s="1" customFormat="1" ht="22.8" customHeight="1">
      <c r="B130" s="42"/>
      <c r="C130" s="230" t="s">
        <v>232</v>
      </c>
      <c r="D130" s="230" t="s">
        <v>233</v>
      </c>
      <c r="E130" s="231" t="s">
        <v>633</v>
      </c>
      <c r="F130" s="232" t="s">
        <v>634</v>
      </c>
      <c r="G130" s="233" t="s">
        <v>339</v>
      </c>
      <c r="H130" s="234">
        <v>43.753</v>
      </c>
      <c r="I130" s="235"/>
      <c r="J130" s="234">
        <f>ROUND(I130*H130,15)</f>
        <v>0</v>
      </c>
      <c r="K130" s="232" t="s">
        <v>163</v>
      </c>
      <c r="L130" s="68"/>
      <c r="M130" s="236" t="s">
        <v>20</v>
      </c>
      <c r="N130" s="237" t="s">
        <v>42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144</v>
      </c>
      <c r="AT130" s="20" t="s">
        <v>233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183</v>
      </c>
    </row>
    <row r="131" s="1" customFormat="1" ht="14.4" customHeight="1">
      <c r="B131" s="42"/>
      <c r="C131" s="230" t="s">
        <v>362</v>
      </c>
      <c r="D131" s="230" t="s">
        <v>233</v>
      </c>
      <c r="E131" s="231" t="s">
        <v>635</v>
      </c>
      <c r="F131" s="232" t="s">
        <v>636</v>
      </c>
      <c r="G131" s="233" t="s">
        <v>339</v>
      </c>
      <c r="H131" s="234">
        <v>43.753</v>
      </c>
      <c r="I131" s="235"/>
      <c r="J131" s="234">
        <f>ROUND(I131*H131,15)</f>
        <v>0</v>
      </c>
      <c r="K131" s="232" t="s">
        <v>163</v>
      </c>
      <c r="L131" s="68"/>
      <c r="M131" s="236" t="s">
        <v>20</v>
      </c>
      <c r="N131" s="237" t="s">
        <v>42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144</v>
      </c>
      <c r="AT131" s="20" t="s">
        <v>233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191</v>
      </c>
    </row>
    <row r="132" s="1" customFormat="1" ht="22.8" customHeight="1">
      <c r="B132" s="42"/>
      <c r="C132" s="230" t="s">
        <v>236</v>
      </c>
      <c r="D132" s="230" t="s">
        <v>233</v>
      </c>
      <c r="E132" s="231" t="s">
        <v>637</v>
      </c>
      <c r="F132" s="232" t="s">
        <v>638</v>
      </c>
      <c r="G132" s="233" t="s">
        <v>558</v>
      </c>
      <c r="H132" s="234">
        <v>0.025999999999999999</v>
      </c>
      <c r="I132" s="235"/>
      <c r="J132" s="234">
        <f>ROUND(I132*H132,15)</f>
        <v>0</v>
      </c>
      <c r="K132" s="232" t="s">
        <v>163</v>
      </c>
      <c r="L132" s="68"/>
      <c r="M132" s="236" t="s">
        <v>20</v>
      </c>
      <c r="N132" s="237" t="s">
        <v>42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144</v>
      </c>
      <c r="AT132" s="20" t="s">
        <v>233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199</v>
      </c>
    </row>
    <row r="133" s="1" customFormat="1" ht="22.8" customHeight="1">
      <c r="B133" s="42"/>
      <c r="C133" s="230" t="s">
        <v>369</v>
      </c>
      <c r="D133" s="230" t="s">
        <v>233</v>
      </c>
      <c r="E133" s="231" t="s">
        <v>639</v>
      </c>
      <c r="F133" s="232" t="s">
        <v>640</v>
      </c>
      <c r="G133" s="233" t="s">
        <v>558</v>
      </c>
      <c r="H133" s="234">
        <v>0.050999999999999997</v>
      </c>
      <c r="I133" s="235"/>
      <c r="J133" s="234">
        <f>ROUND(I133*H133,15)</f>
        <v>0</v>
      </c>
      <c r="K133" s="232" t="s">
        <v>163</v>
      </c>
      <c r="L133" s="68"/>
      <c r="M133" s="236" t="s">
        <v>20</v>
      </c>
      <c r="N133" s="237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144</v>
      </c>
      <c r="AT133" s="20" t="s">
        <v>233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207</v>
      </c>
    </row>
    <row r="134" s="1" customFormat="1" ht="22.8" customHeight="1">
      <c r="B134" s="42"/>
      <c r="C134" s="230" t="s">
        <v>240</v>
      </c>
      <c r="D134" s="230" t="s">
        <v>233</v>
      </c>
      <c r="E134" s="231" t="s">
        <v>641</v>
      </c>
      <c r="F134" s="232" t="s">
        <v>642</v>
      </c>
      <c r="G134" s="233" t="s">
        <v>591</v>
      </c>
      <c r="H134" s="234">
        <v>80</v>
      </c>
      <c r="I134" s="235"/>
      <c r="J134" s="234">
        <f>ROUND(I134*H134,15)</f>
        <v>0</v>
      </c>
      <c r="K134" s="232" t="s">
        <v>163</v>
      </c>
      <c r="L134" s="68"/>
      <c r="M134" s="236" t="s">
        <v>20</v>
      </c>
      <c r="N134" s="237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144</v>
      </c>
      <c r="AT134" s="20" t="s">
        <v>233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215</v>
      </c>
    </row>
    <row r="135" s="1" customFormat="1" ht="22.8" customHeight="1">
      <c r="B135" s="42"/>
      <c r="C135" s="230" t="s">
        <v>376</v>
      </c>
      <c r="D135" s="230" t="s">
        <v>233</v>
      </c>
      <c r="E135" s="231" t="s">
        <v>567</v>
      </c>
      <c r="F135" s="232" t="s">
        <v>568</v>
      </c>
      <c r="G135" s="233" t="s">
        <v>553</v>
      </c>
      <c r="H135" s="234">
        <v>470.81</v>
      </c>
      <c r="I135" s="235"/>
      <c r="J135" s="234">
        <f>ROUND(I135*H135,15)</f>
        <v>0</v>
      </c>
      <c r="K135" s="232" t="s">
        <v>163</v>
      </c>
      <c r="L135" s="68"/>
      <c r="M135" s="236" t="s">
        <v>20</v>
      </c>
      <c r="N135" s="237" t="s">
        <v>42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144</v>
      </c>
      <c r="AT135" s="20" t="s">
        <v>233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223</v>
      </c>
    </row>
    <row r="136" s="1" customFormat="1" ht="14.4" customHeight="1">
      <c r="B136" s="42"/>
      <c r="C136" s="230" t="s">
        <v>243</v>
      </c>
      <c r="D136" s="230" t="s">
        <v>233</v>
      </c>
      <c r="E136" s="231" t="s">
        <v>643</v>
      </c>
      <c r="F136" s="232" t="s">
        <v>644</v>
      </c>
      <c r="G136" s="233" t="s">
        <v>553</v>
      </c>
      <c r="H136" s="234">
        <v>443.26999999999998</v>
      </c>
      <c r="I136" s="235"/>
      <c r="J136" s="234">
        <f>ROUND(I136*H136,15)</f>
        <v>0</v>
      </c>
      <c r="K136" s="232" t="s">
        <v>163</v>
      </c>
      <c r="L136" s="68"/>
      <c r="M136" s="236" t="s">
        <v>20</v>
      </c>
      <c r="N136" s="237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144</v>
      </c>
      <c r="AT136" s="20" t="s">
        <v>233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229</v>
      </c>
    </row>
    <row r="137" s="1" customFormat="1" ht="14.4" customHeight="1">
      <c r="B137" s="42"/>
      <c r="C137" s="230" t="s">
        <v>383</v>
      </c>
      <c r="D137" s="230" t="s">
        <v>233</v>
      </c>
      <c r="E137" s="231" t="s">
        <v>645</v>
      </c>
      <c r="F137" s="232" t="s">
        <v>646</v>
      </c>
      <c r="G137" s="233" t="s">
        <v>553</v>
      </c>
      <c r="H137" s="234">
        <v>27.539999999999999</v>
      </c>
      <c r="I137" s="235"/>
      <c r="J137" s="234">
        <f>ROUND(I137*H137,15)</f>
        <v>0</v>
      </c>
      <c r="K137" s="232" t="s">
        <v>163</v>
      </c>
      <c r="L137" s="68"/>
      <c r="M137" s="236" t="s">
        <v>20</v>
      </c>
      <c r="N137" s="237" t="s">
        <v>42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144</v>
      </c>
      <c r="AT137" s="20" t="s">
        <v>233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336</v>
      </c>
    </row>
    <row r="138" s="1" customFormat="1" ht="22.8" customHeight="1">
      <c r="B138" s="42"/>
      <c r="C138" s="230" t="s">
        <v>246</v>
      </c>
      <c r="D138" s="230" t="s">
        <v>233</v>
      </c>
      <c r="E138" s="231" t="s">
        <v>647</v>
      </c>
      <c r="F138" s="232" t="s">
        <v>648</v>
      </c>
      <c r="G138" s="233" t="s">
        <v>558</v>
      </c>
      <c r="H138" s="234">
        <v>0.052999999999999998</v>
      </c>
      <c r="I138" s="235"/>
      <c r="J138" s="234">
        <f>ROUND(I138*H138,15)</f>
        <v>0</v>
      </c>
      <c r="K138" s="232" t="s">
        <v>163</v>
      </c>
      <c r="L138" s="68"/>
      <c r="M138" s="236" t="s">
        <v>20</v>
      </c>
      <c r="N138" s="237" t="s">
        <v>42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144</v>
      </c>
      <c r="AT138" s="20" t="s">
        <v>233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340</v>
      </c>
    </row>
    <row r="139" s="1" customFormat="1" ht="14.4" customHeight="1">
      <c r="B139" s="42"/>
      <c r="C139" s="230" t="s">
        <v>390</v>
      </c>
      <c r="D139" s="230" t="s">
        <v>233</v>
      </c>
      <c r="E139" s="231" t="s">
        <v>649</v>
      </c>
      <c r="F139" s="232" t="s">
        <v>650</v>
      </c>
      <c r="G139" s="233" t="s">
        <v>458</v>
      </c>
      <c r="H139" s="234">
        <v>70.724080000000001</v>
      </c>
      <c r="I139" s="235"/>
      <c r="J139" s="234">
        <f>ROUND(I139*H139,15)</f>
        <v>0</v>
      </c>
      <c r="K139" s="232" t="s">
        <v>163</v>
      </c>
      <c r="L139" s="68"/>
      <c r="M139" s="236" t="s">
        <v>20</v>
      </c>
      <c r="N139" s="237" t="s">
        <v>42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144</v>
      </c>
      <c r="AT139" s="20" t="s">
        <v>233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344</v>
      </c>
    </row>
    <row r="140" s="1" customFormat="1" ht="57" customHeight="1">
      <c r="B140" s="42"/>
      <c r="C140" s="230" t="s">
        <v>276</v>
      </c>
      <c r="D140" s="230" t="s">
        <v>233</v>
      </c>
      <c r="E140" s="231" t="s">
        <v>651</v>
      </c>
      <c r="F140" s="232" t="s">
        <v>652</v>
      </c>
      <c r="G140" s="233" t="s">
        <v>458</v>
      </c>
      <c r="H140" s="234">
        <v>22.622450000000001</v>
      </c>
      <c r="I140" s="235"/>
      <c r="J140" s="234">
        <f>ROUND(I140*H140,15)</f>
        <v>0</v>
      </c>
      <c r="K140" s="232" t="s">
        <v>163</v>
      </c>
      <c r="L140" s="68"/>
      <c r="M140" s="236" t="s">
        <v>20</v>
      </c>
      <c r="N140" s="237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144</v>
      </c>
      <c r="AT140" s="20" t="s">
        <v>233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653</v>
      </c>
    </row>
    <row r="141" s="1" customFormat="1">
      <c r="B141" s="42"/>
      <c r="C141" s="70"/>
      <c r="D141" s="242" t="s">
        <v>654</v>
      </c>
      <c r="E141" s="70"/>
      <c r="F141" s="243" t="s">
        <v>655</v>
      </c>
      <c r="G141" s="70"/>
      <c r="H141" s="70"/>
      <c r="I141" s="187"/>
      <c r="J141" s="70"/>
      <c r="K141" s="70"/>
      <c r="L141" s="68"/>
      <c r="M141" s="244"/>
      <c r="N141" s="43"/>
      <c r="O141" s="43"/>
      <c r="P141" s="43"/>
      <c r="Q141" s="43"/>
      <c r="R141" s="43"/>
      <c r="S141" s="43"/>
      <c r="T141" s="91"/>
      <c r="AT141" s="20" t="s">
        <v>654</v>
      </c>
      <c r="AU141" s="20" t="s">
        <v>80</v>
      </c>
    </row>
    <row r="142" s="1" customFormat="1" ht="14.4" customHeight="1">
      <c r="B142" s="42"/>
      <c r="C142" s="217" t="s">
        <v>249</v>
      </c>
      <c r="D142" s="217" t="s">
        <v>139</v>
      </c>
      <c r="E142" s="218" t="s">
        <v>656</v>
      </c>
      <c r="F142" s="219" t="s">
        <v>657</v>
      </c>
      <c r="G142" s="220" t="s">
        <v>553</v>
      </c>
      <c r="H142" s="221">
        <v>407.875</v>
      </c>
      <c r="I142" s="222"/>
      <c r="J142" s="221">
        <f>ROUND(I142*H142,15)</f>
        <v>0</v>
      </c>
      <c r="K142" s="219" t="s">
        <v>163</v>
      </c>
      <c r="L142" s="223"/>
      <c r="M142" s="224" t="s">
        <v>20</v>
      </c>
      <c r="N142" s="225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143</v>
      </c>
      <c r="AT142" s="20" t="s">
        <v>139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347</v>
      </c>
    </row>
    <row r="143" s="1" customFormat="1" ht="22.8" customHeight="1">
      <c r="B143" s="42"/>
      <c r="C143" s="230" t="s">
        <v>397</v>
      </c>
      <c r="D143" s="230" t="s">
        <v>233</v>
      </c>
      <c r="E143" s="231" t="s">
        <v>658</v>
      </c>
      <c r="F143" s="232" t="s">
        <v>659</v>
      </c>
      <c r="G143" s="233" t="s">
        <v>591</v>
      </c>
      <c r="H143" s="234">
        <v>80</v>
      </c>
      <c r="I143" s="235"/>
      <c r="J143" s="234">
        <f>ROUND(I143*H143,15)</f>
        <v>0</v>
      </c>
      <c r="K143" s="232" t="s">
        <v>163</v>
      </c>
      <c r="L143" s="68"/>
      <c r="M143" s="236" t="s">
        <v>20</v>
      </c>
      <c r="N143" s="237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144</v>
      </c>
      <c r="AT143" s="20" t="s">
        <v>233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351</v>
      </c>
    </row>
    <row r="144" s="1" customFormat="1" ht="14.4" customHeight="1">
      <c r="B144" s="42"/>
      <c r="C144" s="230" t="s">
        <v>253</v>
      </c>
      <c r="D144" s="230" t="s">
        <v>233</v>
      </c>
      <c r="E144" s="231" t="s">
        <v>660</v>
      </c>
      <c r="F144" s="232" t="s">
        <v>661</v>
      </c>
      <c r="G144" s="233" t="s">
        <v>458</v>
      </c>
      <c r="H144" s="234">
        <v>3.2000000000000002</v>
      </c>
      <c r="I144" s="235"/>
      <c r="J144" s="234">
        <f>ROUND(I144*H144,15)</f>
        <v>0</v>
      </c>
      <c r="K144" s="232" t="s">
        <v>163</v>
      </c>
      <c r="L144" s="68"/>
      <c r="M144" s="236" t="s">
        <v>20</v>
      </c>
      <c r="N144" s="237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144</v>
      </c>
      <c r="AT144" s="20" t="s">
        <v>233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354</v>
      </c>
    </row>
    <row r="145" s="1" customFormat="1" ht="14.4" customHeight="1">
      <c r="B145" s="42"/>
      <c r="C145" s="217" t="s">
        <v>404</v>
      </c>
      <c r="D145" s="217" t="s">
        <v>139</v>
      </c>
      <c r="E145" s="218" t="s">
        <v>662</v>
      </c>
      <c r="F145" s="219" t="s">
        <v>663</v>
      </c>
      <c r="G145" s="220" t="s">
        <v>553</v>
      </c>
      <c r="H145" s="221">
        <v>6.0800000000000001</v>
      </c>
      <c r="I145" s="222"/>
      <c r="J145" s="221">
        <f>ROUND(I145*H145,15)</f>
        <v>0</v>
      </c>
      <c r="K145" s="219" t="s">
        <v>163</v>
      </c>
      <c r="L145" s="223"/>
      <c r="M145" s="224" t="s">
        <v>20</v>
      </c>
      <c r="N145" s="225" t="s">
        <v>42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143</v>
      </c>
      <c r="AT145" s="20" t="s">
        <v>139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358</v>
      </c>
    </row>
    <row r="146" s="1" customFormat="1" ht="22.8" customHeight="1">
      <c r="B146" s="42"/>
      <c r="C146" s="230" t="s">
        <v>256</v>
      </c>
      <c r="D146" s="230" t="s">
        <v>233</v>
      </c>
      <c r="E146" s="231" t="s">
        <v>664</v>
      </c>
      <c r="F146" s="232" t="s">
        <v>665</v>
      </c>
      <c r="G146" s="233" t="s">
        <v>553</v>
      </c>
      <c r="H146" s="234">
        <v>413.95499999999998</v>
      </c>
      <c r="I146" s="235"/>
      <c r="J146" s="234">
        <f>ROUND(I146*H146,15)</f>
        <v>0</v>
      </c>
      <c r="K146" s="232" t="s">
        <v>163</v>
      </c>
      <c r="L146" s="68"/>
      <c r="M146" s="236" t="s">
        <v>20</v>
      </c>
      <c r="N146" s="237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144</v>
      </c>
      <c r="AT146" s="20" t="s">
        <v>233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361</v>
      </c>
    </row>
    <row r="147" s="1" customFormat="1" ht="14.4" customHeight="1">
      <c r="B147" s="42"/>
      <c r="C147" s="230" t="s">
        <v>411</v>
      </c>
      <c r="D147" s="230" t="s">
        <v>233</v>
      </c>
      <c r="E147" s="231" t="s">
        <v>666</v>
      </c>
      <c r="F147" s="232" t="s">
        <v>667</v>
      </c>
      <c r="G147" s="233" t="s">
        <v>142</v>
      </c>
      <c r="H147" s="234">
        <v>1</v>
      </c>
      <c r="I147" s="235"/>
      <c r="J147" s="234">
        <f>ROUND(I147*H147,15)</f>
        <v>0</v>
      </c>
      <c r="K147" s="232" t="s">
        <v>163</v>
      </c>
      <c r="L147" s="68"/>
      <c r="M147" s="236" t="s">
        <v>20</v>
      </c>
      <c r="N147" s="237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144</v>
      </c>
      <c r="AT147" s="20" t="s">
        <v>233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365</v>
      </c>
    </row>
    <row r="148" s="1" customFormat="1" ht="14.4" customHeight="1">
      <c r="B148" s="42"/>
      <c r="C148" s="217" t="s">
        <v>260</v>
      </c>
      <c r="D148" s="217" t="s">
        <v>139</v>
      </c>
      <c r="E148" s="218" t="s">
        <v>668</v>
      </c>
      <c r="F148" s="219" t="s">
        <v>669</v>
      </c>
      <c r="G148" s="220" t="s">
        <v>142</v>
      </c>
      <c r="H148" s="221">
        <v>1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368</v>
      </c>
    </row>
    <row r="149" s="1" customFormat="1" ht="22.8" customHeight="1">
      <c r="B149" s="42"/>
      <c r="C149" s="230" t="s">
        <v>418</v>
      </c>
      <c r="D149" s="230" t="s">
        <v>233</v>
      </c>
      <c r="E149" s="231" t="s">
        <v>670</v>
      </c>
      <c r="F149" s="232" t="s">
        <v>671</v>
      </c>
      <c r="G149" s="233" t="s">
        <v>142</v>
      </c>
      <c r="H149" s="234">
        <v>1</v>
      </c>
      <c r="I149" s="235"/>
      <c r="J149" s="234">
        <f>ROUND(I149*H149,15)</f>
        <v>0</v>
      </c>
      <c r="K149" s="232" t="s">
        <v>163</v>
      </c>
      <c r="L149" s="68"/>
      <c r="M149" s="236" t="s">
        <v>20</v>
      </c>
      <c r="N149" s="237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144</v>
      </c>
      <c r="AT149" s="20" t="s">
        <v>233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372</v>
      </c>
    </row>
    <row r="150" s="1" customFormat="1" ht="14.4" customHeight="1">
      <c r="B150" s="42"/>
      <c r="C150" s="230" t="s">
        <v>263</v>
      </c>
      <c r="D150" s="230" t="s">
        <v>233</v>
      </c>
      <c r="E150" s="231" t="s">
        <v>672</v>
      </c>
      <c r="F150" s="232" t="s">
        <v>673</v>
      </c>
      <c r="G150" s="233" t="s">
        <v>142</v>
      </c>
      <c r="H150" s="234">
        <v>9</v>
      </c>
      <c r="I150" s="235"/>
      <c r="J150" s="234">
        <f>ROUND(I150*H150,15)</f>
        <v>0</v>
      </c>
      <c r="K150" s="232" t="s">
        <v>163</v>
      </c>
      <c r="L150" s="68"/>
      <c r="M150" s="236" t="s">
        <v>20</v>
      </c>
      <c r="N150" s="237" t="s">
        <v>42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144</v>
      </c>
      <c r="AT150" s="20" t="s">
        <v>233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375</v>
      </c>
    </row>
    <row r="151" s="1" customFormat="1" ht="22.8" customHeight="1">
      <c r="B151" s="42"/>
      <c r="C151" s="217" t="s">
        <v>425</v>
      </c>
      <c r="D151" s="217" t="s">
        <v>139</v>
      </c>
      <c r="E151" s="218" t="s">
        <v>674</v>
      </c>
      <c r="F151" s="219" t="s">
        <v>675</v>
      </c>
      <c r="G151" s="220" t="s">
        <v>142</v>
      </c>
      <c r="H151" s="221">
        <v>5</v>
      </c>
      <c r="I151" s="222"/>
      <c r="J151" s="221">
        <f>ROUND(I151*H151,15)</f>
        <v>0</v>
      </c>
      <c r="K151" s="219" t="s">
        <v>163</v>
      </c>
      <c r="L151" s="223"/>
      <c r="M151" s="224" t="s">
        <v>20</v>
      </c>
      <c r="N151" s="225" t="s">
        <v>42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143</v>
      </c>
      <c r="AT151" s="20" t="s">
        <v>139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379</v>
      </c>
    </row>
    <row r="152" s="1" customFormat="1" ht="22.8" customHeight="1">
      <c r="B152" s="42"/>
      <c r="C152" s="217" t="s">
        <v>266</v>
      </c>
      <c r="D152" s="217" t="s">
        <v>139</v>
      </c>
      <c r="E152" s="218" t="s">
        <v>676</v>
      </c>
      <c r="F152" s="219" t="s">
        <v>677</v>
      </c>
      <c r="G152" s="220" t="s">
        <v>142</v>
      </c>
      <c r="H152" s="221">
        <v>4</v>
      </c>
      <c r="I152" s="222"/>
      <c r="J152" s="221">
        <f>ROUND(I152*H152,15)</f>
        <v>0</v>
      </c>
      <c r="K152" s="219" t="s">
        <v>163</v>
      </c>
      <c r="L152" s="223"/>
      <c r="M152" s="224" t="s">
        <v>20</v>
      </c>
      <c r="N152" s="225" t="s">
        <v>42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143</v>
      </c>
      <c r="AT152" s="20" t="s">
        <v>139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382</v>
      </c>
    </row>
    <row r="153" s="1" customFormat="1" ht="14.4" customHeight="1">
      <c r="B153" s="42"/>
      <c r="C153" s="230" t="s">
        <v>432</v>
      </c>
      <c r="D153" s="230" t="s">
        <v>233</v>
      </c>
      <c r="E153" s="231" t="s">
        <v>678</v>
      </c>
      <c r="F153" s="232" t="s">
        <v>679</v>
      </c>
      <c r="G153" s="233" t="s">
        <v>339</v>
      </c>
      <c r="H153" s="234">
        <v>33</v>
      </c>
      <c r="I153" s="235"/>
      <c r="J153" s="234">
        <f>ROUND(I153*H153,15)</f>
        <v>0</v>
      </c>
      <c r="K153" s="232" t="s">
        <v>163</v>
      </c>
      <c r="L153" s="68"/>
      <c r="M153" s="236" t="s">
        <v>20</v>
      </c>
      <c r="N153" s="237" t="s">
        <v>42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144</v>
      </c>
      <c r="AT153" s="20" t="s">
        <v>233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386</v>
      </c>
    </row>
    <row r="154" s="1" customFormat="1" ht="14.4" customHeight="1">
      <c r="B154" s="42"/>
      <c r="C154" s="230" t="s">
        <v>269</v>
      </c>
      <c r="D154" s="230" t="s">
        <v>233</v>
      </c>
      <c r="E154" s="231" t="s">
        <v>680</v>
      </c>
      <c r="F154" s="232" t="s">
        <v>681</v>
      </c>
      <c r="G154" s="233" t="s">
        <v>591</v>
      </c>
      <c r="H154" s="234">
        <v>105</v>
      </c>
      <c r="I154" s="235"/>
      <c r="J154" s="234">
        <f>ROUND(I154*H154,15)</f>
        <v>0</v>
      </c>
      <c r="K154" s="232" t="s">
        <v>163</v>
      </c>
      <c r="L154" s="68"/>
      <c r="M154" s="236" t="s">
        <v>20</v>
      </c>
      <c r="N154" s="237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144</v>
      </c>
      <c r="AT154" s="20" t="s">
        <v>233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389</v>
      </c>
    </row>
    <row r="155" s="1" customFormat="1" ht="34.2" customHeight="1">
      <c r="B155" s="42"/>
      <c r="C155" s="230" t="s">
        <v>439</v>
      </c>
      <c r="D155" s="230" t="s">
        <v>233</v>
      </c>
      <c r="E155" s="231" t="s">
        <v>561</v>
      </c>
      <c r="F155" s="232" t="s">
        <v>562</v>
      </c>
      <c r="G155" s="233" t="s">
        <v>553</v>
      </c>
      <c r="H155" s="234">
        <v>3.2669999999999999</v>
      </c>
      <c r="I155" s="235"/>
      <c r="J155" s="234">
        <f>ROUND(I155*H155,15)</f>
        <v>0</v>
      </c>
      <c r="K155" s="232" t="s">
        <v>163</v>
      </c>
      <c r="L155" s="68"/>
      <c r="M155" s="236" t="s">
        <v>20</v>
      </c>
      <c r="N155" s="237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144</v>
      </c>
      <c r="AT155" s="20" t="s">
        <v>233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393</v>
      </c>
    </row>
    <row r="156" s="1" customFormat="1" ht="14.4" customHeight="1">
      <c r="B156" s="42"/>
      <c r="C156" s="230" t="s">
        <v>273</v>
      </c>
      <c r="D156" s="230" t="s">
        <v>233</v>
      </c>
      <c r="E156" s="231" t="s">
        <v>563</v>
      </c>
      <c r="F156" s="232" t="s">
        <v>564</v>
      </c>
      <c r="G156" s="233" t="s">
        <v>553</v>
      </c>
      <c r="H156" s="234">
        <v>3.2669999999999999</v>
      </c>
      <c r="I156" s="235"/>
      <c r="J156" s="234">
        <f>ROUND(I156*H156,15)</f>
        <v>0</v>
      </c>
      <c r="K156" s="232" t="s">
        <v>163</v>
      </c>
      <c r="L156" s="68"/>
      <c r="M156" s="236" t="s">
        <v>20</v>
      </c>
      <c r="N156" s="237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144</v>
      </c>
      <c r="AT156" s="20" t="s">
        <v>233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396</v>
      </c>
    </row>
    <row r="157" s="1" customFormat="1" ht="14.4" customHeight="1">
      <c r="B157" s="42"/>
      <c r="C157" s="230" t="s">
        <v>446</v>
      </c>
      <c r="D157" s="230" t="s">
        <v>233</v>
      </c>
      <c r="E157" s="231" t="s">
        <v>682</v>
      </c>
      <c r="F157" s="232" t="s">
        <v>683</v>
      </c>
      <c r="G157" s="233" t="s">
        <v>553</v>
      </c>
      <c r="H157" s="234">
        <v>3.2669999999999999</v>
      </c>
      <c r="I157" s="235"/>
      <c r="J157" s="234">
        <f>ROUND(I157*H157,15)</f>
        <v>0</v>
      </c>
      <c r="K157" s="232" t="s">
        <v>163</v>
      </c>
      <c r="L157" s="68"/>
      <c r="M157" s="236" t="s">
        <v>20</v>
      </c>
      <c r="N157" s="238" t="s">
        <v>42</v>
      </c>
      <c r="O157" s="239"/>
      <c r="P157" s="240">
        <f>O157*H157</f>
        <v>0</v>
      </c>
      <c r="Q157" s="240">
        <v>0</v>
      </c>
      <c r="R157" s="240">
        <f>Q157*H157</f>
        <v>0</v>
      </c>
      <c r="S157" s="240">
        <v>0</v>
      </c>
      <c r="T157" s="241">
        <f>S157*H157</f>
        <v>0</v>
      </c>
      <c r="AR157" s="20" t="s">
        <v>144</v>
      </c>
      <c r="AT157" s="20" t="s">
        <v>233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400</v>
      </c>
    </row>
    <row r="158" s="1" customFormat="1" ht="6.96" customHeight="1">
      <c r="B158" s="63"/>
      <c r="C158" s="64"/>
      <c r="D158" s="64"/>
      <c r="E158" s="64"/>
      <c r="F158" s="64"/>
      <c r="G158" s="64"/>
      <c r="H158" s="64"/>
      <c r="I158" s="162"/>
      <c r="J158" s="64"/>
      <c r="K158" s="64"/>
      <c r="L158" s="68"/>
    </row>
  </sheetData>
  <sheetProtection sheet="1" autoFilter="0" formatColumns="0" formatRows="0" objects="1" scenarios="1" spinCount="100000" saltValue="UHaXt+oE4luEI/LqtduVDAdB5RJmtj12kWRtQ9zZOSyfYKuaEioMiuOgQlEZsg53toHAV+/RP1pV/WfCMkjfGw==" hashValue="WaD3KLXA3jw4oUnWUweaQjdTJkoiiRtrIMoTlxoFJegKSiYCyt3+68hIBy3m1JxTuOy1b/jEGC1nrO50n5O09A==" algorithmName="SHA-512" password="CC35"/>
  <autoFilter ref="C77:K157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684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ROUND(SUM(BE78:BE208), 2)</f>
        <v>0</v>
      </c>
      <c r="G30" s="43"/>
      <c r="H30" s="43"/>
      <c r="I30" s="154">
        <v>0.20999999999999999</v>
      </c>
      <c r="J30" s="153">
        <f>ROUND(ROUND((SUM(BE78:BE208)),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ROUND(SUM(BF78:BF208), 2)</f>
        <v>0</v>
      </c>
      <c r="G31" s="43"/>
      <c r="H31" s="43"/>
      <c r="I31" s="154">
        <v>0.14999999999999999</v>
      </c>
      <c r="J31" s="153">
        <f>ROUND(ROUND((SUM(BF78:BF208)),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ROUND(SUM(BG78:BG208),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ROUND(SUM(BH78:BH208),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ROUND(SUM(BI78:BI208),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01.2 - Převýšovské zhlaví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01.2 - Převýšovské zhlaví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0.078989999999999991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0.078989999999999991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SUM(P81:P208)</f>
        <v>0</v>
      </c>
      <c r="Q80" s="209"/>
      <c r="R80" s="210">
        <f>SUM(R81:R208)</f>
        <v>0.078989999999999991</v>
      </c>
      <c r="S80" s="209"/>
      <c r="T80" s="211">
        <f>SUM(T81:T208)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SUM(BK81:BK208)</f>
        <v>0</v>
      </c>
    </row>
    <row r="81" s="1" customFormat="1" ht="14.4" customHeight="1">
      <c r="B81" s="42"/>
      <c r="C81" s="230" t="s">
        <v>78</v>
      </c>
      <c r="D81" s="230" t="s">
        <v>233</v>
      </c>
      <c r="E81" s="231" t="s">
        <v>685</v>
      </c>
      <c r="F81" s="232" t="s">
        <v>686</v>
      </c>
      <c r="G81" s="233" t="s">
        <v>591</v>
      </c>
      <c r="H81" s="234">
        <v>4.7549999999999999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14.4" customHeight="1">
      <c r="B82" s="42"/>
      <c r="C82" s="230" t="s">
        <v>80</v>
      </c>
      <c r="D82" s="230" t="s">
        <v>233</v>
      </c>
      <c r="E82" s="231" t="s">
        <v>687</v>
      </c>
      <c r="F82" s="232" t="s">
        <v>688</v>
      </c>
      <c r="G82" s="233" t="s">
        <v>142</v>
      </c>
      <c r="H82" s="234">
        <v>1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14.4" customHeight="1">
      <c r="B83" s="42"/>
      <c r="C83" s="230" t="s">
        <v>147</v>
      </c>
      <c r="D83" s="230" t="s">
        <v>233</v>
      </c>
      <c r="E83" s="231" t="s">
        <v>689</v>
      </c>
      <c r="F83" s="232" t="s">
        <v>690</v>
      </c>
      <c r="G83" s="233" t="s">
        <v>142</v>
      </c>
      <c r="H83" s="234">
        <v>1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691</v>
      </c>
      <c r="F84" s="232" t="s">
        <v>692</v>
      </c>
      <c r="G84" s="233" t="s">
        <v>142</v>
      </c>
      <c r="H84" s="234">
        <v>20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547</v>
      </c>
      <c r="F85" s="232" t="s">
        <v>548</v>
      </c>
      <c r="G85" s="233" t="s">
        <v>142</v>
      </c>
      <c r="H85" s="234">
        <v>360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14.4" customHeight="1">
      <c r="B86" s="42"/>
      <c r="C86" s="230" t="s">
        <v>150</v>
      </c>
      <c r="D86" s="230" t="s">
        <v>233</v>
      </c>
      <c r="E86" s="231" t="s">
        <v>549</v>
      </c>
      <c r="F86" s="232" t="s">
        <v>550</v>
      </c>
      <c r="G86" s="233" t="s">
        <v>142</v>
      </c>
      <c r="H86" s="234">
        <v>47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14.4" customHeight="1">
      <c r="B87" s="42"/>
      <c r="C87" s="230" t="s">
        <v>165</v>
      </c>
      <c r="D87" s="230" t="s">
        <v>233</v>
      </c>
      <c r="E87" s="231" t="s">
        <v>551</v>
      </c>
      <c r="F87" s="232" t="s">
        <v>552</v>
      </c>
      <c r="G87" s="233" t="s">
        <v>553</v>
      </c>
      <c r="H87" s="234">
        <v>290.55099999999999</v>
      </c>
      <c r="I87" s="235"/>
      <c r="J87" s="234">
        <f>ROUND(I87*H87,15)</f>
        <v>0</v>
      </c>
      <c r="K87" s="232" t="s">
        <v>163</v>
      </c>
      <c r="L87" s="68"/>
      <c r="M87" s="236" t="s">
        <v>20</v>
      </c>
      <c r="N87" s="237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144</v>
      </c>
      <c r="AT87" s="20" t="s">
        <v>233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34.2" customHeight="1">
      <c r="B88" s="42"/>
      <c r="C88" s="230" t="s">
        <v>143</v>
      </c>
      <c r="D88" s="230" t="s">
        <v>233</v>
      </c>
      <c r="E88" s="231" t="s">
        <v>693</v>
      </c>
      <c r="F88" s="232" t="s">
        <v>694</v>
      </c>
      <c r="G88" s="233" t="s">
        <v>142</v>
      </c>
      <c r="H88" s="234">
        <v>36</v>
      </c>
      <c r="I88" s="235"/>
      <c r="J88" s="234">
        <f>ROUND(I88*H88,15)</f>
        <v>0</v>
      </c>
      <c r="K88" s="232" t="s">
        <v>163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695</v>
      </c>
    </row>
    <row r="89" s="1" customFormat="1">
      <c r="B89" s="42"/>
      <c r="C89" s="70"/>
      <c r="D89" s="242" t="s">
        <v>654</v>
      </c>
      <c r="E89" s="70"/>
      <c r="F89" s="243" t="s">
        <v>696</v>
      </c>
      <c r="G89" s="70"/>
      <c r="H89" s="70"/>
      <c r="I89" s="187"/>
      <c r="J89" s="70"/>
      <c r="K89" s="70"/>
      <c r="L89" s="68"/>
      <c r="M89" s="244"/>
      <c r="N89" s="43"/>
      <c r="O89" s="43"/>
      <c r="P89" s="43"/>
      <c r="Q89" s="43"/>
      <c r="R89" s="43"/>
      <c r="S89" s="43"/>
      <c r="T89" s="91"/>
      <c r="AT89" s="20" t="s">
        <v>654</v>
      </c>
      <c r="AU89" s="20" t="s">
        <v>80</v>
      </c>
    </row>
    <row r="90" s="1" customFormat="1" ht="14.4" customHeight="1">
      <c r="B90" s="42"/>
      <c r="C90" s="217" t="s">
        <v>172</v>
      </c>
      <c r="D90" s="217" t="s">
        <v>139</v>
      </c>
      <c r="E90" s="218" t="s">
        <v>697</v>
      </c>
      <c r="F90" s="219" t="s">
        <v>698</v>
      </c>
      <c r="G90" s="220" t="s">
        <v>142</v>
      </c>
      <c r="H90" s="221">
        <v>3</v>
      </c>
      <c r="I90" s="222"/>
      <c r="J90" s="221">
        <f>ROUND(I90*H90,15)</f>
        <v>0</v>
      </c>
      <c r="K90" s="219" t="s">
        <v>163</v>
      </c>
      <c r="L90" s="223"/>
      <c r="M90" s="224" t="s">
        <v>20</v>
      </c>
      <c r="N90" s="225" t="s">
        <v>42</v>
      </c>
      <c r="O90" s="43"/>
      <c r="P90" s="226">
        <f>O90*H90</f>
        <v>0</v>
      </c>
      <c r="Q90" s="226">
        <v>0.0014</v>
      </c>
      <c r="R90" s="226">
        <f>Q90*H90</f>
        <v>0.0041999999999999997</v>
      </c>
      <c r="S90" s="226">
        <v>0</v>
      </c>
      <c r="T90" s="227">
        <f>S90*H90</f>
        <v>0</v>
      </c>
      <c r="AR90" s="20" t="s">
        <v>361</v>
      </c>
      <c r="AT90" s="20" t="s">
        <v>139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361</v>
      </c>
      <c r="BM90" s="20" t="s">
        <v>699</v>
      </c>
    </row>
    <row r="91" s="1" customFormat="1" ht="14.4" customHeight="1">
      <c r="B91" s="42"/>
      <c r="C91" s="217" t="s">
        <v>156</v>
      </c>
      <c r="D91" s="217" t="s">
        <v>139</v>
      </c>
      <c r="E91" s="218" t="s">
        <v>700</v>
      </c>
      <c r="F91" s="219" t="s">
        <v>701</v>
      </c>
      <c r="G91" s="220" t="s">
        <v>142</v>
      </c>
      <c r="H91" s="221">
        <v>3</v>
      </c>
      <c r="I91" s="222"/>
      <c r="J91" s="221">
        <f>ROUND(I91*H91,15)</f>
        <v>0</v>
      </c>
      <c r="K91" s="219" t="s">
        <v>163</v>
      </c>
      <c r="L91" s="223"/>
      <c r="M91" s="224" t="s">
        <v>20</v>
      </c>
      <c r="N91" s="225" t="s">
        <v>42</v>
      </c>
      <c r="O91" s="43"/>
      <c r="P91" s="226">
        <f>O91*H91</f>
        <v>0</v>
      </c>
      <c r="Q91" s="226">
        <v>0.0014300000000000001</v>
      </c>
      <c r="R91" s="226">
        <f>Q91*H91</f>
        <v>0.0042900000000000004</v>
      </c>
      <c r="S91" s="226">
        <v>0</v>
      </c>
      <c r="T91" s="227">
        <f>S91*H91</f>
        <v>0</v>
      </c>
      <c r="AR91" s="20" t="s">
        <v>361</v>
      </c>
      <c r="AT91" s="20" t="s">
        <v>139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361</v>
      </c>
      <c r="BM91" s="20" t="s">
        <v>702</v>
      </c>
    </row>
    <row r="92" s="1" customFormat="1" ht="14.4" customHeight="1">
      <c r="B92" s="42"/>
      <c r="C92" s="217" t="s">
        <v>179</v>
      </c>
      <c r="D92" s="217" t="s">
        <v>139</v>
      </c>
      <c r="E92" s="218" t="s">
        <v>703</v>
      </c>
      <c r="F92" s="219" t="s">
        <v>704</v>
      </c>
      <c r="G92" s="220" t="s">
        <v>142</v>
      </c>
      <c r="H92" s="221">
        <v>3</v>
      </c>
      <c r="I92" s="222"/>
      <c r="J92" s="221">
        <f>ROUND(I92*H92,15)</f>
        <v>0</v>
      </c>
      <c r="K92" s="219" t="s">
        <v>163</v>
      </c>
      <c r="L92" s="223"/>
      <c r="M92" s="224" t="s">
        <v>20</v>
      </c>
      <c r="N92" s="225" t="s">
        <v>42</v>
      </c>
      <c r="O92" s="43"/>
      <c r="P92" s="226">
        <f>O92*H92</f>
        <v>0</v>
      </c>
      <c r="Q92" s="226">
        <v>0.0015200000000000001</v>
      </c>
      <c r="R92" s="226">
        <f>Q92*H92</f>
        <v>0.0045599999999999998</v>
      </c>
      <c r="S92" s="226">
        <v>0</v>
      </c>
      <c r="T92" s="227">
        <f>S92*H92</f>
        <v>0</v>
      </c>
      <c r="AR92" s="20" t="s">
        <v>361</v>
      </c>
      <c r="AT92" s="20" t="s">
        <v>139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361</v>
      </c>
      <c r="BM92" s="20" t="s">
        <v>705</v>
      </c>
    </row>
    <row r="93" s="1" customFormat="1" ht="14.4" customHeight="1">
      <c r="B93" s="42"/>
      <c r="C93" s="217" t="s">
        <v>160</v>
      </c>
      <c r="D93" s="217" t="s">
        <v>139</v>
      </c>
      <c r="E93" s="218" t="s">
        <v>706</v>
      </c>
      <c r="F93" s="219" t="s">
        <v>707</v>
      </c>
      <c r="G93" s="220" t="s">
        <v>142</v>
      </c>
      <c r="H93" s="221">
        <v>3</v>
      </c>
      <c r="I93" s="222"/>
      <c r="J93" s="221">
        <f>ROUND(I93*H93,15)</f>
        <v>0</v>
      </c>
      <c r="K93" s="219" t="s">
        <v>163</v>
      </c>
      <c r="L93" s="223"/>
      <c r="M93" s="224" t="s">
        <v>20</v>
      </c>
      <c r="N93" s="225" t="s">
        <v>42</v>
      </c>
      <c r="O93" s="43"/>
      <c r="P93" s="226">
        <f>O93*H93</f>
        <v>0</v>
      </c>
      <c r="Q93" s="226">
        <v>0.00155</v>
      </c>
      <c r="R93" s="226">
        <f>Q93*H93</f>
        <v>0.0046499999999999996</v>
      </c>
      <c r="S93" s="226">
        <v>0</v>
      </c>
      <c r="T93" s="227">
        <f>S93*H93</f>
        <v>0</v>
      </c>
      <c r="AR93" s="20" t="s">
        <v>361</v>
      </c>
      <c r="AT93" s="20" t="s">
        <v>139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361</v>
      </c>
      <c r="BM93" s="20" t="s">
        <v>708</v>
      </c>
    </row>
    <row r="94" s="1" customFormat="1" ht="14.4" customHeight="1">
      <c r="B94" s="42"/>
      <c r="C94" s="217" t="s">
        <v>237</v>
      </c>
      <c r="D94" s="217" t="s">
        <v>139</v>
      </c>
      <c r="E94" s="218" t="s">
        <v>709</v>
      </c>
      <c r="F94" s="219" t="s">
        <v>710</v>
      </c>
      <c r="G94" s="220" t="s">
        <v>142</v>
      </c>
      <c r="H94" s="221">
        <v>3</v>
      </c>
      <c r="I94" s="222"/>
      <c r="J94" s="221">
        <f>ROUND(I94*H94,15)</f>
        <v>0</v>
      </c>
      <c r="K94" s="219" t="s">
        <v>163</v>
      </c>
      <c r="L94" s="223"/>
      <c r="M94" s="224" t="s">
        <v>20</v>
      </c>
      <c r="N94" s="225" t="s">
        <v>42</v>
      </c>
      <c r="O94" s="43"/>
      <c r="P94" s="226">
        <f>O94*H94</f>
        <v>0</v>
      </c>
      <c r="Q94" s="226">
        <v>0.00158</v>
      </c>
      <c r="R94" s="226">
        <f>Q94*H94</f>
        <v>0.0047400000000000003</v>
      </c>
      <c r="S94" s="226">
        <v>0</v>
      </c>
      <c r="T94" s="227">
        <f>S94*H94</f>
        <v>0</v>
      </c>
      <c r="AR94" s="20" t="s">
        <v>361</v>
      </c>
      <c r="AT94" s="20" t="s">
        <v>139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361</v>
      </c>
      <c r="BM94" s="20" t="s">
        <v>711</v>
      </c>
    </row>
    <row r="95" s="1" customFormat="1" ht="14.4" customHeight="1">
      <c r="B95" s="42"/>
      <c r="C95" s="217" t="s">
        <v>164</v>
      </c>
      <c r="D95" s="217" t="s">
        <v>139</v>
      </c>
      <c r="E95" s="218" t="s">
        <v>712</v>
      </c>
      <c r="F95" s="219" t="s">
        <v>713</v>
      </c>
      <c r="G95" s="220" t="s">
        <v>142</v>
      </c>
      <c r="H95" s="221">
        <v>3</v>
      </c>
      <c r="I95" s="222"/>
      <c r="J95" s="221">
        <f>ROUND(I95*H95,15)</f>
        <v>0</v>
      </c>
      <c r="K95" s="219" t="s">
        <v>163</v>
      </c>
      <c r="L95" s="223"/>
      <c r="M95" s="224" t="s">
        <v>20</v>
      </c>
      <c r="N95" s="225" t="s">
        <v>42</v>
      </c>
      <c r="O95" s="43"/>
      <c r="P95" s="226">
        <f>O95*H95</f>
        <v>0</v>
      </c>
      <c r="Q95" s="226">
        <v>0.00164</v>
      </c>
      <c r="R95" s="226">
        <f>Q95*H95</f>
        <v>0.0049199999999999999</v>
      </c>
      <c r="S95" s="226">
        <v>0</v>
      </c>
      <c r="T95" s="227">
        <f>S95*H95</f>
        <v>0</v>
      </c>
      <c r="AR95" s="20" t="s">
        <v>361</v>
      </c>
      <c r="AT95" s="20" t="s">
        <v>139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361</v>
      </c>
      <c r="BM95" s="20" t="s">
        <v>714</v>
      </c>
    </row>
    <row r="96" s="1" customFormat="1" ht="14.4" customHeight="1">
      <c r="B96" s="42"/>
      <c r="C96" s="217" t="s">
        <v>10</v>
      </c>
      <c r="D96" s="217" t="s">
        <v>139</v>
      </c>
      <c r="E96" s="218" t="s">
        <v>715</v>
      </c>
      <c r="F96" s="219" t="s">
        <v>716</v>
      </c>
      <c r="G96" s="220" t="s">
        <v>142</v>
      </c>
      <c r="H96" s="221">
        <v>3</v>
      </c>
      <c r="I96" s="222"/>
      <c r="J96" s="221">
        <f>ROUND(I96*H96,15)</f>
        <v>0</v>
      </c>
      <c r="K96" s="219" t="s">
        <v>163</v>
      </c>
      <c r="L96" s="223"/>
      <c r="M96" s="224" t="s">
        <v>20</v>
      </c>
      <c r="N96" s="225" t="s">
        <v>42</v>
      </c>
      <c r="O96" s="43"/>
      <c r="P96" s="226">
        <f>O96*H96</f>
        <v>0</v>
      </c>
      <c r="Q96" s="226">
        <v>0.0016999999999999999</v>
      </c>
      <c r="R96" s="226">
        <f>Q96*H96</f>
        <v>0.0050999999999999995</v>
      </c>
      <c r="S96" s="226">
        <v>0</v>
      </c>
      <c r="T96" s="227">
        <f>S96*H96</f>
        <v>0</v>
      </c>
      <c r="AR96" s="20" t="s">
        <v>361</v>
      </c>
      <c r="AT96" s="20" t="s">
        <v>139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361</v>
      </c>
      <c r="BM96" s="20" t="s">
        <v>717</v>
      </c>
    </row>
    <row r="97" s="1" customFormat="1" ht="14.4" customHeight="1">
      <c r="B97" s="42"/>
      <c r="C97" s="217" t="s">
        <v>168</v>
      </c>
      <c r="D97" s="217" t="s">
        <v>139</v>
      </c>
      <c r="E97" s="218" t="s">
        <v>718</v>
      </c>
      <c r="F97" s="219" t="s">
        <v>719</v>
      </c>
      <c r="G97" s="220" t="s">
        <v>142</v>
      </c>
      <c r="H97" s="221">
        <v>3</v>
      </c>
      <c r="I97" s="222"/>
      <c r="J97" s="221">
        <f>ROUND(I97*H97,15)</f>
        <v>0</v>
      </c>
      <c r="K97" s="219" t="s">
        <v>163</v>
      </c>
      <c r="L97" s="223"/>
      <c r="M97" s="224" t="s">
        <v>20</v>
      </c>
      <c r="N97" s="225" t="s">
        <v>42</v>
      </c>
      <c r="O97" s="43"/>
      <c r="P97" s="226">
        <f>O97*H97</f>
        <v>0</v>
      </c>
      <c r="Q97" s="226">
        <v>0.00175</v>
      </c>
      <c r="R97" s="226">
        <f>Q97*H97</f>
        <v>0.0052500000000000003</v>
      </c>
      <c r="S97" s="226">
        <v>0</v>
      </c>
      <c r="T97" s="227">
        <f>S97*H97</f>
        <v>0</v>
      </c>
      <c r="AR97" s="20" t="s">
        <v>361</v>
      </c>
      <c r="AT97" s="20" t="s">
        <v>139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361</v>
      </c>
      <c r="BM97" s="20" t="s">
        <v>720</v>
      </c>
    </row>
    <row r="98" s="1" customFormat="1" ht="14.4" customHeight="1">
      <c r="B98" s="42"/>
      <c r="C98" s="217" t="s">
        <v>250</v>
      </c>
      <c r="D98" s="217" t="s">
        <v>139</v>
      </c>
      <c r="E98" s="218" t="s">
        <v>721</v>
      </c>
      <c r="F98" s="219" t="s">
        <v>722</v>
      </c>
      <c r="G98" s="220" t="s">
        <v>142</v>
      </c>
      <c r="H98" s="221">
        <v>3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0.00182</v>
      </c>
      <c r="R98" s="226">
        <f>Q98*H98</f>
        <v>0.0054599999999999996</v>
      </c>
      <c r="S98" s="226">
        <v>0</v>
      </c>
      <c r="T98" s="227">
        <f>S98*H98</f>
        <v>0</v>
      </c>
      <c r="AR98" s="20" t="s">
        <v>361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361</v>
      </c>
      <c r="BM98" s="20" t="s">
        <v>723</v>
      </c>
    </row>
    <row r="99" s="1" customFormat="1" ht="14.4" customHeight="1">
      <c r="B99" s="42"/>
      <c r="C99" s="217" t="s">
        <v>171</v>
      </c>
      <c r="D99" s="217" t="s">
        <v>139</v>
      </c>
      <c r="E99" s="218" t="s">
        <v>724</v>
      </c>
      <c r="F99" s="219" t="s">
        <v>725</v>
      </c>
      <c r="G99" s="220" t="s">
        <v>142</v>
      </c>
      <c r="H99" s="221">
        <v>3</v>
      </c>
      <c r="I99" s="222"/>
      <c r="J99" s="221">
        <f>ROUND(I99*H99,15)</f>
        <v>0</v>
      </c>
      <c r="K99" s="219" t="s">
        <v>163</v>
      </c>
      <c r="L99" s="223"/>
      <c r="M99" s="224" t="s">
        <v>20</v>
      </c>
      <c r="N99" s="225" t="s">
        <v>42</v>
      </c>
      <c r="O99" s="43"/>
      <c r="P99" s="226">
        <f>O99*H99</f>
        <v>0</v>
      </c>
      <c r="Q99" s="226">
        <v>0.002</v>
      </c>
      <c r="R99" s="226">
        <f>Q99*H99</f>
        <v>0.0060000000000000001</v>
      </c>
      <c r="S99" s="226">
        <v>0</v>
      </c>
      <c r="T99" s="227">
        <f>S99*H99</f>
        <v>0</v>
      </c>
      <c r="AR99" s="20" t="s">
        <v>361</v>
      </c>
      <c r="AT99" s="20" t="s">
        <v>139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361</v>
      </c>
      <c r="BM99" s="20" t="s">
        <v>726</v>
      </c>
    </row>
    <row r="100" s="1" customFormat="1" ht="14.4" customHeight="1">
      <c r="B100" s="42"/>
      <c r="C100" s="217" t="s">
        <v>257</v>
      </c>
      <c r="D100" s="217" t="s">
        <v>139</v>
      </c>
      <c r="E100" s="218" t="s">
        <v>727</v>
      </c>
      <c r="F100" s="219" t="s">
        <v>728</v>
      </c>
      <c r="G100" s="220" t="s">
        <v>142</v>
      </c>
      <c r="H100" s="221">
        <v>3</v>
      </c>
      <c r="I100" s="222"/>
      <c r="J100" s="221">
        <f>ROUND(I100*H100,15)</f>
        <v>0</v>
      </c>
      <c r="K100" s="219" t="s">
        <v>163</v>
      </c>
      <c r="L100" s="223"/>
      <c r="M100" s="224" t="s">
        <v>20</v>
      </c>
      <c r="N100" s="225" t="s">
        <v>42</v>
      </c>
      <c r="O100" s="43"/>
      <c r="P100" s="226">
        <f>O100*H100</f>
        <v>0</v>
      </c>
      <c r="Q100" s="226">
        <v>0.0020600000000000002</v>
      </c>
      <c r="R100" s="226">
        <f>Q100*H100</f>
        <v>0.0061800000000000006</v>
      </c>
      <c r="S100" s="226">
        <v>0</v>
      </c>
      <c r="T100" s="227">
        <f>S100*H100</f>
        <v>0</v>
      </c>
      <c r="AR100" s="20" t="s">
        <v>361</v>
      </c>
      <c r="AT100" s="20" t="s">
        <v>139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361</v>
      </c>
      <c r="BM100" s="20" t="s">
        <v>729</v>
      </c>
    </row>
    <row r="101" s="1" customFormat="1" ht="14.4" customHeight="1">
      <c r="B101" s="42"/>
      <c r="C101" s="217" t="s">
        <v>175</v>
      </c>
      <c r="D101" s="217" t="s">
        <v>139</v>
      </c>
      <c r="E101" s="218" t="s">
        <v>730</v>
      </c>
      <c r="F101" s="219" t="s">
        <v>731</v>
      </c>
      <c r="G101" s="220" t="s">
        <v>142</v>
      </c>
      <c r="H101" s="221">
        <v>3</v>
      </c>
      <c r="I101" s="222"/>
      <c r="J101" s="221">
        <f>ROUND(I101*H101,15)</f>
        <v>0</v>
      </c>
      <c r="K101" s="219" t="s">
        <v>163</v>
      </c>
      <c r="L101" s="223"/>
      <c r="M101" s="224" t="s">
        <v>20</v>
      </c>
      <c r="N101" s="225" t="s">
        <v>42</v>
      </c>
      <c r="O101" s="43"/>
      <c r="P101" s="226">
        <f>O101*H101</f>
        <v>0</v>
      </c>
      <c r="Q101" s="226">
        <v>0.0021199999999999999</v>
      </c>
      <c r="R101" s="226">
        <f>Q101*H101</f>
        <v>0.0063599999999999993</v>
      </c>
      <c r="S101" s="226">
        <v>0</v>
      </c>
      <c r="T101" s="227">
        <f>S101*H101</f>
        <v>0</v>
      </c>
      <c r="AR101" s="20" t="s">
        <v>361</v>
      </c>
      <c r="AT101" s="20" t="s">
        <v>139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361</v>
      </c>
      <c r="BM101" s="20" t="s">
        <v>732</v>
      </c>
    </row>
    <row r="102" s="1" customFormat="1" ht="14.4" customHeight="1">
      <c r="B102" s="42"/>
      <c r="C102" s="217" t="s">
        <v>9</v>
      </c>
      <c r="D102" s="217" t="s">
        <v>139</v>
      </c>
      <c r="E102" s="218" t="s">
        <v>733</v>
      </c>
      <c r="F102" s="219" t="s">
        <v>734</v>
      </c>
      <c r="G102" s="220" t="s">
        <v>142</v>
      </c>
      <c r="H102" s="221">
        <v>36</v>
      </c>
      <c r="I102" s="222"/>
      <c r="J102" s="221">
        <f>ROUND(I102*H102,15)</f>
        <v>0</v>
      </c>
      <c r="K102" s="219" t="s">
        <v>163</v>
      </c>
      <c r="L102" s="223"/>
      <c r="M102" s="224" t="s">
        <v>20</v>
      </c>
      <c r="N102" s="225" t="s">
        <v>42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361</v>
      </c>
      <c r="AT102" s="20" t="s">
        <v>139</v>
      </c>
      <c r="AU102" s="20" t="s">
        <v>80</v>
      </c>
      <c r="AY102" s="20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9">
        <f>ROUND(I102*H102,15)</f>
        <v>0</v>
      </c>
      <c r="BL102" s="20" t="s">
        <v>361</v>
      </c>
      <c r="BM102" s="20" t="s">
        <v>735</v>
      </c>
    </row>
    <row r="103" s="1" customFormat="1" ht="14.4" customHeight="1">
      <c r="B103" s="42"/>
      <c r="C103" s="217" t="s">
        <v>178</v>
      </c>
      <c r="D103" s="217" t="s">
        <v>139</v>
      </c>
      <c r="E103" s="218" t="s">
        <v>736</v>
      </c>
      <c r="F103" s="219" t="s">
        <v>737</v>
      </c>
      <c r="G103" s="220" t="s">
        <v>142</v>
      </c>
      <c r="H103" s="221">
        <v>36</v>
      </c>
      <c r="I103" s="222"/>
      <c r="J103" s="221">
        <f>ROUND(I103*H103,15)</f>
        <v>0</v>
      </c>
      <c r="K103" s="219" t="s">
        <v>163</v>
      </c>
      <c r="L103" s="223"/>
      <c r="M103" s="224" t="s">
        <v>20</v>
      </c>
      <c r="N103" s="225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361</v>
      </c>
      <c r="AT103" s="20" t="s">
        <v>139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361</v>
      </c>
      <c r="BM103" s="20" t="s">
        <v>738</v>
      </c>
    </row>
    <row r="104" s="1" customFormat="1" ht="14.4" customHeight="1">
      <c r="B104" s="42"/>
      <c r="C104" s="217" t="s">
        <v>270</v>
      </c>
      <c r="D104" s="217" t="s">
        <v>139</v>
      </c>
      <c r="E104" s="218" t="s">
        <v>739</v>
      </c>
      <c r="F104" s="219" t="s">
        <v>740</v>
      </c>
      <c r="G104" s="220" t="s">
        <v>142</v>
      </c>
      <c r="H104" s="221">
        <v>144</v>
      </c>
      <c r="I104" s="222"/>
      <c r="J104" s="221">
        <f>ROUND(I104*H104,15)</f>
        <v>0</v>
      </c>
      <c r="K104" s="219" t="s">
        <v>163</v>
      </c>
      <c r="L104" s="223"/>
      <c r="M104" s="224" t="s">
        <v>20</v>
      </c>
      <c r="N104" s="225" t="s">
        <v>42</v>
      </c>
      <c r="O104" s="43"/>
      <c r="P104" s="226">
        <f>O104*H104</f>
        <v>0</v>
      </c>
      <c r="Q104" s="226">
        <v>0.00012</v>
      </c>
      <c r="R104" s="226">
        <f>Q104*H104</f>
        <v>0.01728</v>
      </c>
      <c r="S104" s="226">
        <v>0</v>
      </c>
      <c r="T104" s="227">
        <f>S104*H104</f>
        <v>0</v>
      </c>
      <c r="AR104" s="20" t="s">
        <v>361</v>
      </c>
      <c r="AT104" s="20" t="s">
        <v>139</v>
      </c>
      <c r="AU104" s="20" t="s">
        <v>80</v>
      </c>
      <c r="AY104" s="20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9">
        <f>ROUND(I104*H104,15)</f>
        <v>0</v>
      </c>
      <c r="BL104" s="20" t="s">
        <v>361</v>
      </c>
      <c r="BM104" s="20" t="s">
        <v>741</v>
      </c>
    </row>
    <row r="105" s="1" customFormat="1" ht="22.8" customHeight="1">
      <c r="B105" s="42"/>
      <c r="C105" s="230" t="s">
        <v>182</v>
      </c>
      <c r="D105" s="230" t="s">
        <v>233</v>
      </c>
      <c r="E105" s="231" t="s">
        <v>742</v>
      </c>
      <c r="F105" s="232" t="s">
        <v>743</v>
      </c>
      <c r="G105" s="233" t="s">
        <v>339</v>
      </c>
      <c r="H105" s="234">
        <v>200.81999999999999</v>
      </c>
      <c r="I105" s="235"/>
      <c r="J105" s="234">
        <f>ROUND(I105*H105,15)</f>
        <v>0</v>
      </c>
      <c r="K105" s="232" t="s">
        <v>163</v>
      </c>
      <c r="L105" s="68"/>
      <c r="M105" s="236" t="s">
        <v>20</v>
      </c>
      <c r="N105" s="237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144</v>
      </c>
      <c r="AT105" s="20" t="s">
        <v>233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168</v>
      </c>
    </row>
    <row r="106" s="1" customFormat="1" ht="22.8" customHeight="1">
      <c r="B106" s="42"/>
      <c r="C106" s="230" t="s">
        <v>277</v>
      </c>
      <c r="D106" s="230" t="s">
        <v>233</v>
      </c>
      <c r="E106" s="231" t="s">
        <v>744</v>
      </c>
      <c r="F106" s="232" t="s">
        <v>745</v>
      </c>
      <c r="G106" s="233" t="s">
        <v>339</v>
      </c>
      <c r="H106" s="234">
        <v>117.666</v>
      </c>
      <c r="I106" s="235"/>
      <c r="J106" s="234">
        <f>ROUND(I106*H106,15)</f>
        <v>0</v>
      </c>
      <c r="K106" s="232" t="s">
        <v>163</v>
      </c>
      <c r="L106" s="68"/>
      <c r="M106" s="236" t="s">
        <v>20</v>
      </c>
      <c r="N106" s="237" t="s">
        <v>42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144</v>
      </c>
      <c r="AT106" s="20" t="s">
        <v>233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171</v>
      </c>
    </row>
    <row r="107" s="1" customFormat="1" ht="22.8" customHeight="1">
      <c r="B107" s="42"/>
      <c r="C107" s="230" t="s">
        <v>186</v>
      </c>
      <c r="D107" s="230" t="s">
        <v>233</v>
      </c>
      <c r="E107" s="231" t="s">
        <v>746</v>
      </c>
      <c r="F107" s="232" t="s">
        <v>747</v>
      </c>
      <c r="G107" s="233" t="s">
        <v>339</v>
      </c>
      <c r="H107" s="234">
        <v>65.609999999999999</v>
      </c>
      <c r="I107" s="235"/>
      <c r="J107" s="234">
        <f>ROUND(I107*H107,15)</f>
        <v>0</v>
      </c>
      <c r="K107" s="232" t="s">
        <v>163</v>
      </c>
      <c r="L107" s="68"/>
      <c r="M107" s="236" t="s">
        <v>20</v>
      </c>
      <c r="N107" s="237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144</v>
      </c>
      <c r="AT107" s="20" t="s">
        <v>233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175</v>
      </c>
    </row>
    <row r="108" s="1" customFormat="1" ht="22.8" customHeight="1">
      <c r="B108" s="42"/>
      <c r="C108" s="230" t="s">
        <v>284</v>
      </c>
      <c r="D108" s="230" t="s">
        <v>233</v>
      </c>
      <c r="E108" s="231" t="s">
        <v>748</v>
      </c>
      <c r="F108" s="232" t="s">
        <v>749</v>
      </c>
      <c r="G108" s="233" t="s">
        <v>339</v>
      </c>
      <c r="H108" s="234">
        <v>106.97</v>
      </c>
      <c r="I108" s="235"/>
      <c r="J108" s="234">
        <f>ROUND(I108*H108,15)</f>
        <v>0</v>
      </c>
      <c r="K108" s="232" t="s">
        <v>163</v>
      </c>
      <c r="L108" s="68"/>
      <c r="M108" s="236" t="s">
        <v>20</v>
      </c>
      <c r="N108" s="237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144</v>
      </c>
      <c r="AT108" s="20" t="s">
        <v>233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178</v>
      </c>
    </row>
    <row r="109" s="1" customFormat="1" ht="22.8" customHeight="1">
      <c r="B109" s="42"/>
      <c r="C109" s="230" t="s">
        <v>190</v>
      </c>
      <c r="D109" s="230" t="s">
        <v>233</v>
      </c>
      <c r="E109" s="231" t="s">
        <v>556</v>
      </c>
      <c r="F109" s="232" t="s">
        <v>557</v>
      </c>
      <c r="G109" s="233" t="s">
        <v>558</v>
      </c>
      <c r="H109" s="234">
        <v>0.17000000000000001</v>
      </c>
      <c r="I109" s="235"/>
      <c r="J109" s="234">
        <f>ROUND(I109*H109,15)</f>
        <v>0</v>
      </c>
      <c r="K109" s="232" t="s">
        <v>163</v>
      </c>
      <c r="L109" s="68"/>
      <c r="M109" s="236" t="s">
        <v>20</v>
      </c>
      <c r="N109" s="237" t="s">
        <v>42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144</v>
      </c>
      <c r="AT109" s="20" t="s">
        <v>233</v>
      </c>
      <c r="AU109" s="20" t="s">
        <v>80</v>
      </c>
      <c r="AY109" s="20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9">
        <f>ROUND(I109*H109,15)</f>
        <v>0</v>
      </c>
      <c r="BL109" s="20" t="s">
        <v>144</v>
      </c>
      <c r="BM109" s="20" t="s">
        <v>182</v>
      </c>
    </row>
    <row r="110" s="1" customFormat="1" ht="22.8" customHeight="1">
      <c r="B110" s="42"/>
      <c r="C110" s="230" t="s">
        <v>291</v>
      </c>
      <c r="D110" s="230" t="s">
        <v>233</v>
      </c>
      <c r="E110" s="231" t="s">
        <v>559</v>
      </c>
      <c r="F110" s="232" t="s">
        <v>560</v>
      </c>
      <c r="G110" s="233" t="s">
        <v>558</v>
      </c>
      <c r="H110" s="234">
        <v>0.025000000000000001</v>
      </c>
      <c r="I110" s="235"/>
      <c r="J110" s="234">
        <f>ROUND(I110*H110,15)</f>
        <v>0</v>
      </c>
      <c r="K110" s="232" t="s">
        <v>163</v>
      </c>
      <c r="L110" s="68"/>
      <c r="M110" s="236" t="s">
        <v>20</v>
      </c>
      <c r="N110" s="237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144</v>
      </c>
      <c r="AT110" s="20" t="s">
        <v>233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186</v>
      </c>
    </row>
    <row r="111" s="1" customFormat="1" ht="22.8" customHeight="1">
      <c r="B111" s="42"/>
      <c r="C111" s="230" t="s">
        <v>194</v>
      </c>
      <c r="D111" s="230" t="s">
        <v>233</v>
      </c>
      <c r="E111" s="231" t="s">
        <v>750</v>
      </c>
      <c r="F111" s="232" t="s">
        <v>751</v>
      </c>
      <c r="G111" s="233" t="s">
        <v>558</v>
      </c>
      <c r="H111" s="234">
        <v>0.057000000000000002</v>
      </c>
      <c r="I111" s="235"/>
      <c r="J111" s="234">
        <f>ROUND(I111*H111,15)</f>
        <v>0</v>
      </c>
      <c r="K111" s="232" t="s">
        <v>163</v>
      </c>
      <c r="L111" s="68"/>
      <c r="M111" s="236" t="s">
        <v>20</v>
      </c>
      <c r="N111" s="237" t="s">
        <v>42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144</v>
      </c>
      <c r="AT111" s="20" t="s">
        <v>233</v>
      </c>
      <c r="AU111" s="20" t="s">
        <v>80</v>
      </c>
      <c r="AY111" s="20" t="s">
        <v>136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9">
        <f>ROUND(I111*H111,15)</f>
        <v>0</v>
      </c>
      <c r="BL111" s="20" t="s">
        <v>144</v>
      </c>
      <c r="BM111" s="20" t="s">
        <v>190</v>
      </c>
    </row>
    <row r="112" s="1" customFormat="1" ht="22.8" customHeight="1">
      <c r="B112" s="42"/>
      <c r="C112" s="230" t="s">
        <v>298</v>
      </c>
      <c r="D112" s="230" t="s">
        <v>233</v>
      </c>
      <c r="E112" s="231" t="s">
        <v>752</v>
      </c>
      <c r="F112" s="232" t="s">
        <v>753</v>
      </c>
      <c r="G112" s="233" t="s">
        <v>558</v>
      </c>
      <c r="H112" s="234">
        <v>0.0070000000000000001</v>
      </c>
      <c r="I112" s="235"/>
      <c r="J112" s="234">
        <f>ROUND(I112*H112,15)</f>
        <v>0</v>
      </c>
      <c r="K112" s="232" t="s">
        <v>163</v>
      </c>
      <c r="L112" s="68"/>
      <c r="M112" s="236" t="s">
        <v>20</v>
      </c>
      <c r="N112" s="237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144</v>
      </c>
      <c r="AT112" s="20" t="s">
        <v>233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194</v>
      </c>
    </row>
    <row r="113" s="1" customFormat="1" ht="34.2" customHeight="1">
      <c r="B113" s="42"/>
      <c r="C113" s="230" t="s">
        <v>198</v>
      </c>
      <c r="D113" s="230" t="s">
        <v>233</v>
      </c>
      <c r="E113" s="231" t="s">
        <v>561</v>
      </c>
      <c r="F113" s="232" t="s">
        <v>562</v>
      </c>
      <c r="G113" s="233" t="s">
        <v>553</v>
      </c>
      <c r="H113" s="234">
        <v>73.474999999999994</v>
      </c>
      <c r="I113" s="235"/>
      <c r="J113" s="234">
        <f>ROUND(I113*H113,15)</f>
        <v>0</v>
      </c>
      <c r="K113" s="232" t="s">
        <v>163</v>
      </c>
      <c r="L113" s="68"/>
      <c r="M113" s="236" t="s">
        <v>20</v>
      </c>
      <c r="N113" s="237" t="s">
        <v>42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144</v>
      </c>
      <c r="AT113" s="20" t="s">
        <v>233</v>
      </c>
      <c r="AU113" s="20" t="s">
        <v>80</v>
      </c>
      <c r="AY113" s="20" t="s">
        <v>136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9">
        <f>ROUND(I113*H113,15)</f>
        <v>0</v>
      </c>
      <c r="BL113" s="20" t="s">
        <v>144</v>
      </c>
      <c r="BM113" s="20" t="s">
        <v>198</v>
      </c>
    </row>
    <row r="114" s="1" customFormat="1" ht="14.4" customHeight="1">
      <c r="B114" s="42"/>
      <c r="C114" s="230" t="s">
        <v>305</v>
      </c>
      <c r="D114" s="230" t="s">
        <v>233</v>
      </c>
      <c r="E114" s="231" t="s">
        <v>563</v>
      </c>
      <c r="F114" s="232" t="s">
        <v>564</v>
      </c>
      <c r="G114" s="233" t="s">
        <v>553</v>
      </c>
      <c r="H114" s="234">
        <v>73.474999999999994</v>
      </c>
      <c r="I114" s="235"/>
      <c r="J114" s="234">
        <f>ROUND(I114*H114,15)</f>
        <v>0</v>
      </c>
      <c r="K114" s="232" t="s">
        <v>163</v>
      </c>
      <c r="L114" s="68"/>
      <c r="M114" s="236" t="s">
        <v>20</v>
      </c>
      <c r="N114" s="237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144</v>
      </c>
      <c r="AT114" s="20" t="s">
        <v>233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202</v>
      </c>
    </row>
    <row r="115" s="1" customFormat="1" ht="14.4" customHeight="1">
      <c r="B115" s="42"/>
      <c r="C115" s="230" t="s">
        <v>202</v>
      </c>
      <c r="D115" s="230" t="s">
        <v>233</v>
      </c>
      <c r="E115" s="231" t="s">
        <v>565</v>
      </c>
      <c r="F115" s="232" t="s">
        <v>566</v>
      </c>
      <c r="G115" s="233" t="s">
        <v>553</v>
      </c>
      <c r="H115" s="234">
        <v>73.474999999999994</v>
      </c>
      <c r="I115" s="235"/>
      <c r="J115" s="234">
        <f>ROUND(I115*H115,15)</f>
        <v>0</v>
      </c>
      <c r="K115" s="232" t="s">
        <v>163</v>
      </c>
      <c r="L115" s="68"/>
      <c r="M115" s="236" t="s">
        <v>20</v>
      </c>
      <c r="N115" s="237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144</v>
      </c>
      <c r="AT115" s="20" t="s">
        <v>233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206</v>
      </c>
    </row>
    <row r="116" s="1" customFormat="1" ht="22.8" customHeight="1">
      <c r="B116" s="42"/>
      <c r="C116" s="230" t="s">
        <v>312</v>
      </c>
      <c r="D116" s="230" t="s">
        <v>233</v>
      </c>
      <c r="E116" s="231" t="s">
        <v>567</v>
      </c>
      <c r="F116" s="232" t="s">
        <v>568</v>
      </c>
      <c r="G116" s="233" t="s">
        <v>553</v>
      </c>
      <c r="H116" s="234">
        <v>1.9079999999999999</v>
      </c>
      <c r="I116" s="235"/>
      <c r="J116" s="234">
        <f>ROUND(I116*H116,15)</f>
        <v>0</v>
      </c>
      <c r="K116" s="232" t="s">
        <v>163</v>
      </c>
      <c r="L116" s="68"/>
      <c r="M116" s="236" t="s">
        <v>20</v>
      </c>
      <c r="N116" s="237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144</v>
      </c>
      <c r="AT116" s="20" t="s">
        <v>233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210</v>
      </c>
    </row>
    <row r="117" s="1" customFormat="1" ht="14.4" customHeight="1">
      <c r="B117" s="42"/>
      <c r="C117" s="230" t="s">
        <v>206</v>
      </c>
      <c r="D117" s="230" t="s">
        <v>233</v>
      </c>
      <c r="E117" s="231" t="s">
        <v>569</v>
      </c>
      <c r="F117" s="232" t="s">
        <v>570</v>
      </c>
      <c r="G117" s="233" t="s">
        <v>553</v>
      </c>
      <c r="H117" s="234">
        <v>1.9079999999999999</v>
      </c>
      <c r="I117" s="235"/>
      <c r="J117" s="234">
        <f>ROUND(I117*H117,15)</f>
        <v>0</v>
      </c>
      <c r="K117" s="232" t="s">
        <v>163</v>
      </c>
      <c r="L117" s="68"/>
      <c r="M117" s="236" t="s">
        <v>20</v>
      </c>
      <c r="N117" s="237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144</v>
      </c>
      <c r="AT117" s="20" t="s">
        <v>233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214</v>
      </c>
    </row>
    <row r="118" s="1" customFormat="1" ht="14.4" customHeight="1">
      <c r="B118" s="42"/>
      <c r="C118" s="230" t="s">
        <v>318</v>
      </c>
      <c r="D118" s="230" t="s">
        <v>233</v>
      </c>
      <c r="E118" s="231" t="s">
        <v>571</v>
      </c>
      <c r="F118" s="232" t="s">
        <v>572</v>
      </c>
      <c r="G118" s="233" t="s">
        <v>553</v>
      </c>
      <c r="H118" s="234">
        <v>1.9079999999999999</v>
      </c>
      <c r="I118" s="235"/>
      <c r="J118" s="234">
        <f>ROUND(I118*H118,15)</f>
        <v>0</v>
      </c>
      <c r="K118" s="232" t="s">
        <v>163</v>
      </c>
      <c r="L118" s="68"/>
      <c r="M118" s="236" t="s">
        <v>20</v>
      </c>
      <c r="N118" s="237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144</v>
      </c>
      <c r="AT118" s="20" t="s">
        <v>233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218</v>
      </c>
    </row>
    <row r="119" s="1" customFormat="1" ht="22.8" customHeight="1">
      <c r="B119" s="42"/>
      <c r="C119" s="230" t="s">
        <v>210</v>
      </c>
      <c r="D119" s="230" t="s">
        <v>233</v>
      </c>
      <c r="E119" s="231" t="s">
        <v>573</v>
      </c>
      <c r="F119" s="232" t="s">
        <v>574</v>
      </c>
      <c r="G119" s="233" t="s">
        <v>558</v>
      </c>
      <c r="H119" s="234">
        <v>0.036999999999999998</v>
      </c>
      <c r="I119" s="235"/>
      <c r="J119" s="234">
        <f>ROUND(I119*H119,15)</f>
        <v>0</v>
      </c>
      <c r="K119" s="232" t="s">
        <v>163</v>
      </c>
      <c r="L119" s="68"/>
      <c r="M119" s="236" t="s">
        <v>20</v>
      </c>
      <c r="N119" s="237" t="s">
        <v>42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144</v>
      </c>
      <c r="AT119" s="20" t="s">
        <v>233</v>
      </c>
      <c r="AU119" s="20" t="s">
        <v>80</v>
      </c>
      <c r="AY119" s="20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9">
        <f>ROUND(I119*H119,15)</f>
        <v>0</v>
      </c>
      <c r="BL119" s="20" t="s">
        <v>144</v>
      </c>
      <c r="BM119" s="20" t="s">
        <v>222</v>
      </c>
    </row>
    <row r="120" s="1" customFormat="1" ht="22.8" customHeight="1">
      <c r="B120" s="42"/>
      <c r="C120" s="230" t="s">
        <v>323</v>
      </c>
      <c r="D120" s="230" t="s">
        <v>233</v>
      </c>
      <c r="E120" s="231" t="s">
        <v>754</v>
      </c>
      <c r="F120" s="232" t="s">
        <v>755</v>
      </c>
      <c r="G120" s="233" t="s">
        <v>558</v>
      </c>
      <c r="H120" s="234">
        <v>0.01</v>
      </c>
      <c r="I120" s="235"/>
      <c r="J120" s="234">
        <f>ROUND(I120*H120,15)</f>
        <v>0</v>
      </c>
      <c r="K120" s="232" t="s">
        <v>163</v>
      </c>
      <c r="L120" s="68"/>
      <c r="M120" s="236" t="s">
        <v>20</v>
      </c>
      <c r="N120" s="237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144</v>
      </c>
      <c r="AT120" s="20" t="s">
        <v>233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224</v>
      </c>
    </row>
    <row r="121" s="1" customFormat="1" ht="22.8" customHeight="1">
      <c r="B121" s="42"/>
      <c r="C121" s="230" t="s">
        <v>214</v>
      </c>
      <c r="D121" s="230" t="s">
        <v>233</v>
      </c>
      <c r="E121" s="231" t="s">
        <v>575</v>
      </c>
      <c r="F121" s="232" t="s">
        <v>576</v>
      </c>
      <c r="G121" s="233" t="s">
        <v>339</v>
      </c>
      <c r="H121" s="234">
        <v>200.81999999999999</v>
      </c>
      <c r="I121" s="235"/>
      <c r="J121" s="234">
        <f>ROUND(I121*H121,15)</f>
        <v>0</v>
      </c>
      <c r="K121" s="232" t="s">
        <v>163</v>
      </c>
      <c r="L121" s="68"/>
      <c r="M121" s="236" t="s">
        <v>20</v>
      </c>
      <c r="N121" s="237" t="s">
        <v>42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144</v>
      </c>
      <c r="AT121" s="20" t="s">
        <v>233</v>
      </c>
      <c r="AU121" s="20" t="s">
        <v>80</v>
      </c>
      <c r="AY121" s="20" t="s">
        <v>136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9">
        <f>ROUND(I121*H121,15)</f>
        <v>0</v>
      </c>
      <c r="BL121" s="20" t="s">
        <v>144</v>
      </c>
      <c r="BM121" s="20" t="s">
        <v>228</v>
      </c>
    </row>
    <row r="122" s="1" customFormat="1" ht="22.8" customHeight="1">
      <c r="B122" s="42"/>
      <c r="C122" s="230" t="s">
        <v>328</v>
      </c>
      <c r="D122" s="230" t="s">
        <v>233</v>
      </c>
      <c r="E122" s="231" t="s">
        <v>756</v>
      </c>
      <c r="F122" s="232" t="s">
        <v>757</v>
      </c>
      <c r="G122" s="233" t="s">
        <v>339</v>
      </c>
      <c r="H122" s="234">
        <v>117.666</v>
      </c>
      <c r="I122" s="235"/>
      <c r="J122" s="234">
        <f>ROUND(I122*H122,15)</f>
        <v>0</v>
      </c>
      <c r="K122" s="232" t="s">
        <v>163</v>
      </c>
      <c r="L122" s="68"/>
      <c r="M122" s="236" t="s">
        <v>20</v>
      </c>
      <c r="N122" s="237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144</v>
      </c>
      <c r="AT122" s="20" t="s">
        <v>233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232</v>
      </c>
    </row>
    <row r="123" s="1" customFormat="1" ht="22.8" customHeight="1">
      <c r="B123" s="42"/>
      <c r="C123" s="230" t="s">
        <v>218</v>
      </c>
      <c r="D123" s="230" t="s">
        <v>233</v>
      </c>
      <c r="E123" s="231" t="s">
        <v>758</v>
      </c>
      <c r="F123" s="232" t="s">
        <v>759</v>
      </c>
      <c r="G123" s="233" t="s">
        <v>339</v>
      </c>
      <c r="H123" s="234">
        <v>65.609999999999999</v>
      </c>
      <c r="I123" s="235"/>
      <c r="J123" s="234">
        <f>ROUND(I123*H123,15)</f>
        <v>0</v>
      </c>
      <c r="K123" s="232" t="s">
        <v>163</v>
      </c>
      <c r="L123" s="68"/>
      <c r="M123" s="236" t="s">
        <v>20</v>
      </c>
      <c r="N123" s="237" t="s">
        <v>42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144</v>
      </c>
      <c r="AT123" s="20" t="s">
        <v>233</v>
      </c>
      <c r="AU123" s="20" t="s">
        <v>80</v>
      </c>
      <c r="AY123" s="20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9">
        <f>ROUND(I123*H123,15)</f>
        <v>0</v>
      </c>
      <c r="BL123" s="20" t="s">
        <v>144</v>
      </c>
      <c r="BM123" s="20" t="s">
        <v>236</v>
      </c>
    </row>
    <row r="124" s="1" customFormat="1" ht="22.8" customHeight="1">
      <c r="B124" s="42"/>
      <c r="C124" s="230" t="s">
        <v>333</v>
      </c>
      <c r="D124" s="230" t="s">
        <v>233</v>
      </c>
      <c r="E124" s="231" t="s">
        <v>760</v>
      </c>
      <c r="F124" s="232" t="s">
        <v>761</v>
      </c>
      <c r="G124" s="233" t="s">
        <v>339</v>
      </c>
      <c r="H124" s="234">
        <v>106.97</v>
      </c>
      <c r="I124" s="235"/>
      <c r="J124" s="234">
        <f>ROUND(I124*H124,15)</f>
        <v>0</v>
      </c>
      <c r="K124" s="232" t="s">
        <v>163</v>
      </c>
      <c r="L124" s="68"/>
      <c r="M124" s="236" t="s">
        <v>20</v>
      </c>
      <c r="N124" s="237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144</v>
      </c>
      <c r="AT124" s="20" t="s">
        <v>233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240</v>
      </c>
    </row>
    <row r="125" s="1" customFormat="1" ht="102.6" customHeight="1">
      <c r="B125" s="42"/>
      <c r="C125" s="230" t="s">
        <v>222</v>
      </c>
      <c r="D125" s="230" t="s">
        <v>233</v>
      </c>
      <c r="E125" s="231" t="s">
        <v>762</v>
      </c>
      <c r="F125" s="232" t="s">
        <v>763</v>
      </c>
      <c r="G125" s="233" t="s">
        <v>339</v>
      </c>
      <c r="H125" s="234">
        <v>21.533000000000001</v>
      </c>
      <c r="I125" s="235"/>
      <c r="J125" s="234">
        <f>ROUND(I125*H125,15)</f>
        <v>0</v>
      </c>
      <c r="K125" s="232" t="s">
        <v>163</v>
      </c>
      <c r="L125" s="68"/>
      <c r="M125" s="236" t="s">
        <v>20</v>
      </c>
      <c r="N125" s="237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144</v>
      </c>
      <c r="AT125" s="20" t="s">
        <v>233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764</v>
      </c>
    </row>
    <row r="126" s="1" customFormat="1">
      <c r="B126" s="42"/>
      <c r="C126" s="70"/>
      <c r="D126" s="242" t="s">
        <v>654</v>
      </c>
      <c r="E126" s="70"/>
      <c r="F126" s="243" t="s">
        <v>765</v>
      </c>
      <c r="G126" s="70"/>
      <c r="H126" s="70"/>
      <c r="I126" s="187"/>
      <c r="J126" s="70"/>
      <c r="K126" s="70"/>
      <c r="L126" s="68"/>
      <c r="M126" s="244"/>
      <c r="N126" s="43"/>
      <c r="O126" s="43"/>
      <c r="P126" s="43"/>
      <c r="Q126" s="43"/>
      <c r="R126" s="43"/>
      <c r="S126" s="43"/>
      <c r="T126" s="91"/>
      <c r="AT126" s="20" t="s">
        <v>654</v>
      </c>
      <c r="AU126" s="20" t="s">
        <v>80</v>
      </c>
    </row>
    <row r="127" s="1" customFormat="1">
      <c r="B127" s="42"/>
      <c r="C127" s="70"/>
      <c r="D127" s="242" t="s">
        <v>766</v>
      </c>
      <c r="E127" s="70"/>
      <c r="F127" s="243" t="s">
        <v>767</v>
      </c>
      <c r="G127" s="70"/>
      <c r="H127" s="70"/>
      <c r="I127" s="187"/>
      <c r="J127" s="70"/>
      <c r="K127" s="70"/>
      <c r="L127" s="68"/>
      <c r="M127" s="244"/>
      <c r="N127" s="43"/>
      <c r="O127" s="43"/>
      <c r="P127" s="43"/>
      <c r="Q127" s="43"/>
      <c r="R127" s="43"/>
      <c r="S127" s="43"/>
      <c r="T127" s="91"/>
      <c r="AT127" s="20" t="s">
        <v>766</v>
      </c>
      <c r="AU127" s="20" t="s">
        <v>80</v>
      </c>
    </row>
    <row r="128" s="1" customFormat="1" ht="14.4" customHeight="1">
      <c r="B128" s="42"/>
      <c r="C128" s="217" t="s">
        <v>341</v>
      </c>
      <c r="D128" s="217" t="s">
        <v>139</v>
      </c>
      <c r="E128" s="218" t="s">
        <v>577</v>
      </c>
      <c r="F128" s="219" t="s">
        <v>578</v>
      </c>
      <c r="G128" s="220" t="s">
        <v>458</v>
      </c>
      <c r="H128" s="221">
        <v>71.257999999999996</v>
      </c>
      <c r="I128" s="222"/>
      <c r="J128" s="221">
        <f>ROUND(I128*H128,15)</f>
        <v>0</v>
      </c>
      <c r="K128" s="219" t="s">
        <v>163</v>
      </c>
      <c r="L128" s="223"/>
      <c r="M128" s="224" t="s">
        <v>20</v>
      </c>
      <c r="N128" s="225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143</v>
      </c>
      <c r="AT128" s="20" t="s">
        <v>139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243</v>
      </c>
    </row>
    <row r="129" s="1" customFormat="1" ht="14.4" customHeight="1">
      <c r="B129" s="42"/>
      <c r="C129" s="217" t="s">
        <v>224</v>
      </c>
      <c r="D129" s="217" t="s">
        <v>139</v>
      </c>
      <c r="E129" s="218" t="s">
        <v>579</v>
      </c>
      <c r="F129" s="219" t="s">
        <v>580</v>
      </c>
      <c r="G129" s="220" t="s">
        <v>142</v>
      </c>
      <c r="H129" s="221">
        <v>36</v>
      </c>
      <c r="I129" s="222"/>
      <c r="J129" s="221">
        <f>ROUND(I129*H129,15)</f>
        <v>0</v>
      </c>
      <c r="K129" s="219" t="s">
        <v>163</v>
      </c>
      <c r="L129" s="223"/>
      <c r="M129" s="224" t="s">
        <v>20</v>
      </c>
      <c r="N129" s="225" t="s">
        <v>42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143</v>
      </c>
      <c r="AT129" s="20" t="s">
        <v>139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246</v>
      </c>
    </row>
    <row r="130" s="1" customFormat="1" ht="14.4" customHeight="1">
      <c r="B130" s="42"/>
      <c r="C130" s="217" t="s">
        <v>348</v>
      </c>
      <c r="D130" s="217" t="s">
        <v>139</v>
      </c>
      <c r="E130" s="218" t="s">
        <v>581</v>
      </c>
      <c r="F130" s="219" t="s">
        <v>582</v>
      </c>
      <c r="G130" s="220" t="s">
        <v>142</v>
      </c>
      <c r="H130" s="221">
        <v>4066</v>
      </c>
      <c r="I130" s="222"/>
      <c r="J130" s="221">
        <f>ROUND(I130*H130,15)</f>
        <v>0</v>
      </c>
      <c r="K130" s="219" t="s">
        <v>163</v>
      </c>
      <c r="L130" s="223"/>
      <c r="M130" s="224" t="s">
        <v>20</v>
      </c>
      <c r="N130" s="225" t="s">
        <v>42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143</v>
      </c>
      <c r="AT130" s="20" t="s">
        <v>139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249</v>
      </c>
    </row>
    <row r="131" s="1" customFormat="1" ht="14.4" customHeight="1">
      <c r="B131" s="42"/>
      <c r="C131" s="217" t="s">
        <v>228</v>
      </c>
      <c r="D131" s="217" t="s">
        <v>139</v>
      </c>
      <c r="E131" s="218" t="s">
        <v>583</v>
      </c>
      <c r="F131" s="219" t="s">
        <v>584</v>
      </c>
      <c r="G131" s="220" t="s">
        <v>142</v>
      </c>
      <c r="H131" s="221">
        <v>3300</v>
      </c>
      <c r="I131" s="222"/>
      <c r="J131" s="221">
        <f>ROUND(I131*H131,15)</f>
        <v>0</v>
      </c>
      <c r="K131" s="219" t="s">
        <v>163</v>
      </c>
      <c r="L131" s="223"/>
      <c r="M131" s="224" t="s">
        <v>20</v>
      </c>
      <c r="N131" s="225" t="s">
        <v>42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143</v>
      </c>
      <c r="AT131" s="20" t="s">
        <v>139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253</v>
      </c>
    </row>
    <row r="132" s="1" customFormat="1" ht="14.4" customHeight="1">
      <c r="B132" s="42"/>
      <c r="C132" s="217" t="s">
        <v>355</v>
      </c>
      <c r="D132" s="217" t="s">
        <v>139</v>
      </c>
      <c r="E132" s="218" t="s">
        <v>585</v>
      </c>
      <c r="F132" s="219" t="s">
        <v>586</v>
      </c>
      <c r="G132" s="220" t="s">
        <v>142</v>
      </c>
      <c r="H132" s="221">
        <v>7366</v>
      </c>
      <c r="I132" s="222"/>
      <c r="J132" s="221">
        <f>ROUND(I132*H132,15)</f>
        <v>0</v>
      </c>
      <c r="K132" s="219" t="s">
        <v>163</v>
      </c>
      <c r="L132" s="223"/>
      <c r="M132" s="224" t="s">
        <v>20</v>
      </c>
      <c r="N132" s="225" t="s">
        <v>42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143</v>
      </c>
      <c r="AT132" s="20" t="s">
        <v>139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256</v>
      </c>
    </row>
    <row r="133" s="1" customFormat="1" ht="14.4" customHeight="1">
      <c r="B133" s="42"/>
      <c r="C133" s="217" t="s">
        <v>232</v>
      </c>
      <c r="D133" s="217" t="s">
        <v>139</v>
      </c>
      <c r="E133" s="218" t="s">
        <v>587</v>
      </c>
      <c r="F133" s="219" t="s">
        <v>588</v>
      </c>
      <c r="G133" s="220" t="s">
        <v>142</v>
      </c>
      <c r="H133" s="221">
        <v>1224</v>
      </c>
      <c r="I133" s="222"/>
      <c r="J133" s="221">
        <f>ROUND(I133*H133,15)</f>
        <v>0</v>
      </c>
      <c r="K133" s="219" t="s">
        <v>163</v>
      </c>
      <c r="L133" s="223"/>
      <c r="M133" s="224" t="s">
        <v>20</v>
      </c>
      <c r="N133" s="225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143</v>
      </c>
      <c r="AT133" s="20" t="s">
        <v>139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260</v>
      </c>
    </row>
    <row r="134" s="1" customFormat="1" ht="14.4" customHeight="1">
      <c r="B134" s="42"/>
      <c r="C134" s="217" t="s">
        <v>362</v>
      </c>
      <c r="D134" s="217" t="s">
        <v>139</v>
      </c>
      <c r="E134" s="218" t="s">
        <v>589</v>
      </c>
      <c r="F134" s="219" t="s">
        <v>590</v>
      </c>
      <c r="G134" s="220" t="s">
        <v>591</v>
      </c>
      <c r="H134" s="221">
        <v>130</v>
      </c>
      <c r="I134" s="222"/>
      <c r="J134" s="221">
        <f>ROUND(I134*H134,15)</f>
        <v>0</v>
      </c>
      <c r="K134" s="219" t="s">
        <v>163</v>
      </c>
      <c r="L134" s="223"/>
      <c r="M134" s="224" t="s">
        <v>20</v>
      </c>
      <c r="N134" s="225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143</v>
      </c>
      <c r="AT134" s="20" t="s">
        <v>139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263</v>
      </c>
    </row>
    <row r="135" s="1" customFormat="1" ht="34.2" customHeight="1">
      <c r="B135" s="42"/>
      <c r="C135" s="230" t="s">
        <v>236</v>
      </c>
      <c r="D135" s="230" t="s">
        <v>233</v>
      </c>
      <c r="E135" s="231" t="s">
        <v>592</v>
      </c>
      <c r="F135" s="232" t="s">
        <v>593</v>
      </c>
      <c r="G135" s="233" t="s">
        <v>553</v>
      </c>
      <c r="H135" s="234">
        <v>71.759</v>
      </c>
      <c r="I135" s="235"/>
      <c r="J135" s="234">
        <f>ROUND(I135*H135,15)</f>
        <v>0</v>
      </c>
      <c r="K135" s="232" t="s">
        <v>163</v>
      </c>
      <c r="L135" s="68"/>
      <c r="M135" s="236" t="s">
        <v>20</v>
      </c>
      <c r="N135" s="237" t="s">
        <v>42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144</v>
      </c>
      <c r="AT135" s="20" t="s">
        <v>233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266</v>
      </c>
    </row>
    <row r="136" s="1" customFormat="1" ht="22.8" customHeight="1">
      <c r="B136" s="42"/>
      <c r="C136" s="230" t="s">
        <v>369</v>
      </c>
      <c r="D136" s="230" t="s">
        <v>233</v>
      </c>
      <c r="E136" s="231" t="s">
        <v>768</v>
      </c>
      <c r="F136" s="232" t="s">
        <v>769</v>
      </c>
      <c r="G136" s="233" t="s">
        <v>142</v>
      </c>
      <c r="H136" s="234">
        <v>62</v>
      </c>
      <c r="I136" s="235"/>
      <c r="J136" s="234">
        <f>ROUND(I136*H136,15)</f>
        <v>0</v>
      </c>
      <c r="K136" s="232" t="s">
        <v>163</v>
      </c>
      <c r="L136" s="68"/>
      <c r="M136" s="236" t="s">
        <v>20</v>
      </c>
      <c r="N136" s="237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144</v>
      </c>
      <c r="AT136" s="20" t="s">
        <v>233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269</v>
      </c>
    </row>
    <row r="137" s="1" customFormat="1" ht="22.8" customHeight="1">
      <c r="B137" s="42"/>
      <c r="C137" s="217" t="s">
        <v>240</v>
      </c>
      <c r="D137" s="217" t="s">
        <v>139</v>
      </c>
      <c r="E137" s="218" t="s">
        <v>770</v>
      </c>
      <c r="F137" s="219" t="s">
        <v>771</v>
      </c>
      <c r="G137" s="220" t="s">
        <v>142</v>
      </c>
      <c r="H137" s="221">
        <v>62</v>
      </c>
      <c r="I137" s="222"/>
      <c r="J137" s="221">
        <f>ROUND(I137*H137,15)</f>
        <v>0</v>
      </c>
      <c r="K137" s="219" t="s">
        <v>163</v>
      </c>
      <c r="L137" s="223"/>
      <c r="M137" s="224" t="s">
        <v>20</v>
      </c>
      <c r="N137" s="225" t="s">
        <v>42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143</v>
      </c>
      <c r="AT137" s="20" t="s">
        <v>139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273</v>
      </c>
    </row>
    <row r="138" s="1" customFormat="1" ht="14.4" customHeight="1">
      <c r="B138" s="42"/>
      <c r="C138" s="230" t="s">
        <v>376</v>
      </c>
      <c r="D138" s="230" t="s">
        <v>233</v>
      </c>
      <c r="E138" s="231" t="s">
        <v>594</v>
      </c>
      <c r="F138" s="232" t="s">
        <v>595</v>
      </c>
      <c r="G138" s="233" t="s">
        <v>596</v>
      </c>
      <c r="H138" s="234">
        <v>14</v>
      </c>
      <c r="I138" s="235"/>
      <c r="J138" s="234">
        <f>ROUND(I138*H138,15)</f>
        <v>0</v>
      </c>
      <c r="K138" s="232" t="s">
        <v>163</v>
      </c>
      <c r="L138" s="68"/>
      <c r="M138" s="236" t="s">
        <v>20</v>
      </c>
      <c r="N138" s="237" t="s">
        <v>42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144</v>
      </c>
      <c r="AT138" s="20" t="s">
        <v>233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276</v>
      </c>
    </row>
    <row r="139" s="1" customFormat="1" ht="14.4" customHeight="1">
      <c r="B139" s="42"/>
      <c r="C139" s="217" t="s">
        <v>243</v>
      </c>
      <c r="D139" s="217" t="s">
        <v>139</v>
      </c>
      <c r="E139" s="218" t="s">
        <v>597</v>
      </c>
      <c r="F139" s="219" t="s">
        <v>598</v>
      </c>
      <c r="G139" s="220" t="s">
        <v>142</v>
      </c>
      <c r="H139" s="221">
        <v>14</v>
      </c>
      <c r="I139" s="222"/>
      <c r="J139" s="221">
        <f>ROUND(I139*H139,15)</f>
        <v>0</v>
      </c>
      <c r="K139" s="219" t="s">
        <v>163</v>
      </c>
      <c r="L139" s="223"/>
      <c r="M139" s="224" t="s">
        <v>20</v>
      </c>
      <c r="N139" s="225" t="s">
        <v>42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143</v>
      </c>
      <c r="AT139" s="20" t="s">
        <v>139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280</v>
      </c>
    </row>
    <row r="140" s="1" customFormat="1" ht="14.4" customHeight="1">
      <c r="B140" s="42"/>
      <c r="C140" s="217" t="s">
        <v>383</v>
      </c>
      <c r="D140" s="217" t="s">
        <v>139</v>
      </c>
      <c r="E140" s="218" t="s">
        <v>599</v>
      </c>
      <c r="F140" s="219" t="s">
        <v>600</v>
      </c>
      <c r="G140" s="220" t="s">
        <v>142</v>
      </c>
      <c r="H140" s="221">
        <v>14</v>
      </c>
      <c r="I140" s="222"/>
      <c r="J140" s="221">
        <f>ROUND(I140*H140,15)</f>
        <v>0</v>
      </c>
      <c r="K140" s="219" t="s">
        <v>163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283</v>
      </c>
    </row>
    <row r="141" s="1" customFormat="1" ht="14.4" customHeight="1">
      <c r="B141" s="42"/>
      <c r="C141" s="230" t="s">
        <v>246</v>
      </c>
      <c r="D141" s="230" t="s">
        <v>233</v>
      </c>
      <c r="E141" s="231" t="s">
        <v>601</v>
      </c>
      <c r="F141" s="232" t="s">
        <v>602</v>
      </c>
      <c r="G141" s="233" t="s">
        <v>339</v>
      </c>
      <c r="H141" s="234">
        <v>491.06599999999997</v>
      </c>
      <c r="I141" s="235"/>
      <c r="J141" s="234">
        <f>ROUND(I141*H141,15)</f>
        <v>0</v>
      </c>
      <c r="K141" s="232" t="s">
        <v>163</v>
      </c>
      <c r="L141" s="68"/>
      <c r="M141" s="236" t="s">
        <v>20</v>
      </c>
      <c r="N141" s="237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144</v>
      </c>
      <c r="AT141" s="20" t="s">
        <v>233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287</v>
      </c>
    </row>
    <row r="142" s="1" customFormat="1" ht="22.8" customHeight="1">
      <c r="B142" s="42"/>
      <c r="C142" s="230" t="s">
        <v>390</v>
      </c>
      <c r="D142" s="230" t="s">
        <v>233</v>
      </c>
      <c r="E142" s="231" t="s">
        <v>603</v>
      </c>
      <c r="F142" s="232" t="s">
        <v>604</v>
      </c>
      <c r="G142" s="233" t="s">
        <v>142</v>
      </c>
      <c r="H142" s="234">
        <v>7</v>
      </c>
      <c r="I142" s="235"/>
      <c r="J142" s="234">
        <f>ROUND(I142*H142,15)</f>
        <v>0</v>
      </c>
      <c r="K142" s="232" t="s">
        <v>163</v>
      </c>
      <c r="L142" s="68"/>
      <c r="M142" s="236" t="s">
        <v>20</v>
      </c>
      <c r="N142" s="237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144</v>
      </c>
      <c r="AT142" s="20" t="s">
        <v>233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290</v>
      </c>
    </row>
    <row r="143" s="1" customFormat="1" ht="14.4" customHeight="1">
      <c r="B143" s="42"/>
      <c r="C143" s="230" t="s">
        <v>249</v>
      </c>
      <c r="D143" s="230" t="s">
        <v>233</v>
      </c>
      <c r="E143" s="231" t="s">
        <v>772</v>
      </c>
      <c r="F143" s="232" t="s">
        <v>773</v>
      </c>
      <c r="G143" s="233" t="s">
        <v>142</v>
      </c>
      <c r="H143" s="234">
        <v>1</v>
      </c>
      <c r="I143" s="235"/>
      <c r="J143" s="234">
        <f>ROUND(I143*H143,15)</f>
        <v>0</v>
      </c>
      <c r="K143" s="232" t="s">
        <v>163</v>
      </c>
      <c r="L143" s="68"/>
      <c r="M143" s="236" t="s">
        <v>20</v>
      </c>
      <c r="N143" s="237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144</v>
      </c>
      <c r="AT143" s="20" t="s">
        <v>233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294</v>
      </c>
    </row>
    <row r="144" s="1" customFormat="1" ht="22.8" customHeight="1">
      <c r="B144" s="42"/>
      <c r="C144" s="230" t="s">
        <v>397</v>
      </c>
      <c r="D144" s="230" t="s">
        <v>233</v>
      </c>
      <c r="E144" s="231" t="s">
        <v>605</v>
      </c>
      <c r="F144" s="232" t="s">
        <v>606</v>
      </c>
      <c r="G144" s="233" t="s">
        <v>142</v>
      </c>
      <c r="H144" s="234">
        <v>7</v>
      </c>
      <c r="I144" s="235"/>
      <c r="J144" s="234">
        <f>ROUND(I144*H144,15)</f>
        <v>0</v>
      </c>
      <c r="K144" s="232" t="s">
        <v>163</v>
      </c>
      <c r="L144" s="68"/>
      <c r="M144" s="236" t="s">
        <v>20</v>
      </c>
      <c r="N144" s="237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144</v>
      </c>
      <c r="AT144" s="20" t="s">
        <v>233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297</v>
      </c>
    </row>
    <row r="145" s="1" customFormat="1" ht="22.8" customHeight="1">
      <c r="B145" s="42"/>
      <c r="C145" s="230" t="s">
        <v>253</v>
      </c>
      <c r="D145" s="230" t="s">
        <v>233</v>
      </c>
      <c r="E145" s="231" t="s">
        <v>774</v>
      </c>
      <c r="F145" s="232" t="s">
        <v>775</v>
      </c>
      <c r="G145" s="233" t="s">
        <v>142</v>
      </c>
      <c r="H145" s="234">
        <v>2</v>
      </c>
      <c r="I145" s="235"/>
      <c r="J145" s="234">
        <f>ROUND(I145*H145,15)</f>
        <v>0</v>
      </c>
      <c r="K145" s="232" t="s">
        <v>163</v>
      </c>
      <c r="L145" s="68"/>
      <c r="M145" s="236" t="s">
        <v>20</v>
      </c>
      <c r="N145" s="237" t="s">
        <v>42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144</v>
      </c>
      <c r="AT145" s="20" t="s">
        <v>233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301</v>
      </c>
    </row>
    <row r="146" s="1" customFormat="1" ht="14.4" customHeight="1">
      <c r="B146" s="42"/>
      <c r="C146" s="230" t="s">
        <v>404</v>
      </c>
      <c r="D146" s="230" t="s">
        <v>233</v>
      </c>
      <c r="E146" s="231" t="s">
        <v>607</v>
      </c>
      <c r="F146" s="232" t="s">
        <v>608</v>
      </c>
      <c r="G146" s="233" t="s">
        <v>142</v>
      </c>
      <c r="H146" s="234">
        <v>36</v>
      </c>
      <c r="I146" s="235"/>
      <c r="J146" s="234">
        <f>ROUND(I146*H146,15)</f>
        <v>0</v>
      </c>
      <c r="K146" s="232" t="s">
        <v>163</v>
      </c>
      <c r="L146" s="68"/>
      <c r="M146" s="236" t="s">
        <v>20</v>
      </c>
      <c r="N146" s="237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144</v>
      </c>
      <c r="AT146" s="20" t="s">
        <v>233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304</v>
      </c>
    </row>
    <row r="147" s="1" customFormat="1" ht="22.8" customHeight="1">
      <c r="B147" s="42"/>
      <c r="C147" s="230" t="s">
        <v>256</v>
      </c>
      <c r="D147" s="230" t="s">
        <v>233</v>
      </c>
      <c r="E147" s="231" t="s">
        <v>609</v>
      </c>
      <c r="F147" s="232" t="s">
        <v>610</v>
      </c>
      <c r="G147" s="233" t="s">
        <v>558</v>
      </c>
      <c r="H147" s="234">
        <v>0.16400000000000001</v>
      </c>
      <c r="I147" s="235"/>
      <c r="J147" s="234">
        <f>ROUND(I147*H147,15)</f>
        <v>0</v>
      </c>
      <c r="K147" s="232" t="s">
        <v>163</v>
      </c>
      <c r="L147" s="68"/>
      <c r="M147" s="236" t="s">
        <v>20</v>
      </c>
      <c r="N147" s="237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144</v>
      </c>
      <c r="AT147" s="20" t="s">
        <v>233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308</v>
      </c>
    </row>
    <row r="148" s="1" customFormat="1" ht="14.4" customHeight="1">
      <c r="B148" s="42"/>
      <c r="C148" s="217" t="s">
        <v>411</v>
      </c>
      <c r="D148" s="217" t="s">
        <v>139</v>
      </c>
      <c r="E148" s="218" t="s">
        <v>776</v>
      </c>
      <c r="F148" s="219" t="s">
        <v>777</v>
      </c>
      <c r="G148" s="220" t="s">
        <v>339</v>
      </c>
      <c r="H148" s="221">
        <v>12.5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311</v>
      </c>
    </row>
    <row r="149" s="1" customFormat="1" ht="14.4" customHeight="1">
      <c r="B149" s="42"/>
      <c r="C149" s="217" t="s">
        <v>260</v>
      </c>
      <c r="D149" s="217" t="s">
        <v>139</v>
      </c>
      <c r="E149" s="218" t="s">
        <v>778</v>
      </c>
      <c r="F149" s="219" t="s">
        <v>779</v>
      </c>
      <c r="G149" s="220" t="s">
        <v>339</v>
      </c>
      <c r="H149" s="221">
        <v>12.5</v>
      </c>
      <c r="I149" s="222"/>
      <c r="J149" s="221">
        <f>ROUND(I149*H149,15)</f>
        <v>0</v>
      </c>
      <c r="K149" s="219" t="s">
        <v>163</v>
      </c>
      <c r="L149" s="223"/>
      <c r="M149" s="224" t="s">
        <v>20</v>
      </c>
      <c r="N149" s="225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143</v>
      </c>
      <c r="AT149" s="20" t="s">
        <v>139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315</v>
      </c>
    </row>
    <row r="150" s="1" customFormat="1" ht="14.4" customHeight="1">
      <c r="B150" s="42"/>
      <c r="C150" s="230" t="s">
        <v>418</v>
      </c>
      <c r="D150" s="230" t="s">
        <v>233</v>
      </c>
      <c r="E150" s="231" t="s">
        <v>780</v>
      </c>
      <c r="F150" s="232" t="s">
        <v>781</v>
      </c>
      <c r="G150" s="233" t="s">
        <v>339</v>
      </c>
      <c r="H150" s="234">
        <v>136.5</v>
      </c>
      <c r="I150" s="235"/>
      <c r="J150" s="234">
        <f>ROUND(I150*H150,15)</f>
        <v>0</v>
      </c>
      <c r="K150" s="232" t="s">
        <v>163</v>
      </c>
      <c r="L150" s="68"/>
      <c r="M150" s="236" t="s">
        <v>20</v>
      </c>
      <c r="N150" s="237" t="s">
        <v>42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144</v>
      </c>
      <c r="AT150" s="20" t="s">
        <v>233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183</v>
      </c>
    </row>
    <row r="151" s="1" customFormat="1" ht="22.8" customHeight="1">
      <c r="B151" s="42"/>
      <c r="C151" s="217" t="s">
        <v>263</v>
      </c>
      <c r="D151" s="217" t="s">
        <v>139</v>
      </c>
      <c r="E151" s="218" t="s">
        <v>782</v>
      </c>
      <c r="F151" s="219" t="s">
        <v>783</v>
      </c>
      <c r="G151" s="220" t="s">
        <v>142</v>
      </c>
      <c r="H151" s="221">
        <v>39</v>
      </c>
      <c r="I151" s="222"/>
      <c r="J151" s="221">
        <f>ROUND(I151*H151,15)</f>
        <v>0</v>
      </c>
      <c r="K151" s="219" t="s">
        <v>163</v>
      </c>
      <c r="L151" s="223"/>
      <c r="M151" s="224" t="s">
        <v>20</v>
      </c>
      <c r="N151" s="225" t="s">
        <v>42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143</v>
      </c>
      <c r="AT151" s="20" t="s">
        <v>139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191</v>
      </c>
    </row>
    <row r="152" s="1" customFormat="1" ht="14.4" customHeight="1">
      <c r="B152" s="42"/>
      <c r="C152" s="230" t="s">
        <v>425</v>
      </c>
      <c r="D152" s="230" t="s">
        <v>233</v>
      </c>
      <c r="E152" s="231" t="s">
        <v>784</v>
      </c>
      <c r="F152" s="232" t="s">
        <v>785</v>
      </c>
      <c r="G152" s="233" t="s">
        <v>339</v>
      </c>
      <c r="H152" s="234">
        <v>7</v>
      </c>
      <c r="I152" s="235"/>
      <c r="J152" s="234">
        <f>ROUND(I152*H152,15)</f>
        <v>0</v>
      </c>
      <c r="K152" s="232" t="s">
        <v>163</v>
      </c>
      <c r="L152" s="68"/>
      <c r="M152" s="236" t="s">
        <v>20</v>
      </c>
      <c r="N152" s="237" t="s">
        <v>42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144</v>
      </c>
      <c r="AT152" s="20" t="s">
        <v>233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199</v>
      </c>
    </row>
    <row r="153" s="1" customFormat="1" ht="22.8" customHeight="1">
      <c r="B153" s="42"/>
      <c r="C153" s="217" t="s">
        <v>266</v>
      </c>
      <c r="D153" s="217" t="s">
        <v>139</v>
      </c>
      <c r="E153" s="218" t="s">
        <v>786</v>
      </c>
      <c r="F153" s="219" t="s">
        <v>787</v>
      </c>
      <c r="G153" s="220" t="s">
        <v>142</v>
      </c>
      <c r="H153" s="221">
        <v>2</v>
      </c>
      <c r="I153" s="222"/>
      <c r="J153" s="221">
        <f>ROUND(I153*H153,15)</f>
        <v>0</v>
      </c>
      <c r="K153" s="219" t="s">
        <v>163</v>
      </c>
      <c r="L153" s="223"/>
      <c r="M153" s="224" t="s">
        <v>20</v>
      </c>
      <c r="N153" s="225" t="s">
        <v>42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143</v>
      </c>
      <c r="AT153" s="20" t="s">
        <v>139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207</v>
      </c>
    </row>
    <row r="154" s="1" customFormat="1" ht="34.2" customHeight="1">
      <c r="B154" s="42"/>
      <c r="C154" s="230" t="s">
        <v>432</v>
      </c>
      <c r="D154" s="230" t="s">
        <v>233</v>
      </c>
      <c r="E154" s="231" t="s">
        <v>788</v>
      </c>
      <c r="F154" s="232" t="s">
        <v>789</v>
      </c>
      <c r="G154" s="233" t="s">
        <v>553</v>
      </c>
      <c r="H154" s="234">
        <v>12.439</v>
      </c>
      <c r="I154" s="235"/>
      <c r="J154" s="234">
        <f>ROUND(I154*H154,15)</f>
        <v>0</v>
      </c>
      <c r="K154" s="232" t="s">
        <v>163</v>
      </c>
      <c r="L154" s="68"/>
      <c r="M154" s="236" t="s">
        <v>20</v>
      </c>
      <c r="N154" s="237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144</v>
      </c>
      <c r="AT154" s="20" t="s">
        <v>233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215</v>
      </c>
    </row>
    <row r="155" s="1" customFormat="1" ht="22.8" customHeight="1">
      <c r="B155" s="42"/>
      <c r="C155" s="230" t="s">
        <v>269</v>
      </c>
      <c r="D155" s="230" t="s">
        <v>233</v>
      </c>
      <c r="E155" s="231" t="s">
        <v>790</v>
      </c>
      <c r="F155" s="232" t="s">
        <v>791</v>
      </c>
      <c r="G155" s="233" t="s">
        <v>558</v>
      </c>
      <c r="H155" s="234">
        <v>0.02</v>
      </c>
      <c r="I155" s="235"/>
      <c r="J155" s="234">
        <f>ROUND(I155*H155,15)</f>
        <v>0</v>
      </c>
      <c r="K155" s="232" t="s">
        <v>163</v>
      </c>
      <c r="L155" s="68"/>
      <c r="M155" s="236" t="s">
        <v>20</v>
      </c>
      <c r="N155" s="237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144</v>
      </c>
      <c r="AT155" s="20" t="s">
        <v>233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223</v>
      </c>
    </row>
    <row r="156" s="1" customFormat="1" ht="22.8" customHeight="1">
      <c r="B156" s="42"/>
      <c r="C156" s="217" t="s">
        <v>439</v>
      </c>
      <c r="D156" s="217" t="s">
        <v>139</v>
      </c>
      <c r="E156" s="218" t="s">
        <v>613</v>
      </c>
      <c r="F156" s="219" t="s">
        <v>614</v>
      </c>
      <c r="G156" s="220" t="s">
        <v>142</v>
      </c>
      <c r="H156" s="221">
        <v>3524</v>
      </c>
      <c r="I156" s="222"/>
      <c r="J156" s="221">
        <f>ROUND(I156*H156,15)</f>
        <v>0</v>
      </c>
      <c r="K156" s="219" t="s">
        <v>163</v>
      </c>
      <c r="L156" s="223"/>
      <c r="M156" s="224" t="s">
        <v>20</v>
      </c>
      <c r="N156" s="225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143</v>
      </c>
      <c r="AT156" s="20" t="s">
        <v>139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229</v>
      </c>
    </row>
    <row r="157" s="1" customFormat="1" ht="14.4" customHeight="1">
      <c r="B157" s="42"/>
      <c r="C157" s="217" t="s">
        <v>273</v>
      </c>
      <c r="D157" s="217" t="s">
        <v>139</v>
      </c>
      <c r="E157" s="218" t="s">
        <v>615</v>
      </c>
      <c r="F157" s="219" t="s">
        <v>616</v>
      </c>
      <c r="G157" s="220" t="s">
        <v>142</v>
      </c>
      <c r="H157" s="221">
        <v>1742</v>
      </c>
      <c r="I157" s="222"/>
      <c r="J157" s="221">
        <f>ROUND(I157*H157,15)</f>
        <v>0</v>
      </c>
      <c r="K157" s="219" t="s">
        <v>163</v>
      </c>
      <c r="L157" s="223"/>
      <c r="M157" s="224" t="s">
        <v>20</v>
      </c>
      <c r="N157" s="225" t="s">
        <v>42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143</v>
      </c>
      <c r="AT157" s="20" t="s">
        <v>139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336</v>
      </c>
    </row>
    <row r="158" s="1" customFormat="1" ht="14.4" customHeight="1">
      <c r="B158" s="42"/>
      <c r="C158" s="217" t="s">
        <v>446</v>
      </c>
      <c r="D158" s="217" t="s">
        <v>139</v>
      </c>
      <c r="E158" s="218" t="s">
        <v>617</v>
      </c>
      <c r="F158" s="219" t="s">
        <v>618</v>
      </c>
      <c r="G158" s="220" t="s">
        <v>142</v>
      </c>
      <c r="H158" s="221">
        <v>90</v>
      </c>
      <c r="I158" s="222"/>
      <c r="J158" s="221">
        <f>ROUND(I158*H158,15)</f>
        <v>0</v>
      </c>
      <c r="K158" s="219" t="s">
        <v>163</v>
      </c>
      <c r="L158" s="223"/>
      <c r="M158" s="224" t="s">
        <v>20</v>
      </c>
      <c r="N158" s="225" t="s">
        <v>42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143</v>
      </c>
      <c r="AT158" s="20" t="s">
        <v>139</v>
      </c>
      <c r="AU158" s="20" t="s">
        <v>80</v>
      </c>
      <c r="AY158" s="20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9">
        <f>ROUND(I158*H158,15)</f>
        <v>0</v>
      </c>
      <c r="BL158" s="20" t="s">
        <v>144</v>
      </c>
      <c r="BM158" s="20" t="s">
        <v>340</v>
      </c>
    </row>
    <row r="159" s="1" customFormat="1" ht="14.4" customHeight="1">
      <c r="B159" s="42"/>
      <c r="C159" s="230" t="s">
        <v>276</v>
      </c>
      <c r="D159" s="230" t="s">
        <v>233</v>
      </c>
      <c r="E159" s="231" t="s">
        <v>619</v>
      </c>
      <c r="F159" s="232" t="s">
        <v>620</v>
      </c>
      <c r="G159" s="233" t="s">
        <v>553</v>
      </c>
      <c r="H159" s="234">
        <v>314.24099999999999</v>
      </c>
      <c r="I159" s="235"/>
      <c r="J159" s="234">
        <f>ROUND(I159*H159,15)</f>
        <v>0</v>
      </c>
      <c r="K159" s="232" t="s">
        <v>163</v>
      </c>
      <c r="L159" s="68"/>
      <c r="M159" s="236" t="s">
        <v>20</v>
      </c>
      <c r="N159" s="237" t="s">
        <v>42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144</v>
      </c>
      <c r="AT159" s="20" t="s">
        <v>233</v>
      </c>
      <c r="AU159" s="20" t="s">
        <v>80</v>
      </c>
      <c r="AY159" s="20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9">
        <f>ROUND(I159*H159,15)</f>
        <v>0</v>
      </c>
      <c r="BL159" s="20" t="s">
        <v>144</v>
      </c>
      <c r="BM159" s="20" t="s">
        <v>344</v>
      </c>
    </row>
    <row r="160" s="1" customFormat="1" ht="22.8" customHeight="1">
      <c r="B160" s="42"/>
      <c r="C160" s="230" t="s">
        <v>455</v>
      </c>
      <c r="D160" s="230" t="s">
        <v>233</v>
      </c>
      <c r="E160" s="231" t="s">
        <v>624</v>
      </c>
      <c r="F160" s="232" t="s">
        <v>625</v>
      </c>
      <c r="G160" s="233" t="s">
        <v>626</v>
      </c>
      <c r="H160" s="234">
        <v>220</v>
      </c>
      <c r="I160" s="235"/>
      <c r="J160" s="234">
        <f>ROUND(I160*H160,15)</f>
        <v>0</v>
      </c>
      <c r="K160" s="232" t="s">
        <v>163</v>
      </c>
      <c r="L160" s="68"/>
      <c r="M160" s="236" t="s">
        <v>20</v>
      </c>
      <c r="N160" s="237" t="s">
        <v>42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144</v>
      </c>
      <c r="AT160" s="20" t="s">
        <v>233</v>
      </c>
      <c r="AU160" s="20" t="s">
        <v>80</v>
      </c>
      <c r="AY160" s="20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9">
        <f>ROUND(I160*H160,15)</f>
        <v>0</v>
      </c>
      <c r="BL160" s="20" t="s">
        <v>144</v>
      </c>
      <c r="BM160" s="20" t="s">
        <v>347</v>
      </c>
    </row>
    <row r="161" s="1" customFormat="1" ht="22.8" customHeight="1">
      <c r="B161" s="42"/>
      <c r="C161" s="230" t="s">
        <v>280</v>
      </c>
      <c r="D161" s="230" t="s">
        <v>233</v>
      </c>
      <c r="E161" s="231" t="s">
        <v>792</v>
      </c>
      <c r="F161" s="232" t="s">
        <v>793</v>
      </c>
      <c r="G161" s="233" t="s">
        <v>626</v>
      </c>
      <c r="H161" s="234">
        <v>12</v>
      </c>
      <c r="I161" s="235"/>
      <c r="J161" s="234">
        <f>ROUND(I161*H161,15)</f>
        <v>0</v>
      </c>
      <c r="K161" s="232" t="s">
        <v>163</v>
      </c>
      <c r="L161" s="68"/>
      <c r="M161" s="236" t="s">
        <v>20</v>
      </c>
      <c r="N161" s="237" t="s">
        <v>42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144</v>
      </c>
      <c r="AT161" s="20" t="s">
        <v>233</v>
      </c>
      <c r="AU161" s="20" t="s">
        <v>80</v>
      </c>
      <c r="AY161" s="20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9">
        <f>ROUND(I161*H161,15)</f>
        <v>0</v>
      </c>
      <c r="BL161" s="20" t="s">
        <v>144</v>
      </c>
      <c r="BM161" s="20" t="s">
        <v>351</v>
      </c>
    </row>
    <row r="162" s="1" customFormat="1" ht="68.4" customHeight="1">
      <c r="B162" s="42"/>
      <c r="C162" s="230" t="s">
        <v>465</v>
      </c>
      <c r="D162" s="230" t="s">
        <v>233</v>
      </c>
      <c r="E162" s="231" t="s">
        <v>794</v>
      </c>
      <c r="F162" s="232" t="s">
        <v>795</v>
      </c>
      <c r="G162" s="233" t="s">
        <v>142</v>
      </c>
      <c r="H162" s="234">
        <v>3</v>
      </c>
      <c r="I162" s="235"/>
      <c r="J162" s="234">
        <f>ROUND(I162*H162,15)</f>
        <v>0</v>
      </c>
      <c r="K162" s="232" t="s">
        <v>163</v>
      </c>
      <c r="L162" s="68"/>
      <c r="M162" s="236" t="s">
        <v>20</v>
      </c>
      <c r="N162" s="237" t="s">
        <v>42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144</v>
      </c>
      <c r="AT162" s="20" t="s">
        <v>233</v>
      </c>
      <c r="AU162" s="20" t="s">
        <v>80</v>
      </c>
      <c r="AY162" s="20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9">
        <f>ROUND(I162*H162,15)</f>
        <v>0</v>
      </c>
      <c r="BL162" s="20" t="s">
        <v>144</v>
      </c>
      <c r="BM162" s="20" t="s">
        <v>796</v>
      </c>
    </row>
    <row r="163" s="1" customFormat="1">
      <c r="B163" s="42"/>
      <c r="C163" s="70"/>
      <c r="D163" s="242" t="s">
        <v>654</v>
      </c>
      <c r="E163" s="70"/>
      <c r="F163" s="243" t="s">
        <v>797</v>
      </c>
      <c r="G163" s="70"/>
      <c r="H163" s="70"/>
      <c r="I163" s="187"/>
      <c r="J163" s="70"/>
      <c r="K163" s="70"/>
      <c r="L163" s="68"/>
      <c r="M163" s="244"/>
      <c r="N163" s="43"/>
      <c r="O163" s="43"/>
      <c r="P163" s="43"/>
      <c r="Q163" s="43"/>
      <c r="R163" s="43"/>
      <c r="S163" s="43"/>
      <c r="T163" s="91"/>
      <c r="AT163" s="20" t="s">
        <v>654</v>
      </c>
      <c r="AU163" s="20" t="s">
        <v>80</v>
      </c>
    </row>
    <row r="164" s="1" customFormat="1" ht="22.8" customHeight="1">
      <c r="B164" s="42"/>
      <c r="C164" s="230" t="s">
        <v>283</v>
      </c>
      <c r="D164" s="230" t="s">
        <v>233</v>
      </c>
      <c r="E164" s="231" t="s">
        <v>798</v>
      </c>
      <c r="F164" s="232" t="s">
        <v>799</v>
      </c>
      <c r="G164" s="233" t="s">
        <v>339</v>
      </c>
      <c r="H164" s="234">
        <v>1871</v>
      </c>
      <c r="I164" s="235"/>
      <c r="J164" s="234">
        <f>ROUND(I164*H164,15)</f>
        <v>0</v>
      </c>
      <c r="K164" s="232" t="s">
        <v>163</v>
      </c>
      <c r="L164" s="68"/>
      <c r="M164" s="236" t="s">
        <v>20</v>
      </c>
      <c r="N164" s="237" t="s">
        <v>42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144</v>
      </c>
      <c r="AT164" s="20" t="s">
        <v>233</v>
      </c>
      <c r="AU164" s="20" t="s">
        <v>80</v>
      </c>
      <c r="AY164" s="20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78</v>
      </c>
      <c r="BK164" s="229">
        <f>ROUND(I164*H164,15)</f>
        <v>0</v>
      </c>
      <c r="BL164" s="20" t="s">
        <v>144</v>
      </c>
      <c r="BM164" s="20" t="s">
        <v>354</v>
      </c>
    </row>
    <row r="165" s="1" customFormat="1" ht="22.8" customHeight="1">
      <c r="B165" s="42"/>
      <c r="C165" s="230" t="s">
        <v>472</v>
      </c>
      <c r="D165" s="230" t="s">
        <v>233</v>
      </c>
      <c r="E165" s="231" t="s">
        <v>800</v>
      </c>
      <c r="F165" s="232" t="s">
        <v>801</v>
      </c>
      <c r="G165" s="233" t="s">
        <v>339</v>
      </c>
      <c r="H165" s="234">
        <v>1871</v>
      </c>
      <c r="I165" s="235"/>
      <c r="J165" s="234">
        <f>ROUND(I165*H165,15)</f>
        <v>0</v>
      </c>
      <c r="K165" s="232" t="s">
        <v>163</v>
      </c>
      <c r="L165" s="68"/>
      <c r="M165" s="236" t="s">
        <v>20</v>
      </c>
      <c r="N165" s="237" t="s">
        <v>42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144</v>
      </c>
      <c r="AT165" s="20" t="s">
        <v>233</v>
      </c>
      <c r="AU165" s="20" t="s">
        <v>80</v>
      </c>
      <c r="AY165" s="20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9">
        <f>ROUND(I165*H165,15)</f>
        <v>0</v>
      </c>
      <c r="BL165" s="20" t="s">
        <v>144</v>
      </c>
      <c r="BM165" s="20" t="s">
        <v>358</v>
      </c>
    </row>
    <row r="166" s="1" customFormat="1" ht="22.8" customHeight="1">
      <c r="B166" s="42"/>
      <c r="C166" s="230" t="s">
        <v>287</v>
      </c>
      <c r="D166" s="230" t="s">
        <v>233</v>
      </c>
      <c r="E166" s="231" t="s">
        <v>631</v>
      </c>
      <c r="F166" s="232" t="s">
        <v>632</v>
      </c>
      <c r="G166" s="233" t="s">
        <v>339</v>
      </c>
      <c r="H166" s="234">
        <v>491.06599999999997</v>
      </c>
      <c r="I166" s="235"/>
      <c r="J166" s="234">
        <f>ROUND(I166*H166,15)</f>
        <v>0</v>
      </c>
      <c r="K166" s="232" t="s">
        <v>163</v>
      </c>
      <c r="L166" s="68"/>
      <c r="M166" s="236" t="s">
        <v>20</v>
      </c>
      <c r="N166" s="237" t="s">
        <v>42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144</v>
      </c>
      <c r="AT166" s="20" t="s">
        <v>233</v>
      </c>
      <c r="AU166" s="20" t="s">
        <v>80</v>
      </c>
      <c r="AY166" s="20" t="s">
        <v>136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78</v>
      </c>
      <c r="BK166" s="229">
        <f>ROUND(I166*H166,15)</f>
        <v>0</v>
      </c>
      <c r="BL166" s="20" t="s">
        <v>144</v>
      </c>
      <c r="BM166" s="20" t="s">
        <v>361</v>
      </c>
    </row>
    <row r="167" s="1" customFormat="1" ht="22.8" customHeight="1">
      <c r="B167" s="42"/>
      <c r="C167" s="230" t="s">
        <v>479</v>
      </c>
      <c r="D167" s="230" t="s">
        <v>233</v>
      </c>
      <c r="E167" s="231" t="s">
        <v>633</v>
      </c>
      <c r="F167" s="232" t="s">
        <v>634</v>
      </c>
      <c r="G167" s="233" t="s">
        <v>339</v>
      </c>
      <c r="H167" s="234">
        <v>491.06599999999997</v>
      </c>
      <c r="I167" s="235"/>
      <c r="J167" s="234">
        <f>ROUND(I167*H167,15)</f>
        <v>0</v>
      </c>
      <c r="K167" s="232" t="s">
        <v>163</v>
      </c>
      <c r="L167" s="68"/>
      <c r="M167" s="236" t="s">
        <v>20</v>
      </c>
      <c r="N167" s="237" t="s">
        <v>42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144</v>
      </c>
      <c r="AT167" s="20" t="s">
        <v>233</v>
      </c>
      <c r="AU167" s="20" t="s">
        <v>80</v>
      </c>
      <c r="AY167" s="20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9">
        <f>ROUND(I167*H167,15)</f>
        <v>0</v>
      </c>
      <c r="BL167" s="20" t="s">
        <v>144</v>
      </c>
      <c r="BM167" s="20" t="s">
        <v>365</v>
      </c>
    </row>
    <row r="168" s="1" customFormat="1" ht="14.4" customHeight="1">
      <c r="B168" s="42"/>
      <c r="C168" s="230" t="s">
        <v>290</v>
      </c>
      <c r="D168" s="230" t="s">
        <v>233</v>
      </c>
      <c r="E168" s="231" t="s">
        <v>635</v>
      </c>
      <c r="F168" s="232" t="s">
        <v>636</v>
      </c>
      <c r="G168" s="233" t="s">
        <v>339</v>
      </c>
      <c r="H168" s="234">
        <v>491.06599999999997</v>
      </c>
      <c r="I168" s="235"/>
      <c r="J168" s="234">
        <f>ROUND(I168*H168,15)</f>
        <v>0</v>
      </c>
      <c r="K168" s="232" t="s">
        <v>163</v>
      </c>
      <c r="L168" s="68"/>
      <c r="M168" s="236" t="s">
        <v>20</v>
      </c>
      <c r="N168" s="237" t="s">
        <v>42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144</v>
      </c>
      <c r="AT168" s="20" t="s">
        <v>233</v>
      </c>
      <c r="AU168" s="20" t="s">
        <v>80</v>
      </c>
      <c r="AY168" s="20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78</v>
      </c>
      <c r="BK168" s="229">
        <f>ROUND(I168*H168,15)</f>
        <v>0</v>
      </c>
      <c r="BL168" s="20" t="s">
        <v>144</v>
      </c>
      <c r="BM168" s="20" t="s">
        <v>368</v>
      </c>
    </row>
    <row r="169" s="1" customFormat="1" ht="22.8" customHeight="1">
      <c r="B169" s="42"/>
      <c r="C169" s="230" t="s">
        <v>486</v>
      </c>
      <c r="D169" s="230" t="s">
        <v>233</v>
      </c>
      <c r="E169" s="231" t="s">
        <v>637</v>
      </c>
      <c r="F169" s="232" t="s">
        <v>638</v>
      </c>
      <c r="G169" s="233" t="s">
        <v>558</v>
      </c>
      <c r="H169" s="234">
        <v>0.047</v>
      </c>
      <c r="I169" s="235"/>
      <c r="J169" s="234">
        <f>ROUND(I169*H169,15)</f>
        <v>0</v>
      </c>
      <c r="K169" s="232" t="s">
        <v>163</v>
      </c>
      <c r="L169" s="68"/>
      <c r="M169" s="236" t="s">
        <v>20</v>
      </c>
      <c r="N169" s="237" t="s">
        <v>42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144</v>
      </c>
      <c r="AT169" s="20" t="s">
        <v>233</v>
      </c>
      <c r="AU169" s="20" t="s">
        <v>80</v>
      </c>
      <c r="AY169" s="20" t="s">
        <v>136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9">
        <f>ROUND(I169*H169,15)</f>
        <v>0</v>
      </c>
      <c r="BL169" s="20" t="s">
        <v>144</v>
      </c>
      <c r="BM169" s="20" t="s">
        <v>372</v>
      </c>
    </row>
    <row r="170" s="1" customFormat="1" ht="22.8" customHeight="1">
      <c r="B170" s="42"/>
      <c r="C170" s="230" t="s">
        <v>294</v>
      </c>
      <c r="D170" s="230" t="s">
        <v>233</v>
      </c>
      <c r="E170" s="231" t="s">
        <v>639</v>
      </c>
      <c r="F170" s="232" t="s">
        <v>640</v>
      </c>
      <c r="G170" s="233" t="s">
        <v>558</v>
      </c>
      <c r="H170" s="234">
        <v>0.184</v>
      </c>
      <c r="I170" s="235"/>
      <c r="J170" s="234">
        <f>ROUND(I170*H170,15)</f>
        <v>0</v>
      </c>
      <c r="K170" s="232" t="s">
        <v>163</v>
      </c>
      <c r="L170" s="68"/>
      <c r="M170" s="236" t="s">
        <v>20</v>
      </c>
      <c r="N170" s="237" t="s">
        <v>42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144</v>
      </c>
      <c r="AT170" s="20" t="s">
        <v>233</v>
      </c>
      <c r="AU170" s="20" t="s">
        <v>80</v>
      </c>
      <c r="AY170" s="20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78</v>
      </c>
      <c r="BK170" s="229">
        <f>ROUND(I170*H170,15)</f>
        <v>0</v>
      </c>
      <c r="BL170" s="20" t="s">
        <v>144</v>
      </c>
      <c r="BM170" s="20" t="s">
        <v>375</v>
      </c>
    </row>
    <row r="171" s="1" customFormat="1" ht="22.8" customHeight="1">
      <c r="B171" s="42"/>
      <c r="C171" s="230" t="s">
        <v>491</v>
      </c>
      <c r="D171" s="230" t="s">
        <v>233</v>
      </c>
      <c r="E171" s="231" t="s">
        <v>641</v>
      </c>
      <c r="F171" s="232" t="s">
        <v>642</v>
      </c>
      <c r="G171" s="233" t="s">
        <v>591</v>
      </c>
      <c r="H171" s="234">
        <v>337</v>
      </c>
      <c r="I171" s="235"/>
      <c r="J171" s="234">
        <f>ROUND(I171*H171,15)</f>
        <v>0</v>
      </c>
      <c r="K171" s="232" t="s">
        <v>163</v>
      </c>
      <c r="L171" s="68"/>
      <c r="M171" s="236" t="s">
        <v>20</v>
      </c>
      <c r="N171" s="237" t="s">
        <v>42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144</v>
      </c>
      <c r="AT171" s="20" t="s">
        <v>233</v>
      </c>
      <c r="AU171" s="20" t="s">
        <v>80</v>
      </c>
      <c r="AY171" s="20" t="s">
        <v>136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9">
        <f>ROUND(I171*H171,15)</f>
        <v>0</v>
      </c>
      <c r="BL171" s="20" t="s">
        <v>144</v>
      </c>
      <c r="BM171" s="20" t="s">
        <v>379</v>
      </c>
    </row>
    <row r="172" s="1" customFormat="1" ht="22.8" customHeight="1">
      <c r="B172" s="42"/>
      <c r="C172" s="230" t="s">
        <v>297</v>
      </c>
      <c r="D172" s="230" t="s">
        <v>233</v>
      </c>
      <c r="E172" s="231" t="s">
        <v>567</v>
      </c>
      <c r="F172" s="232" t="s">
        <v>568</v>
      </c>
      <c r="G172" s="233" t="s">
        <v>553</v>
      </c>
      <c r="H172" s="234">
        <v>2853</v>
      </c>
      <c r="I172" s="235"/>
      <c r="J172" s="234">
        <f>ROUND(I172*H172,15)</f>
        <v>0</v>
      </c>
      <c r="K172" s="232" t="s">
        <v>163</v>
      </c>
      <c r="L172" s="68"/>
      <c r="M172" s="236" t="s">
        <v>20</v>
      </c>
      <c r="N172" s="237" t="s">
        <v>42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144</v>
      </c>
      <c r="AT172" s="20" t="s">
        <v>233</v>
      </c>
      <c r="AU172" s="20" t="s">
        <v>80</v>
      </c>
      <c r="AY172" s="20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78</v>
      </c>
      <c r="BK172" s="229">
        <f>ROUND(I172*H172,15)</f>
        <v>0</v>
      </c>
      <c r="BL172" s="20" t="s">
        <v>144</v>
      </c>
      <c r="BM172" s="20" t="s">
        <v>382</v>
      </c>
    </row>
    <row r="173" s="1" customFormat="1" ht="14.4" customHeight="1">
      <c r="B173" s="42"/>
      <c r="C173" s="230" t="s">
        <v>496</v>
      </c>
      <c r="D173" s="230" t="s">
        <v>233</v>
      </c>
      <c r="E173" s="231" t="s">
        <v>643</v>
      </c>
      <c r="F173" s="232" t="s">
        <v>644</v>
      </c>
      <c r="G173" s="233" t="s">
        <v>553</v>
      </c>
      <c r="H173" s="234">
        <v>2516.5799999999999</v>
      </c>
      <c r="I173" s="235"/>
      <c r="J173" s="234">
        <f>ROUND(I173*H173,15)</f>
        <v>0</v>
      </c>
      <c r="K173" s="232" t="s">
        <v>163</v>
      </c>
      <c r="L173" s="68"/>
      <c r="M173" s="236" t="s">
        <v>20</v>
      </c>
      <c r="N173" s="237" t="s">
        <v>42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144</v>
      </c>
      <c r="AT173" s="20" t="s">
        <v>233</v>
      </c>
      <c r="AU173" s="20" t="s">
        <v>80</v>
      </c>
      <c r="AY173" s="20" t="s">
        <v>136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78</v>
      </c>
      <c r="BK173" s="229">
        <f>ROUND(I173*H173,15)</f>
        <v>0</v>
      </c>
      <c r="BL173" s="20" t="s">
        <v>144</v>
      </c>
      <c r="BM173" s="20" t="s">
        <v>386</v>
      </c>
    </row>
    <row r="174" s="1" customFormat="1" ht="14.4" customHeight="1">
      <c r="B174" s="42"/>
      <c r="C174" s="230" t="s">
        <v>301</v>
      </c>
      <c r="D174" s="230" t="s">
        <v>233</v>
      </c>
      <c r="E174" s="231" t="s">
        <v>645</v>
      </c>
      <c r="F174" s="232" t="s">
        <v>646</v>
      </c>
      <c r="G174" s="233" t="s">
        <v>553</v>
      </c>
      <c r="H174" s="234">
        <v>336.42000000000002</v>
      </c>
      <c r="I174" s="235"/>
      <c r="J174" s="234">
        <f>ROUND(I174*H174,15)</f>
        <v>0</v>
      </c>
      <c r="K174" s="232" t="s">
        <v>163</v>
      </c>
      <c r="L174" s="68"/>
      <c r="M174" s="236" t="s">
        <v>20</v>
      </c>
      <c r="N174" s="237" t="s">
        <v>42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144</v>
      </c>
      <c r="AT174" s="20" t="s">
        <v>233</v>
      </c>
      <c r="AU174" s="20" t="s">
        <v>80</v>
      </c>
      <c r="AY174" s="20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78</v>
      </c>
      <c r="BK174" s="229">
        <f>ROUND(I174*H174,15)</f>
        <v>0</v>
      </c>
      <c r="BL174" s="20" t="s">
        <v>144</v>
      </c>
      <c r="BM174" s="20" t="s">
        <v>389</v>
      </c>
    </row>
    <row r="175" s="1" customFormat="1" ht="22.8" customHeight="1">
      <c r="B175" s="42"/>
      <c r="C175" s="230" t="s">
        <v>503</v>
      </c>
      <c r="D175" s="230" t="s">
        <v>233</v>
      </c>
      <c r="E175" s="231" t="s">
        <v>647</v>
      </c>
      <c r="F175" s="232" t="s">
        <v>648</v>
      </c>
      <c r="G175" s="233" t="s">
        <v>558</v>
      </c>
      <c r="H175" s="234">
        <v>0.69499999999999995</v>
      </c>
      <c r="I175" s="235"/>
      <c r="J175" s="234">
        <f>ROUND(I175*H175,15)</f>
        <v>0</v>
      </c>
      <c r="K175" s="232" t="s">
        <v>163</v>
      </c>
      <c r="L175" s="68"/>
      <c r="M175" s="236" t="s">
        <v>20</v>
      </c>
      <c r="N175" s="237" t="s">
        <v>42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144</v>
      </c>
      <c r="AT175" s="20" t="s">
        <v>233</v>
      </c>
      <c r="AU175" s="20" t="s">
        <v>80</v>
      </c>
      <c r="AY175" s="20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78</v>
      </c>
      <c r="BK175" s="229">
        <f>ROUND(I175*H175,15)</f>
        <v>0</v>
      </c>
      <c r="BL175" s="20" t="s">
        <v>144</v>
      </c>
      <c r="BM175" s="20" t="s">
        <v>393</v>
      </c>
    </row>
    <row r="176" s="1" customFormat="1" ht="22.8" customHeight="1">
      <c r="B176" s="42"/>
      <c r="C176" s="230" t="s">
        <v>304</v>
      </c>
      <c r="D176" s="230" t="s">
        <v>233</v>
      </c>
      <c r="E176" s="231" t="s">
        <v>802</v>
      </c>
      <c r="F176" s="232" t="s">
        <v>803</v>
      </c>
      <c r="G176" s="233" t="s">
        <v>558</v>
      </c>
      <c r="H176" s="234">
        <v>0.029000000000000001</v>
      </c>
      <c r="I176" s="235"/>
      <c r="J176" s="234">
        <f>ROUND(I176*H176,15)</f>
        <v>0</v>
      </c>
      <c r="K176" s="232" t="s">
        <v>163</v>
      </c>
      <c r="L176" s="68"/>
      <c r="M176" s="236" t="s">
        <v>20</v>
      </c>
      <c r="N176" s="237" t="s">
        <v>42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144</v>
      </c>
      <c r="AT176" s="20" t="s">
        <v>233</v>
      </c>
      <c r="AU176" s="20" t="s">
        <v>80</v>
      </c>
      <c r="AY176" s="20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78</v>
      </c>
      <c r="BK176" s="229">
        <f>ROUND(I176*H176,15)</f>
        <v>0</v>
      </c>
      <c r="BL176" s="20" t="s">
        <v>144</v>
      </c>
      <c r="BM176" s="20" t="s">
        <v>396</v>
      </c>
    </row>
    <row r="177" s="1" customFormat="1" ht="22.8" customHeight="1">
      <c r="B177" s="42"/>
      <c r="C177" s="230" t="s">
        <v>510</v>
      </c>
      <c r="D177" s="230" t="s">
        <v>233</v>
      </c>
      <c r="E177" s="231" t="s">
        <v>804</v>
      </c>
      <c r="F177" s="232" t="s">
        <v>805</v>
      </c>
      <c r="G177" s="233" t="s">
        <v>339</v>
      </c>
      <c r="H177" s="234">
        <v>81.579999999999998</v>
      </c>
      <c r="I177" s="235"/>
      <c r="J177" s="234">
        <f>ROUND(I177*H177,15)</f>
        <v>0</v>
      </c>
      <c r="K177" s="232" t="s">
        <v>163</v>
      </c>
      <c r="L177" s="68"/>
      <c r="M177" s="236" t="s">
        <v>20</v>
      </c>
      <c r="N177" s="237" t="s">
        <v>42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144</v>
      </c>
      <c r="AT177" s="20" t="s">
        <v>233</v>
      </c>
      <c r="AU177" s="20" t="s">
        <v>80</v>
      </c>
      <c r="AY177" s="20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78</v>
      </c>
      <c r="BK177" s="229">
        <f>ROUND(I177*H177,15)</f>
        <v>0</v>
      </c>
      <c r="BL177" s="20" t="s">
        <v>144</v>
      </c>
      <c r="BM177" s="20" t="s">
        <v>400</v>
      </c>
    </row>
    <row r="178" s="1" customFormat="1" ht="14.4" customHeight="1">
      <c r="B178" s="42"/>
      <c r="C178" s="230" t="s">
        <v>308</v>
      </c>
      <c r="D178" s="230" t="s">
        <v>233</v>
      </c>
      <c r="E178" s="231" t="s">
        <v>649</v>
      </c>
      <c r="F178" s="232" t="s">
        <v>650</v>
      </c>
      <c r="G178" s="233" t="s">
        <v>458</v>
      </c>
      <c r="H178" s="234">
        <v>134.93933999999999</v>
      </c>
      <c r="I178" s="235"/>
      <c r="J178" s="234">
        <f>ROUND(I178*H178,15)</f>
        <v>0</v>
      </c>
      <c r="K178" s="232" t="s">
        <v>163</v>
      </c>
      <c r="L178" s="68"/>
      <c r="M178" s="236" t="s">
        <v>20</v>
      </c>
      <c r="N178" s="237" t="s">
        <v>42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144</v>
      </c>
      <c r="AT178" s="20" t="s">
        <v>233</v>
      </c>
      <c r="AU178" s="20" t="s">
        <v>80</v>
      </c>
      <c r="AY178" s="20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78</v>
      </c>
      <c r="BK178" s="229">
        <f>ROUND(I178*H178,15)</f>
        <v>0</v>
      </c>
      <c r="BL178" s="20" t="s">
        <v>144</v>
      </c>
      <c r="BM178" s="20" t="s">
        <v>403</v>
      </c>
    </row>
    <row r="179" s="1" customFormat="1" ht="14.4" customHeight="1">
      <c r="B179" s="42"/>
      <c r="C179" s="230" t="s">
        <v>515</v>
      </c>
      <c r="D179" s="230" t="s">
        <v>233</v>
      </c>
      <c r="E179" s="231" t="s">
        <v>651</v>
      </c>
      <c r="F179" s="232" t="s">
        <v>806</v>
      </c>
      <c r="G179" s="233" t="s">
        <v>458</v>
      </c>
      <c r="H179" s="234">
        <v>357.72602999999998</v>
      </c>
      <c r="I179" s="235"/>
      <c r="J179" s="234">
        <f>ROUND(I179*H179,15)</f>
        <v>0</v>
      </c>
      <c r="K179" s="232" t="s">
        <v>163</v>
      </c>
      <c r="L179" s="68"/>
      <c r="M179" s="236" t="s">
        <v>20</v>
      </c>
      <c r="N179" s="237" t="s">
        <v>42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144</v>
      </c>
      <c r="AT179" s="20" t="s">
        <v>233</v>
      </c>
      <c r="AU179" s="20" t="s">
        <v>80</v>
      </c>
      <c r="AY179" s="20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78</v>
      </c>
      <c r="BK179" s="229">
        <f>ROUND(I179*H179,15)</f>
        <v>0</v>
      </c>
      <c r="BL179" s="20" t="s">
        <v>144</v>
      </c>
      <c r="BM179" s="20" t="s">
        <v>407</v>
      </c>
    </row>
    <row r="180" s="1" customFormat="1" ht="14.4" customHeight="1">
      <c r="B180" s="42"/>
      <c r="C180" s="217" t="s">
        <v>311</v>
      </c>
      <c r="D180" s="217" t="s">
        <v>139</v>
      </c>
      <c r="E180" s="218" t="s">
        <v>656</v>
      </c>
      <c r="F180" s="219" t="s">
        <v>657</v>
      </c>
      <c r="G180" s="220" t="s">
        <v>553</v>
      </c>
      <c r="H180" s="221">
        <v>3471.3780000000002</v>
      </c>
      <c r="I180" s="222"/>
      <c r="J180" s="221">
        <f>ROUND(I180*H180,15)</f>
        <v>0</v>
      </c>
      <c r="K180" s="219" t="s">
        <v>163</v>
      </c>
      <c r="L180" s="223"/>
      <c r="M180" s="224" t="s">
        <v>20</v>
      </c>
      <c r="N180" s="225" t="s">
        <v>42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143</v>
      </c>
      <c r="AT180" s="20" t="s">
        <v>139</v>
      </c>
      <c r="AU180" s="20" t="s">
        <v>80</v>
      </c>
      <c r="AY180" s="20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78</v>
      </c>
      <c r="BK180" s="229">
        <f>ROUND(I180*H180,15)</f>
        <v>0</v>
      </c>
      <c r="BL180" s="20" t="s">
        <v>144</v>
      </c>
      <c r="BM180" s="20" t="s">
        <v>410</v>
      </c>
    </row>
    <row r="181" s="1" customFormat="1" ht="22.8" customHeight="1">
      <c r="B181" s="42"/>
      <c r="C181" s="230" t="s">
        <v>520</v>
      </c>
      <c r="D181" s="230" t="s">
        <v>233</v>
      </c>
      <c r="E181" s="231" t="s">
        <v>658</v>
      </c>
      <c r="F181" s="232" t="s">
        <v>659</v>
      </c>
      <c r="G181" s="233" t="s">
        <v>591</v>
      </c>
      <c r="H181" s="234">
        <v>337</v>
      </c>
      <c r="I181" s="235"/>
      <c r="J181" s="234">
        <f>ROUND(I181*H181,15)</f>
        <v>0</v>
      </c>
      <c r="K181" s="232" t="s">
        <v>163</v>
      </c>
      <c r="L181" s="68"/>
      <c r="M181" s="236" t="s">
        <v>20</v>
      </c>
      <c r="N181" s="237" t="s">
        <v>42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144</v>
      </c>
      <c r="AT181" s="20" t="s">
        <v>233</v>
      </c>
      <c r="AU181" s="20" t="s">
        <v>80</v>
      </c>
      <c r="AY181" s="20" t="s">
        <v>136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78</v>
      </c>
      <c r="BK181" s="229">
        <f>ROUND(I181*H181,15)</f>
        <v>0</v>
      </c>
      <c r="BL181" s="20" t="s">
        <v>144</v>
      </c>
      <c r="BM181" s="20" t="s">
        <v>414</v>
      </c>
    </row>
    <row r="182" s="1" customFormat="1" ht="14.4" customHeight="1">
      <c r="B182" s="42"/>
      <c r="C182" s="230" t="s">
        <v>315</v>
      </c>
      <c r="D182" s="230" t="s">
        <v>233</v>
      </c>
      <c r="E182" s="231" t="s">
        <v>660</v>
      </c>
      <c r="F182" s="232" t="s">
        <v>661</v>
      </c>
      <c r="G182" s="233" t="s">
        <v>458</v>
      </c>
      <c r="H182" s="234">
        <v>17.699999999999999</v>
      </c>
      <c r="I182" s="235"/>
      <c r="J182" s="234">
        <f>ROUND(I182*H182,15)</f>
        <v>0</v>
      </c>
      <c r="K182" s="232" t="s">
        <v>163</v>
      </c>
      <c r="L182" s="68"/>
      <c r="M182" s="236" t="s">
        <v>20</v>
      </c>
      <c r="N182" s="237" t="s">
        <v>42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144</v>
      </c>
      <c r="AT182" s="20" t="s">
        <v>233</v>
      </c>
      <c r="AU182" s="20" t="s">
        <v>80</v>
      </c>
      <c r="AY182" s="20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78</v>
      </c>
      <c r="BK182" s="229">
        <f>ROUND(I182*H182,15)</f>
        <v>0</v>
      </c>
      <c r="BL182" s="20" t="s">
        <v>144</v>
      </c>
      <c r="BM182" s="20" t="s">
        <v>417</v>
      </c>
    </row>
    <row r="183" s="1" customFormat="1" ht="14.4" customHeight="1">
      <c r="B183" s="42"/>
      <c r="C183" s="217" t="s">
        <v>151</v>
      </c>
      <c r="D183" s="217" t="s">
        <v>139</v>
      </c>
      <c r="E183" s="218" t="s">
        <v>662</v>
      </c>
      <c r="F183" s="219" t="s">
        <v>663</v>
      </c>
      <c r="G183" s="220" t="s">
        <v>553</v>
      </c>
      <c r="H183" s="221">
        <v>35.399999999999999</v>
      </c>
      <c r="I183" s="222"/>
      <c r="J183" s="221">
        <f>ROUND(I183*H183,15)</f>
        <v>0</v>
      </c>
      <c r="K183" s="219" t="s">
        <v>163</v>
      </c>
      <c r="L183" s="223"/>
      <c r="M183" s="224" t="s">
        <v>20</v>
      </c>
      <c r="N183" s="225" t="s">
        <v>42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143</v>
      </c>
      <c r="AT183" s="20" t="s">
        <v>139</v>
      </c>
      <c r="AU183" s="20" t="s">
        <v>80</v>
      </c>
      <c r="AY183" s="20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78</v>
      </c>
      <c r="BK183" s="229">
        <f>ROUND(I183*H183,15)</f>
        <v>0</v>
      </c>
      <c r="BL183" s="20" t="s">
        <v>144</v>
      </c>
      <c r="BM183" s="20" t="s">
        <v>421</v>
      </c>
    </row>
    <row r="184" s="1" customFormat="1" ht="22.8" customHeight="1">
      <c r="B184" s="42"/>
      <c r="C184" s="230" t="s">
        <v>183</v>
      </c>
      <c r="D184" s="230" t="s">
        <v>233</v>
      </c>
      <c r="E184" s="231" t="s">
        <v>664</v>
      </c>
      <c r="F184" s="232" t="s">
        <v>665</v>
      </c>
      <c r="G184" s="233" t="s">
        <v>553</v>
      </c>
      <c r="H184" s="234">
        <v>3506.7779999999998</v>
      </c>
      <c r="I184" s="235"/>
      <c r="J184" s="234">
        <f>ROUND(I184*H184,15)</f>
        <v>0</v>
      </c>
      <c r="K184" s="232" t="s">
        <v>163</v>
      </c>
      <c r="L184" s="68"/>
      <c r="M184" s="236" t="s">
        <v>20</v>
      </c>
      <c r="N184" s="237" t="s">
        <v>42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144</v>
      </c>
      <c r="AT184" s="20" t="s">
        <v>233</v>
      </c>
      <c r="AU184" s="20" t="s">
        <v>80</v>
      </c>
      <c r="AY184" s="20" t="s">
        <v>136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78</v>
      </c>
      <c r="BK184" s="229">
        <f>ROUND(I184*H184,15)</f>
        <v>0</v>
      </c>
      <c r="BL184" s="20" t="s">
        <v>144</v>
      </c>
      <c r="BM184" s="20" t="s">
        <v>424</v>
      </c>
    </row>
    <row r="185" s="1" customFormat="1" ht="14.4" customHeight="1">
      <c r="B185" s="42"/>
      <c r="C185" s="230" t="s">
        <v>187</v>
      </c>
      <c r="D185" s="230" t="s">
        <v>233</v>
      </c>
      <c r="E185" s="231" t="s">
        <v>666</v>
      </c>
      <c r="F185" s="232" t="s">
        <v>667</v>
      </c>
      <c r="G185" s="233" t="s">
        <v>142</v>
      </c>
      <c r="H185" s="234">
        <v>7</v>
      </c>
      <c r="I185" s="235"/>
      <c r="J185" s="234">
        <f>ROUND(I185*H185,15)</f>
        <v>0</v>
      </c>
      <c r="K185" s="232" t="s">
        <v>163</v>
      </c>
      <c r="L185" s="68"/>
      <c r="M185" s="236" t="s">
        <v>20</v>
      </c>
      <c r="N185" s="237" t="s">
        <v>42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144</v>
      </c>
      <c r="AT185" s="20" t="s">
        <v>233</v>
      </c>
      <c r="AU185" s="20" t="s">
        <v>80</v>
      </c>
      <c r="AY185" s="20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78</v>
      </c>
      <c r="BK185" s="229">
        <f>ROUND(I185*H185,15)</f>
        <v>0</v>
      </c>
      <c r="BL185" s="20" t="s">
        <v>144</v>
      </c>
      <c r="BM185" s="20" t="s">
        <v>428</v>
      </c>
    </row>
    <row r="186" s="1" customFormat="1" ht="14.4" customHeight="1">
      <c r="B186" s="42"/>
      <c r="C186" s="217" t="s">
        <v>191</v>
      </c>
      <c r="D186" s="217" t="s">
        <v>139</v>
      </c>
      <c r="E186" s="218" t="s">
        <v>668</v>
      </c>
      <c r="F186" s="219" t="s">
        <v>669</v>
      </c>
      <c r="G186" s="220" t="s">
        <v>142</v>
      </c>
      <c r="H186" s="221">
        <v>7</v>
      </c>
      <c r="I186" s="222"/>
      <c r="J186" s="221">
        <f>ROUND(I186*H186,15)</f>
        <v>0</v>
      </c>
      <c r="K186" s="219" t="s">
        <v>163</v>
      </c>
      <c r="L186" s="223"/>
      <c r="M186" s="224" t="s">
        <v>20</v>
      </c>
      <c r="N186" s="225" t="s">
        <v>42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143</v>
      </c>
      <c r="AT186" s="20" t="s">
        <v>139</v>
      </c>
      <c r="AU186" s="20" t="s">
        <v>80</v>
      </c>
      <c r="AY186" s="20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78</v>
      </c>
      <c r="BK186" s="229">
        <f>ROUND(I186*H186,15)</f>
        <v>0</v>
      </c>
      <c r="BL186" s="20" t="s">
        <v>144</v>
      </c>
      <c r="BM186" s="20" t="s">
        <v>431</v>
      </c>
    </row>
    <row r="187" s="1" customFormat="1" ht="22.8" customHeight="1">
      <c r="B187" s="42"/>
      <c r="C187" s="230" t="s">
        <v>195</v>
      </c>
      <c r="D187" s="230" t="s">
        <v>233</v>
      </c>
      <c r="E187" s="231" t="s">
        <v>670</v>
      </c>
      <c r="F187" s="232" t="s">
        <v>671</v>
      </c>
      <c r="G187" s="233" t="s">
        <v>142</v>
      </c>
      <c r="H187" s="234">
        <v>1</v>
      </c>
      <c r="I187" s="235"/>
      <c r="J187" s="234">
        <f>ROUND(I187*H187,15)</f>
        <v>0</v>
      </c>
      <c r="K187" s="232" t="s">
        <v>163</v>
      </c>
      <c r="L187" s="68"/>
      <c r="M187" s="236" t="s">
        <v>20</v>
      </c>
      <c r="N187" s="237" t="s">
        <v>42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144</v>
      </c>
      <c r="AT187" s="20" t="s">
        <v>233</v>
      </c>
      <c r="AU187" s="20" t="s">
        <v>80</v>
      </c>
      <c r="AY187" s="20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78</v>
      </c>
      <c r="BK187" s="229">
        <f>ROUND(I187*H187,15)</f>
        <v>0</v>
      </c>
      <c r="BL187" s="20" t="s">
        <v>144</v>
      </c>
      <c r="BM187" s="20" t="s">
        <v>435</v>
      </c>
    </row>
    <row r="188" s="1" customFormat="1" ht="14.4" customHeight="1">
      <c r="B188" s="42"/>
      <c r="C188" s="230" t="s">
        <v>199</v>
      </c>
      <c r="D188" s="230" t="s">
        <v>233</v>
      </c>
      <c r="E188" s="231" t="s">
        <v>672</v>
      </c>
      <c r="F188" s="232" t="s">
        <v>673</v>
      </c>
      <c r="G188" s="233" t="s">
        <v>142</v>
      </c>
      <c r="H188" s="234">
        <v>47</v>
      </c>
      <c r="I188" s="235"/>
      <c r="J188" s="234">
        <f>ROUND(I188*H188,15)</f>
        <v>0</v>
      </c>
      <c r="K188" s="232" t="s">
        <v>163</v>
      </c>
      <c r="L188" s="68"/>
      <c r="M188" s="236" t="s">
        <v>20</v>
      </c>
      <c r="N188" s="237" t="s">
        <v>42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144</v>
      </c>
      <c r="AT188" s="20" t="s">
        <v>233</v>
      </c>
      <c r="AU188" s="20" t="s">
        <v>80</v>
      </c>
      <c r="AY188" s="20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78</v>
      </c>
      <c r="BK188" s="229">
        <f>ROUND(I188*H188,15)</f>
        <v>0</v>
      </c>
      <c r="BL188" s="20" t="s">
        <v>144</v>
      </c>
      <c r="BM188" s="20" t="s">
        <v>438</v>
      </c>
    </row>
    <row r="189" s="1" customFormat="1" ht="22.8" customHeight="1">
      <c r="B189" s="42"/>
      <c r="C189" s="217" t="s">
        <v>203</v>
      </c>
      <c r="D189" s="217" t="s">
        <v>139</v>
      </c>
      <c r="E189" s="218" t="s">
        <v>674</v>
      </c>
      <c r="F189" s="219" t="s">
        <v>675</v>
      </c>
      <c r="G189" s="220" t="s">
        <v>142</v>
      </c>
      <c r="H189" s="221">
        <v>41</v>
      </c>
      <c r="I189" s="222"/>
      <c r="J189" s="221">
        <f>ROUND(I189*H189,15)</f>
        <v>0</v>
      </c>
      <c r="K189" s="219" t="s">
        <v>163</v>
      </c>
      <c r="L189" s="223"/>
      <c r="M189" s="224" t="s">
        <v>20</v>
      </c>
      <c r="N189" s="225" t="s">
        <v>42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143</v>
      </c>
      <c r="AT189" s="20" t="s">
        <v>139</v>
      </c>
      <c r="AU189" s="20" t="s">
        <v>80</v>
      </c>
      <c r="AY189" s="20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78</v>
      </c>
      <c r="BK189" s="229">
        <f>ROUND(I189*H189,15)</f>
        <v>0</v>
      </c>
      <c r="BL189" s="20" t="s">
        <v>144</v>
      </c>
      <c r="BM189" s="20" t="s">
        <v>442</v>
      </c>
    </row>
    <row r="190" s="1" customFormat="1" ht="22.8" customHeight="1">
      <c r="B190" s="42"/>
      <c r="C190" s="217" t="s">
        <v>207</v>
      </c>
      <c r="D190" s="217" t="s">
        <v>139</v>
      </c>
      <c r="E190" s="218" t="s">
        <v>807</v>
      </c>
      <c r="F190" s="219" t="s">
        <v>808</v>
      </c>
      <c r="G190" s="220" t="s">
        <v>142</v>
      </c>
      <c r="H190" s="221">
        <v>6</v>
      </c>
      <c r="I190" s="222"/>
      <c r="J190" s="221">
        <f>ROUND(I190*H190,15)</f>
        <v>0</v>
      </c>
      <c r="K190" s="219" t="s">
        <v>163</v>
      </c>
      <c r="L190" s="223"/>
      <c r="M190" s="224" t="s">
        <v>20</v>
      </c>
      <c r="N190" s="225" t="s">
        <v>42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143</v>
      </c>
      <c r="AT190" s="20" t="s">
        <v>139</v>
      </c>
      <c r="AU190" s="20" t="s">
        <v>80</v>
      </c>
      <c r="AY190" s="20" t="s">
        <v>136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78</v>
      </c>
      <c r="BK190" s="229">
        <f>ROUND(I190*H190,15)</f>
        <v>0</v>
      </c>
      <c r="BL190" s="20" t="s">
        <v>144</v>
      </c>
      <c r="BM190" s="20" t="s">
        <v>445</v>
      </c>
    </row>
    <row r="191" s="1" customFormat="1" ht="14.4" customHeight="1">
      <c r="B191" s="42"/>
      <c r="C191" s="230" t="s">
        <v>211</v>
      </c>
      <c r="D191" s="230" t="s">
        <v>233</v>
      </c>
      <c r="E191" s="231" t="s">
        <v>809</v>
      </c>
      <c r="F191" s="232" t="s">
        <v>810</v>
      </c>
      <c r="G191" s="233" t="s">
        <v>142</v>
      </c>
      <c r="H191" s="234">
        <v>8</v>
      </c>
      <c r="I191" s="235"/>
      <c r="J191" s="234">
        <f>ROUND(I191*H191,15)</f>
        <v>0</v>
      </c>
      <c r="K191" s="232" t="s">
        <v>163</v>
      </c>
      <c r="L191" s="68"/>
      <c r="M191" s="236" t="s">
        <v>20</v>
      </c>
      <c r="N191" s="237" t="s">
        <v>42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144</v>
      </c>
      <c r="AT191" s="20" t="s">
        <v>233</v>
      </c>
      <c r="AU191" s="20" t="s">
        <v>80</v>
      </c>
      <c r="AY191" s="20" t="s">
        <v>136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78</v>
      </c>
      <c r="BK191" s="229">
        <f>ROUND(I191*H191,15)</f>
        <v>0</v>
      </c>
      <c r="BL191" s="20" t="s">
        <v>144</v>
      </c>
      <c r="BM191" s="20" t="s">
        <v>450</v>
      </c>
    </row>
    <row r="192" s="1" customFormat="1" ht="14.4" customHeight="1">
      <c r="B192" s="42"/>
      <c r="C192" s="217" t="s">
        <v>215</v>
      </c>
      <c r="D192" s="217" t="s">
        <v>139</v>
      </c>
      <c r="E192" s="218" t="s">
        <v>811</v>
      </c>
      <c r="F192" s="219" t="s">
        <v>812</v>
      </c>
      <c r="G192" s="220" t="s">
        <v>142</v>
      </c>
      <c r="H192" s="221">
        <v>8</v>
      </c>
      <c r="I192" s="222"/>
      <c r="J192" s="221">
        <f>ROUND(I192*H192,15)</f>
        <v>0</v>
      </c>
      <c r="K192" s="219" t="s">
        <v>163</v>
      </c>
      <c r="L192" s="223"/>
      <c r="M192" s="224" t="s">
        <v>20</v>
      </c>
      <c r="N192" s="225" t="s">
        <v>42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143</v>
      </c>
      <c r="AT192" s="20" t="s">
        <v>139</v>
      </c>
      <c r="AU192" s="20" t="s">
        <v>80</v>
      </c>
      <c r="AY192" s="20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78</v>
      </c>
      <c r="BK192" s="229">
        <f>ROUND(I192*H192,15)</f>
        <v>0</v>
      </c>
      <c r="BL192" s="20" t="s">
        <v>144</v>
      </c>
      <c r="BM192" s="20" t="s">
        <v>454</v>
      </c>
    </row>
    <row r="193" s="1" customFormat="1" ht="14.4" customHeight="1">
      <c r="B193" s="42"/>
      <c r="C193" s="230" t="s">
        <v>219</v>
      </c>
      <c r="D193" s="230" t="s">
        <v>233</v>
      </c>
      <c r="E193" s="231" t="s">
        <v>813</v>
      </c>
      <c r="F193" s="232" t="s">
        <v>814</v>
      </c>
      <c r="G193" s="233" t="s">
        <v>142</v>
      </c>
      <c r="H193" s="234">
        <v>3</v>
      </c>
      <c r="I193" s="235"/>
      <c r="J193" s="234">
        <f>ROUND(I193*H193,15)</f>
        <v>0</v>
      </c>
      <c r="K193" s="232" t="s">
        <v>163</v>
      </c>
      <c r="L193" s="68"/>
      <c r="M193" s="236" t="s">
        <v>20</v>
      </c>
      <c r="N193" s="237" t="s">
        <v>42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144</v>
      </c>
      <c r="AT193" s="20" t="s">
        <v>233</v>
      </c>
      <c r="AU193" s="20" t="s">
        <v>80</v>
      </c>
      <c r="AY193" s="20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78</v>
      </c>
      <c r="BK193" s="229">
        <f>ROUND(I193*H193,15)</f>
        <v>0</v>
      </c>
      <c r="BL193" s="20" t="s">
        <v>144</v>
      </c>
      <c r="BM193" s="20" t="s">
        <v>459</v>
      </c>
    </row>
    <row r="194" s="1" customFormat="1" ht="14.4" customHeight="1">
      <c r="B194" s="42"/>
      <c r="C194" s="217" t="s">
        <v>223</v>
      </c>
      <c r="D194" s="217" t="s">
        <v>139</v>
      </c>
      <c r="E194" s="218" t="s">
        <v>815</v>
      </c>
      <c r="F194" s="219" t="s">
        <v>816</v>
      </c>
      <c r="G194" s="220" t="s">
        <v>142</v>
      </c>
      <c r="H194" s="221">
        <v>1</v>
      </c>
      <c r="I194" s="222"/>
      <c r="J194" s="221">
        <f>ROUND(I194*H194,15)</f>
        <v>0</v>
      </c>
      <c r="K194" s="219" t="s">
        <v>163</v>
      </c>
      <c r="L194" s="223"/>
      <c r="M194" s="224" t="s">
        <v>20</v>
      </c>
      <c r="N194" s="225" t="s">
        <v>42</v>
      </c>
      <c r="O194" s="4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0" t="s">
        <v>143</v>
      </c>
      <c r="AT194" s="20" t="s">
        <v>139</v>
      </c>
      <c r="AU194" s="20" t="s">
        <v>80</v>
      </c>
      <c r="AY194" s="20" t="s">
        <v>136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78</v>
      </c>
      <c r="BK194" s="229">
        <f>ROUND(I194*H194,15)</f>
        <v>0</v>
      </c>
      <c r="BL194" s="20" t="s">
        <v>144</v>
      </c>
      <c r="BM194" s="20" t="s">
        <v>464</v>
      </c>
    </row>
    <row r="195" s="1" customFormat="1" ht="14.4" customHeight="1">
      <c r="B195" s="42"/>
      <c r="C195" s="217" t="s">
        <v>225</v>
      </c>
      <c r="D195" s="217" t="s">
        <v>139</v>
      </c>
      <c r="E195" s="218" t="s">
        <v>817</v>
      </c>
      <c r="F195" s="219" t="s">
        <v>818</v>
      </c>
      <c r="G195" s="220" t="s">
        <v>142</v>
      </c>
      <c r="H195" s="221">
        <v>1</v>
      </c>
      <c r="I195" s="222"/>
      <c r="J195" s="221">
        <f>ROUND(I195*H195,15)</f>
        <v>0</v>
      </c>
      <c r="K195" s="219" t="s">
        <v>163</v>
      </c>
      <c r="L195" s="223"/>
      <c r="M195" s="224" t="s">
        <v>20</v>
      </c>
      <c r="N195" s="225" t="s">
        <v>42</v>
      </c>
      <c r="O195" s="4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AR195" s="20" t="s">
        <v>143</v>
      </c>
      <c r="AT195" s="20" t="s">
        <v>139</v>
      </c>
      <c r="AU195" s="20" t="s">
        <v>80</v>
      </c>
      <c r="AY195" s="20" t="s">
        <v>136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78</v>
      </c>
      <c r="BK195" s="229">
        <f>ROUND(I195*H195,15)</f>
        <v>0</v>
      </c>
      <c r="BL195" s="20" t="s">
        <v>144</v>
      </c>
      <c r="BM195" s="20" t="s">
        <v>468</v>
      </c>
    </row>
    <row r="196" s="1" customFormat="1" ht="14.4" customHeight="1">
      <c r="B196" s="42"/>
      <c r="C196" s="217" t="s">
        <v>229</v>
      </c>
      <c r="D196" s="217" t="s">
        <v>139</v>
      </c>
      <c r="E196" s="218" t="s">
        <v>819</v>
      </c>
      <c r="F196" s="219" t="s">
        <v>820</v>
      </c>
      <c r="G196" s="220" t="s">
        <v>142</v>
      </c>
      <c r="H196" s="221">
        <v>1</v>
      </c>
      <c r="I196" s="222"/>
      <c r="J196" s="221">
        <f>ROUND(I196*H196,15)</f>
        <v>0</v>
      </c>
      <c r="K196" s="219" t="s">
        <v>163</v>
      </c>
      <c r="L196" s="223"/>
      <c r="M196" s="224" t="s">
        <v>20</v>
      </c>
      <c r="N196" s="225" t="s">
        <v>42</v>
      </c>
      <c r="O196" s="43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AR196" s="20" t="s">
        <v>143</v>
      </c>
      <c r="AT196" s="20" t="s">
        <v>139</v>
      </c>
      <c r="AU196" s="20" t="s">
        <v>80</v>
      </c>
      <c r="AY196" s="20" t="s">
        <v>136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78</v>
      </c>
      <c r="BK196" s="229">
        <f>ROUND(I196*H196,15)</f>
        <v>0</v>
      </c>
      <c r="BL196" s="20" t="s">
        <v>144</v>
      </c>
      <c r="BM196" s="20" t="s">
        <v>471</v>
      </c>
    </row>
    <row r="197" s="1" customFormat="1" ht="14.4" customHeight="1">
      <c r="B197" s="42"/>
      <c r="C197" s="217" t="s">
        <v>821</v>
      </c>
      <c r="D197" s="217" t="s">
        <v>139</v>
      </c>
      <c r="E197" s="218" t="s">
        <v>822</v>
      </c>
      <c r="F197" s="219" t="s">
        <v>823</v>
      </c>
      <c r="G197" s="220" t="s">
        <v>142</v>
      </c>
      <c r="H197" s="221">
        <v>4</v>
      </c>
      <c r="I197" s="222"/>
      <c r="J197" s="221">
        <f>ROUND(I197*H197,15)</f>
        <v>0</v>
      </c>
      <c r="K197" s="219" t="s">
        <v>163</v>
      </c>
      <c r="L197" s="223"/>
      <c r="M197" s="224" t="s">
        <v>20</v>
      </c>
      <c r="N197" s="225" t="s">
        <v>42</v>
      </c>
      <c r="O197" s="4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20" t="s">
        <v>143</v>
      </c>
      <c r="AT197" s="20" t="s">
        <v>139</v>
      </c>
      <c r="AU197" s="20" t="s">
        <v>80</v>
      </c>
      <c r="AY197" s="20" t="s">
        <v>136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78</v>
      </c>
      <c r="BK197" s="229">
        <f>ROUND(I197*H197,15)</f>
        <v>0</v>
      </c>
      <c r="BL197" s="20" t="s">
        <v>144</v>
      </c>
      <c r="BM197" s="20" t="s">
        <v>475</v>
      </c>
    </row>
    <row r="198" s="1" customFormat="1" ht="14.4" customHeight="1">
      <c r="B198" s="42"/>
      <c r="C198" s="217" t="s">
        <v>336</v>
      </c>
      <c r="D198" s="217" t="s">
        <v>139</v>
      </c>
      <c r="E198" s="218" t="s">
        <v>824</v>
      </c>
      <c r="F198" s="219" t="s">
        <v>825</v>
      </c>
      <c r="G198" s="220" t="s">
        <v>142</v>
      </c>
      <c r="H198" s="221">
        <v>1</v>
      </c>
      <c r="I198" s="222"/>
      <c r="J198" s="221">
        <f>ROUND(I198*H198,15)</f>
        <v>0</v>
      </c>
      <c r="K198" s="219" t="s">
        <v>163</v>
      </c>
      <c r="L198" s="223"/>
      <c r="M198" s="224" t="s">
        <v>20</v>
      </c>
      <c r="N198" s="225" t="s">
        <v>42</v>
      </c>
      <c r="O198" s="43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AR198" s="20" t="s">
        <v>143</v>
      </c>
      <c r="AT198" s="20" t="s">
        <v>139</v>
      </c>
      <c r="AU198" s="20" t="s">
        <v>80</v>
      </c>
      <c r="AY198" s="20" t="s">
        <v>136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78</v>
      </c>
      <c r="BK198" s="229">
        <f>ROUND(I198*H198,15)</f>
        <v>0</v>
      </c>
      <c r="BL198" s="20" t="s">
        <v>144</v>
      </c>
      <c r="BM198" s="20" t="s">
        <v>478</v>
      </c>
    </row>
    <row r="199" s="1" customFormat="1" ht="14.4" customHeight="1">
      <c r="B199" s="42"/>
      <c r="C199" s="217" t="s">
        <v>826</v>
      </c>
      <c r="D199" s="217" t="s">
        <v>139</v>
      </c>
      <c r="E199" s="218" t="s">
        <v>827</v>
      </c>
      <c r="F199" s="219" t="s">
        <v>828</v>
      </c>
      <c r="G199" s="220" t="s">
        <v>142</v>
      </c>
      <c r="H199" s="221">
        <v>1</v>
      </c>
      <c r="I199" s="222"/>
      <c r="J199" s="221">
        <f>ROUND(I199*H199,15)</f>
        <v>0</v>
      </c>
      <c r="K199" s="219" t="s">
        <v>163</v>
      </c>
      <c r="L199" s="223"/>
      <c r="M199" s="224" t="s">
        <v>20</v>
      </c>
      <c r="N199" s="225" t="s">
        <v>42</v>
      </c>
      <c r="O199" s="4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0" t="s">
        <v>143</v>
      </c>
      <c r="AT199" s="20" t="s">
        <v>139</v>
      </c>
      <c r="AU199" s="20" t="s">
        <v>80</v>
      </c>
      <c r="AY199" s="20" t="s">
        <v>136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78</v>
      </c>
      <c r="BK199" s="229">
        <f>ROUND(I199*H199,15)</f>
        <v>0</v>
      </c>
      <c r="BL199" s="20" t="s">
        <v>144</v>
      </c>
      <c r="BM199" s="20" t="s">
        <v>482</v>
      </c>
    </row>
    <row r="200" s="1" customFormat="1" ht="14.4" customHeight="1">
      <c r="B200" s="42"/>
      <c r="C200" s="230" t="s">
        <v>340</v>
      </c>
      <c r="D200" s="230" t="s">
        <v>233</v>
      </c>
      <c r="E200" s="231" t="s">
        <v>829</v>
      </c>
      <c r="F200" s="232" t="s">
        <v>830</v>
      </c>
      <c r="G200" s="233" t="s">
        <v>142</v>
      </c>
      <c r="H200" s="234">
        <v>1</v>
      </c>
      <c r="I200" s="235"/>
      <c r="J200" s="234">
        <f>ROUND(I200*H200,15)</f>
        <v>0</v>
      </c>
      <c r="K200" s="232" t="s">
        <v>163</v>
      </c>
      <c r="L200" s="68"/>
      <c r="M200" s="236" t="s">
        <v>20</v>
      </c>
      <c r="N200" s="237" t="s">
        <v>42</v>
      </c>
      <c r="O200" s="43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0" t="s">
        <v>144</v>
      </c>
      <c r="AT200" s="20" t="s">
        <v>233</v>
      </c>
      <c r="AU200" s="20" t="s">
        <v>80</v>
      </c>
      <c r="AY200" s="20" t="s">
        <v>136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78</v>
      </c>
      <c r="BK200" s="229">
        <f>ROUND(I200*H200,15)</f>
        <v>0</v>
      </c>
      <c r="BL200" s="20" t="s">
        <v>144</v>
      </c>
      <c r="BM200" s="20" t="s">
        <v>485</v>
      </c>
    </row>
    <row r="201" s="1" customFormat="1" ht="14.4" customHeight="1">
      <c r="B201" s="42"/>
      <c r="C201" s="230" t="s">
        <v>831</v>
      </c>
      <c r="D201" s="230" t="s">
        <v>233</v>
      </c>
      <c r="E201" s="231" t="s">
        <v>832</v>
      </c>
      <c r="F201" s="232" t="s">
        <v>833</v>
      </c>
      <c r="G201" s="233" t="s">
        <v>142</v>
      </c>
      <c r="H201" s="234">
        <v>1</v>
      </c>
      <c r="I201" s="235"/>
      <c r="J201" s="234">
        <f>ROUND(I201*H201,15)</f>
        <v>0</v>
      </c>
      <c r="K201" s="232" t="s">
        <v>163</v>
      </c>
      <c r="L201" s="68"/>
      <c r="M201" s="236" t="s">
        <v>20</v>
      </c>
      <c r="N201" s="237" t="s">
        <v>42</v>
      </c>
      <c r="O201" s="4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20" t="s">
        <v>144</v>
      </c>
      <c r="AT201" s="20" t="s">
        <v>233</v>
      </c>
      <c r="AU201" s="20" t="s">
        <v>80</v>
      </c>
      <c r="AY201" s="20" t="s">
        <v>136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78</v>
      </c>
      <c r="BK201" s="229">
        <f>ROUND(I201*H201,15)</f>
        <v>0</v>
      </c>
      <c r="BL201" s="20" t="s">
        <v>144</v>
      </c>
      <c r="BM201" s="20" t="s">
        <v>489</v>
      </c>
    </row>
    <row r="202" s="1" customFormat="1" ht="14.4" customHeight="1">
      <c r="B202" s="42"/>
      <c r="C202" s="217" t="s">
        <v>344</v>
      </c>
      <c r="D202" s="217" t="s">
        <v>139</v>
      </c>
      <c r="E202" s="218" t="s">
        <v>834</v>
      </c>
      <c r="F202" s="219" t="s">
        <v>835</v>
      </c>
      <c r="G202" s="220" t="s">
        <v>142</v>
      </c>
      <c r="H202" s="221">
        <v>2</v>
      </c>
      <c r="I202" s="222"/>
      <c r="J202" s="221">
        <f>ROUND(I202*H202,15)</f>
        <v>0</v>
      </c>
      <c r="K202" s="219" t="s">
        <v>163</v>
      </c>
      <c r="L202" s="223"/>
      <c r="M202" s="224" t="s">
        <v>20</v>
      </c>
      <c r="N202" s="225" t="s">
        <v>42</v>
      </c>
      <c r="O202" s="43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AR202" s="20" t="s">
        <v>143</v>
      </c>
      <c r="AT202" s="20" t="s">
        <v>139</v>
      </c>
      <c r="AU202" s="20" t="s">
        <v>80</v>
      </c>
      <c r="AY202" s="20" t="s">
        <v>136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78</v>
      </c>
      <c r="BK202" s="229">
        <f>ROUND(I202*H202,15)</f>
        <v>0</v>
      </c>
      <c r="BL202" s="20" t="s">
        <v>144</v>
      </c>
      <c r="BM202" s="20" t="s">
        <v>490</v>
      </c>
    </row>
    <row r="203" s="1" customFormat="1" ht="14.4" customHeight="1">
      <c r="B203" s="42"/>
      <c r="C203" s="217" t="s">
        <v>836</v>
      </c>
      <c r="D203" s="217" t="s">
        <v>139</v>
      </c>
      <c r="E203" s="218" t="s">
        <v>819</v>
      </c>
      <c r="F203" s="219" t="s">
        <v>820</v>
      </c>
      <c r="G203" s="220" t="s">
        <v>142</v>
      </c>
      <c r="H203" s="221">
        <v>2</v>
      </c>
      <c r="I203" s="222"/>
      <c r="J203" s="221">
        <f>ROUND(I203*H203,15)</f>
        <v>0</v>
      </c>
      <c r="K203" s="219" t="s">
        <v>163</v>
      </c>
      <c r="L203" s="223"/>
      <c r="M203" s="224" t="s">
        <v>20</v>
      </c>
      <c r="N203" s="225" t="s">
        <v>42</v>
      </c>
      <c r="O203" s="4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0" t="s">
        <v>143</v>
      </c>
      <c r="AT203" s="20" t="s">
        <v>139</v>
      </c>
      <c r="AU203" s="20" t="s">
        <v>80</v>
      </c>
      <c r="AY203" s="20" t="s">
        <v>136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78</v>
      </c>
      <c r="BK203" s="229">
        <f>ROUND(I203*H203,15)</f>
        <v>0</v>
      </c>
      <c r="BL203" s="20" t="s">
        <v>144</v>
      </c>
      <c r="BM203" s="20" t="s">
        <v>492</v>
      </c>
    </row>
    <row r="204" s="1" customFormat="1" ht="14.4" customHeight="1">
      <c r="B204" s="42"/>
      <c r="C204" s="217" t="s">
        <v>347</v>
      </c>
      <c r="D204" s="217" t="s">
        <v>139</v>
      </c>
      <c r="E204" s="218" t="s">
        <v>822</v>
      </c>
      <c r="F204" s="219" t="s">
        <v>823</v>
      </c>
      <c r="G204" s="220" t="s">
        <v>142</v>
      </c>
      <c r="H204" s="221">
        <v>4</v>
      </c>
      <c r="I204" s="222"/>
      <c r="J204" s="221">
        <f>ROUND(I204*H204,15)</f>
        <v>0</v>
      </c>
      <c r="K204" s="219" t="s">
        <v>163</v>
      </c>
      <c r="L204" s="223"/>
      <c r="M204" s="224" t="s">
        <v>20</v>
      </c>
      <c r="N204" s="225" t="s">
        <v>42</v>
      </c>
      <c r="O204" s="4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20" t="s">
        <v>143</v>
      </c>
      <c r="AT204" s="20" t="s">
        <v>139</v>
      </c>
      <c r="AU204" s="20" t="s">
        <v>80</v>
      </c>
      <c r="AY204" s="20" t="s">
        <v>136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78</v>
      </c>
      <c r="BK204" s="229">
        <f>ROUND(I204*H204,15)</f>
        <v>0</v>
      </c>
      <c r="BL204" s="20" t="s">
        <v>144</v>
      </c>
      <c r="BM204" s="20" t="s">
        <v>495</v>
      </c>
    </row>
    <row r="205" s="1" customFormat="1" ht="14.4" customHeight="1">
      <c r="B205" s="42"/>
      <c r="C205" s="217" t="s">
        <v>837</v>
      </c>
      <c r="D205" s="217" t="s">
        <v>139</v>
      </c>
      <c r="E205" s="218" t="s">
        <v>824</v>
      </c>
      <c r="F205" s="219" t="s">
        <v>825</v>
      </c>
      <c r="G205" s="220" t="s">
        <v>142</v>
      </c>
      <c r="H205" s="221">
        <v>2</v>
      </c>
      <c r="I205" s="222"/>
      <c r="J205" s="221">
        <f>ROUND(I205*H205,15)</f>
        <v>0</v>
      </c>
      <c r="K205" s="219" t="s">
        <v>163</v>
      </c>
      <c r="L205" s="223"/>
      <c r="M205" s="224" t="s">
        <v>20</v>
      </c>
      <c r="N205" s="225" t="s">
        <v>42</v>
      </c>
      <c r="O205" s="43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AR205" s="20" t="s">
        <v>143</v>
      </c>
      <c r="AT205" s="20" t="s">
        <v>139</v>
      </c>
      <c r="AU205" s="20" t="s">
        <v>80</v>
      </c>
      <c r="AY205" s="20" t="s">
        <v>136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78</v>
      </c>
      <c r="BK205" s="229">
        <f>ROUND(I205*H205,15)</f>
        <v>0</v>
      </c>
      <c r="BL205" s="20" t="s">
        <v>144</v>
      </c>
      <c r="BM205" s="20" t="s">
        <v>499</v>
      </c>
    </row>
    <row r="206" s="1" customFormat="1" ht="14.4" customHeight="1">
      <c r="B206" s="42"/>
      <c r="C206" s="217" t="s">
        <v>351</v>
      </c>
      <c r="D206" s="217" t="s">
        <v>139</v>
      </c>
      <c r="E206" s="218" t="s">
        <v>827</v>
      </c>
      <c r="F206" s="219" t="s">
        <v>828</v>
      </c>
      <c r="G206" s="220" t="s">
        <v>142</v>
      </c>
      <c r="H206" s="221">
        <v>2</v>
      </c>
      <c r="I206" s="222"/>
      <c r="J206" s="221">
        <f>ROUND(I206*H206,15)</f>
        <v>0</v>
      </c>
      <c r="K206" s="219" t="s">
        <v>163</v>
      </c>
      <c r="L206" s="223"/>
      <c r="M206" s="224" t="s">
        <v>20</v>
      </c>
      <c r="N206" s="225" t="s">
        <v>42</v>
      </c>
      <c r="O206" s="43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AR206" s="20" t="s">
        <v>143</v>
      </c>
      <c r="AT206" s="20" t="s">
        <v>139</v>
      </c>
      <c r="AU206" s="20" t="s">
        <v>80</v>
      </c>
      <c r="AY206" s="20" t="s">
        <v>136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78</v>
      </c>
      <c r="BK206" s="229">
        <f>ROUND(I206*H206,15)</f>
        <v>0</v>
      </c>
      <c r="BL206" s="20" t="s">
        <v>144</v>
      </c>
      <c r="BM206" s="20" t="s">
        <v>502</v>
      </c>
    </row>
    <row r="207" s="1" customFormat="1" ht="14.4" customHeight="1">
      <c r="B207" s="42"/>
      <c r="C207" s="230" t="s">
        <v>838</v>
      </c>
      <c r="D207" s="230" t="s">
        <v>233</v>
      </c>
      <c r="E207" s="231" t="s">
        <v>839</v>
      </c>
      <c r="F207" s="232" t="s">
        <v>840</v>
      </c>
      <c r="G207" s="233" t="s">
        <v>142</v>
      </c>
      <c r="H207" s="234">
        <v>3</v>
      </c>
      <c r="I207" s="235"/>
      <c r="J207" s="234">
        <f>ROUND(I207*H207,15)</f>
        <v>0</v>
      </c>
      <c r="K207" s="232" t="s">
        <v>163</v>
      </c>
      <c r="L207" s="68"/>
      <c r="M207" s="236" t="s">
        <v>20</v>
      </c>
      <c r="N207" s="237" t="s">
        <v>42</v>
      </c>
      <c r="O207" s="4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20" t="s">
        <v>144</v>
      </c>
      <c r="AT207" s="20" t="s">
        <v>233</v>
      </c>
      <c r="AU207" s="20" t="s">
        <v>80</v>
      </c>
      <c r="AY207" s="20" t="s">
        <v>136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78</v>
      </c>
      <c r="BK207" s="229">
        <f>ROUND(I207*H207,15)</f>
        <v>0</v>
      </c>
      <c r="BL207" s="20" t="s">
        <v>144</v>
      </c>
      <c r="BM207" s="20" t="s">
        <v>506</v>
      </c>
    </row>
    <row r="208" s="1" customFormat="1" ht="22.8" customHeight="1">
      <c r="B208" s="42"/>
      <c r="C208" s="230" t="s">
        <v>354</v>
      </c>
      <c r="D208" s="230" t="s">
        <v>233</v>
      </c>
      <c r="E208" s="231" t="s">
        <v>841</v>
      </c>
      <c r="F208" s="232" t="s">
        <v>842</v>
      </c>
      <c r="G208" s="233" t="s">
        <v>142</v>
      </c>
      <c r="H208" s="234">
        <v>20</v>
      </c>
      <c r="I208" s="235"/>
      <c r="J208" s="234">
        <f>ROUND(I208*H208,15)</f>
        <v>0</v>
      </c>
      <c r="K208" s="232" t="s">
        <v>20</v>
      </c>
      <c r="L208" s="68"/>
      <c r="M208" s="236" t="s">
        <v>20</v>
      </c>
      <c r="N208" s="238" t="s">
        <v>42</v>
      </c>
      <c r="O208" s="239"/>
      <c r="P208" s="240">
        <f>O208*H208</f>
        <v>0</v>
      </c>
      <c r="Q208" s="240">
        <v>0</v>
      </c>
      <c r="R208" s="240">
        <f>Q208*H208</f>
        <v>0</v>
      </c>
      <c r="S208" s="240">
        <v>0</v>
      </c>
      <c r="T208" s="241">
        <f>S208*H208</f>
        <v>0</v>
      </c>
      <c r="AR208" s="20" t="s">
        <v>144</v>
      </c>
      <c r="AT208" s="20" t="s">
        <v>233</v>
      </c>
      <c r="AU208" s="20" t="s">
        <v>80</v>
      </c>
      <c r="AY208" s="20" t="s">
        <v>136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78</v>
      </c>
      <c r="BK208" s="229">
        <f>ROUND(I208*H208,15)</f>
        <v>0</v>
      </c>
      <c r="BL208" s="20" t="s">
        <v>144</v>
      </c>
      <c r="BM208" s="20" t="s">
        <v>843</v>
      </c>
    </row>
    <row r="209" s="1" customFormat="1" ht="6.96" customHeight="1">
      <c r="B209" s="63"/>
      <c r="C209" s="64"/>
      <c r="D209" s="64"/>
      <c r="E209" s="64"/>
      <c r="F209" s="64"/>
      <c r="G209" s="64"/>
      <c r="H209" s="64"/>
      <c r="I209" s="162"/>
      <c r="J209" s="64"/>
      <c r="K209" s="64"/>
      <c r="L209" s="68"/>
    </row>
  </sheetData>
  <sheetProtection sheet="1" autoFilter="0" formatColumns="0" formatRows="0" objects="1" scenarios="1" spinCount="100000" saltValue="jXZceiYTHfT6HDRynKNjgK/995vKSdxCV1vRxorbfIi79ThkAeBoNdHIcvYjNRhdTpbQdMLTK2INe5zkc5wfXw==" hashValue="WIYUM3nLXscd0Thto4/mps6C32ASdfrlJjCyVgza/4ZHHQd/NfvvBKOjq0Dcm/+ejVUREBm/SK6wZHzZo+Ughw==" algorithmName="SHA-512" password="CC35"/>
  <autoFilter ref="C77:K20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844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ROUND(SUM(BE78:BE101), 2)</f>
        <v>0</v>
      </c>
      <c r="G30" s="43"/>
      <c r="H30" s="43"/>
      <c r="I30" s="154">
        <v>0.20999999999999999</v>
      </c>
      <c r="J30" s="153">
        <f>ROUND(ROUND((SUM(BE78:BE101)),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ROUND(SUM(BF78:BF101), 2)</f>
        <v>0</v>
      </c>
      <c r="G31" s="43"/>
      <c r="H31" s="43"/>
      <c r="I31" s="154">
        <v>0.14999999999999999</v>
      </c>
      <c r="J31" s="153">
        <f>ROUND(ROUND((SUM(BF78:BF101)),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ROUND(SUM(BG78:BG101),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ROUND(SUM(BH78:BH101),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ROUND(SUM(BI78:BI101),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01.3 - Následná směrová a výšková úprava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01.3 - Následná směrová a výšková úprava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SUM(P81:P101)</f>
        <v>0</v>
      </c>
      <c r="Q80" s="209"/>
      <c r="R80" s="210">
        <f>SUM(R81:R101)</f>
        <v>0</v>
      </c>
      <c r="S80" s="209"/>
      <c r="T80" s="211">
        <f>SUM(T81:T101)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SUM(BK81:BK101)</f>
        <v>0</v>
      </c>
    </row>
    <row r="81" s="1" customFormat="1" ht="22.8" customHeight="1">
      <c r="B81" s="42"/>
      <c r="C81" s="230" t="s">
        <v>78</v>
      </c>
      <c r="D81" s="230" t="s">
        <v>233</v>
      </c>
      <c r="E81" s="231" t="s">
        <v>845</v>
      </c>
      <c r="F81" s="232" t="s">
        <v>846</v>
      </c>
      <c r="G81" s="233" t="s">
        <v>142</v>
      </c>
      <c r="H81" s="234">
        <v>10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22.8" customHeight="1">
      <c r="B82" s="42"/>
      <c r="C82" s="230" t="s">
        <v>80</v>
      </c>
      <c r="D82" s="230" t="s">
        <v>233</v>
      </c>
      <c r="E82" s="231" t="s">
        <v>847</v>
      </c>
      <c r="F82" s="232" t="s">
        <v>848</v>
      </c>
      <c r="G82" s="233" t="s">
        <v>142</v>
      </c>
      <c r="H82" s="234">
        <v>10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22.8" customHeight="1">
      <c r="B83" s="42"/>
      <c r="C83" s="230" t="s">
        <v>147</v>
      </c>
      <c r="D83" s="230" t="s">
        <v>233</v>
      </c>
      <c r="E83" s="231" t="s">
        <v>849</v>
      </c>
      <c r="F83" s="232" t="s">
        <v>850</v>
      </c>
      <c r="G83" s="233" t="s">
        <v>142</v>
      </c>
      <c r="H83" s="234">
        <v>2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851</v>
      </c>
      <c r="F84" s="232" t="s">
        <v>852</v>
      </c>
      <c r="G84" s="233" t="s">
        <v>142</v>
      </c>
      <c r="H84" s="234">
        <v>2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529</v>
      </c>
      <c r="F85" s="232" t="s">
        <v>530</v>
      </c>
      <c r="G85" s="233" t="s">
        <v>142</v>
      </c>
      <c r="H85" s="234">
        <v>2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14.4" customHeight="1">
      <c r="B86" s="42"/>
      <c r="C86" s="230" t="s">
        <v>150</v>
      </c>
      <c r="D86" s="230" t="s">
        <v>233</v>
      </c>
      <c r="E86" s="231" t="s">
        <v>531</v>
      </c>
      <c r="F86" s="232" t="s">
        <v>532</v>
      </c>
      <c r="G86" s="233" t="s">
        <v>142</v>
      </c>
      <c r="H86" s="234">
        <v>2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14.4" customHeight="1">
      <c r="B87" s="42"/>
      <c r="C87" s="230" t="s">
        <v>165</v>
      </c>
      <c r="D87" s="230" t="s">
        <v>233</v>
      </c>
      <c r="E87" s="231" t="s">
        <v>533</v>
      </c>
      <c r="F87" s="232" t="s">
        <v>534</v>
      </c>
      <c r="G87" s="233" t="s">
        <v>142</v>
      </c>
      <c r="H87" s="234">
        <v>1</v>
      </c>
      <c r="I87" s="235"/>
      <c r="J87" s="234">
        <f>ROUND(I87*H87,15)</f>
        <v>0</v>
      </c>
      <c r="K87" s="232" t="s">
        <v>163</v>
      </c>
      <c r="L87" s="68"/>
      <c r="M87" s="236" t="s">
        <v>20</v>
      </c>
      <c r="N87" s="237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144</v>
      </c>
      <c r="AT87" s="20" t="s">
        <v>233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14.4" customHeight="1">
      <c r="B88" s="42"/>
      <c r="C88" s="230" t="s">
        <v>143</v>
      </c>
      <c r="D88" s="230" t="s">
        <v>233</v>
      </c>
      <c r="E88" s="231" t="s">
        <v>535</v>
      </c>
      <c r="F88" s="232" t="s">
        <v>536</v>
      </c>
      <c r="G88" s="233" t="s">
        <v>142</v>
      </c>
      <c r="H88" s="234">
        <v>2</v>
      </c>
      <c r="I88" s="235"/>
      <c r="J88" s="234">
        <f>ROUND(I88*H88,15)</f>
        <v>0</v>
      </c>
      <c r="K88" s="232" t="s">
        <v>163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168</v>
      </c>
    </row>
    <row r="89" s="1" customFormat="1" ht="14.4" customHeight="1">
      <c r="B89" s="42"/>
      <c r="C89" s="230" t="s">
        <v>172</v>
      </c>
      <c r="D89" s="230" t="s">
        <v>233</v>
      </c>
      <c r="E89" s="231" t="s">
        <v>537</v>
      </c>
      <c r="F89" s="232" t="s">
        <v>538</v>
      </c>
      <c r="G89" s="233" t="s">
        <v>142</v>
      </c>
      <c r="H89" s="234">
        <v>1</v>
      </c>
      <c r="I89" s="235"/>
      <c r="J89" s="234">
        <f>ROUND(I89*H89,15)</f>
        <v>0</v>
      </c>
      <c r="K89" s="232" t="s">
        <v>163</v>
      </c>
      <c r="L89" s="68"/>
      <c r="M89" s="236" t="s">
        <v>20</v>
      </c>
      <c r="N89" s="237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144</v>
      </c>
      <c r="AT89" s="20" t="s">
        <v>233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171</v>
      </c>
    </row>
    <row r="90" s="1" customFormat="1" ht="14.4" customHeight="1">
      <c r="B90" s="42"/>
      <c r="C90" s="230" t="s">
        <v>156</v>
      </c>
      <c r="D90" s="230" t="s">
        <v>233</v>
      </c>
      <c r="E90" s="231" t="s">
        <v>539</v>
      </c>
      <c r="F90" s="232" t="s">
        <v>540</v>
      </c>
      <c r="G90" s="233" t="s">
        <v>142</v>
      </c>
      <c r="H90" s="234">
        <v>2</v>
      </c>
      <c r="I90" s="235"/>
      <c r="J90" s="234">
        <f>ROUND(I90*H90,15)</f>
        <v>0</v>
      </c>
      <c r="K90" s="232" t="s">
        <v>163</v>
      </c>
      <c r="L90" s="68"/>
      <c r="M90" s="236" t="s">
        <v>20</v>
      </c>
      <c r="N90" s="237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175</v>
      </c>
    </row>
    <row r="91" s="1" customFormat="1" ht="14.4" customHeight="1">
      <c r="B91" s="42"/>
      <c r="C91" s="230" t="s">
        <v>179</v>
      </c>
      <c r="D91" s="230" t="s">
        <v>233</v>
      </c>
      <c r="E91" s="231" t="s">
        <v>543</v>
      </c>
      <c r="F91" s="232" t="s">
        <v>544</v>
      </c>
      <c r="G91" s="233" t="s">
        <v>142</v>
      </c>
      <c r="H91" s="234">
        <v>2</v>
      </c>
      <c r="I91" s="235"/>
      <c r="J91" s="234">
        <f>ROUND(I91*H91,15)</f>
        <v>0</v>
      </c>
      <c r="K91" s="232" t="s">
        <v>163</v>
      </c>
      <c r="L91" s="68"/>
      <c r="M91" s="236" t="s">
        <v>20</v>
      </c>
      <c r="N91" s="237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178</v>
      </c>
    </row>
    <row r="92" s="1" customFormat="1" ht="14.4" customHeight="1">
      <c r="B92" s="42"/>
      <c r="C92" s="230" t="s">
        <v>160</v>
      </c>
      <c r="D92" s="230" t="s">
        <v>233</v>
      </c>
      <c r="E92" s="231" t="s">
        <v>545</v>
      </c>
      <c r="F92" s="232" t="s">
        <v>546</v>
      </c>
      <c r="G92" s="233" t="s">
        <v>142</v>
      </c>
      <c r="H92" s="234">
        <v>2</v>
      </c>
      <c r="I92" s="235"/>
      <c r="J92" s="234">
        <f>ROUND(I92*H92,15)</f>
        <v>0</v>
      </c>
      <c r="K92" s="232" t="s">
        <v>163</v>
      </c>
      <c r="L92" s="68"/>
      <c r="M92" s="236" t="s">
        <v>20</v>
      </c>
      <c r="N92" s="237" t="s">
        <v>42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144</v>
      </c>
      <c r="AT92" s="20" t="s">
        <v>233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144</v>
      </c>
      <c r="BM92" s="20" t="s">
        <v>182</v>
      </c>
    </row>
    <row r="93" s="1" customFormat="1" ht="22.8" customHeight="1">
      <c r="B93" s="42"/>
      <c r="C93" s="230" t="s">
        <v>237</v>
      </c>
      <c r="D93" s="230" t="s">
        <v>233</v>
      </c>
      <c r="E93" s="231" t="s">
        <v>853</v>
      </c>
      <c r="F93" s="232" t="s">
        <v>854</v>
      </c>
      <c r="G93" s="233" t="s">
        <v>339</v>
      </c>
      <c r="H93" s="234">
        <v>534.81899999999996</v>
      </c>
      <c r="I93" s="235"/>
      <c r="J93" s="234">
        <f>ROUND(I93*H93,15)</f>
        <v>0</v>
      </c>
      <c r="K93" s="232" t="s">
        <v>163</v>
      </c>
      <c r="L93" s="68"/>
      <c r="M93" s="236" t="s">
        <v>20</v>
      </c>
      <c r="N93" s="237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144</v>
      </c>
      <c r="AT93" s="20" t="s">
        <v>233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186</v>
      </c>
    </row>
    <row r="94" s="1" customFormat="1" ht="22.8" customHeight="1">
      <c r="B94" s="42"/>
      <c r="C94" s="230" t="s">
        <v>164</v>
      </c>
      <c r="D94" s="230" t="s">
        <v>233</v>
      </c>
      <c r="E94" s="231" t="s">
        <v>855</v>
      </c>
      <c r="F94" s="232" t="s">
        <v>856</v>
      </c>
      <c r="G94" s="233" t="s">
        <v>558</v>
      </c>
      <c r="H94" s="234">
        <v>0.072999999999999995</v>
      </c>
      <c r="I94" s="235"/>
      <c r="J94" s="234">
        <f>ROUND(I94*H94,15)</f>
        <v>0</v>
      </c>
      <c r="K94" s="232" t="s">
        <v>163</v>
      </c>
      <c r="L94" s="68"/>
      <c r="M94" s="236" t="s">
        <v>20</v>
      </c>
      <c r="N94" s="237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144</v>
      </c>
      <c r="AT94" s="20" t="s">
        <v>233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190</v>
      </c>
    </row>
    <row r="95" s="1" customFormat="1" ht="22.8" customHeight="1">
      <c r="B95" s="42"/>
      <c r="C95" s="230" t="s">
        <v>10</v>
      </c>
      <c r="D95" s="230" t="s">
        <v>233</v>
      </c>
      <c r="E95" s="231" t="s">
        <v>857</v>
      </c>
      <c r="F95" s="232" t="s">
        <v>858</v>
      </c>
      <c r="G95" s="233" t="s">
        <v>558</v>
      </c>
      <c r="H95" s="234">
        <v>0.23499999999999999</v>
      </c>
      <c r="I95" s="235"/>
      <c r="J95" s="234">
        <f>ROUND(I95*H95,15)</f>
        <v>0</v>
      </c>
      <c r="K95" s="232" t="s">
        <v>163</v>
      </c>
      <c r="L95" s="68"/>
      <c r="M95" s="236" t="s">
        <v>20</v>
      </c>
      <c r="N95" s="237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144</v>
      </c>
      <c r="AT95" s="20" t="s">
        <v>233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194</v>
      </c>
    </row>
    <row r="96" s="1" customFormat="1" ht="14.4" customHeight="1">
      <c r="B96" s="42"/>
      <c r="C96" s="230" t="s">
        <v>168</v>
      </c>
      <c r="D96" s="230" t="s">
        <v>233</v>
      </c>
      <c r="E96" s="231" t="s">
        <v>649</v>
      </c>
      <c r="F96" s="232" t="s">
        <v>650</v>
      </c>
      <c r="G96" s="233" t="s">
        <v>458</v>
      </c>
      <c r="H96" s="234">
        <v>46.200000000000003</v>
      </c>
      <c r="I96" s="235"/>
      <c r="J96" s="234">
        <f>ROUND(I96*H96,15)</f>
        <v>0</v>
      </c>
      <c r="K96" s="232" t="s">
        <v>163</v>
      </c>
      <c r="L96" s="68"/>
      <c r="M96" s="236" t="s">
        <v>20</v>
      </c>
      <c r="N96" s="237" t="s">
        <v>42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144</v>
      </c>
      <c r="AT96" s="20" t="s">
        <v>233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198</v>
      </c>
    </row>
    <row r="97" s="1" customFormat="1" ht="14.4" customHeight="1">
      <c r="B97" s="42"/>
      <c r="C97" s="230" t="s">
        <v>250</v>
      </c>
      <c r="D97" s="230" t="s">
        <v>233</v>
      </c>
      <c r="E97" s="231" t="s">
        <v>651</v>
      </c>
      <c r="F97" s="232" t="s">
        <v>806</v>
      </c>
      <c r="G97" s="233" t="s">
        <v>458</v>
      </c>
      <c r="H97" s="234">
        <v>80.222999999999999</v>
      </c>
      <c r="I97" s="235"/>
      <c r="J97" s="234">
        <f>ROUND(I97*H97,15)</f>
        <v>0</v>
      </c>
      <c r="K97" s="232" t="s">
        <v>163</v>
      </c>
      <c r="L97" s="68"/>
      <c r="M97" s="236" t="s">
        <v>20</v>
      </c>
      <c r="N97" s="237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144</v>
      </c>
      <c r="AT97" s="20" t="s">
        <v>233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202</v>
      </c>
    </row>
    <row r="98" s="1" customFormat="1" ht="14.4" customHeight="1">
      <c r="B98" s="42"/>
      <c r="C98" s="217" t="s">
        <v>171</v>
      </c>
      <c r="D98" s="217" t="s">
        <v>139</v>
      </c>
      <c r="E98" s="218" t="s">
        <v>656</v>
      </c>
      <c r="F98" s="219" t="s">
        <v>657</v>
      </c>
      <c r="G98" s="220" t="s">
        <v>553</v>
      </c>
      <c r="H98" s="221">
        <v>257.27100000000002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143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206</v>
      </c>
    </row>
    <row r="99" s="1" customFormat="1" ht="22.8" customHeight="1">
      <c r="B99" s="42"/>
      <c r="C99" s="230" t="s">
        <v>257</v>
      </c>
      <c r="D99" s="230" t="s">
        <v>233</v>
      </c>
      <c r="E99" s="231" t="s">
        <v>664</v>
      </c>
      <c r="F99" s="232" t="s">
        <v>665</v>
      </c>
      <c r="G99" s="233" t="s">
        <v>553</v>
      </c>
      <c r="H99" s="234">
        <v>257.27100000000002</v>
      </c>
      <c r="I99" s="235"/>
      <c r="J99" s="234">
        <f>ROUND(I99*H99,15)</f>
        <v>0</v>
      </c>
      <c r="K99" s="232" t="s">
        <v>163</v>
      </c>
      <c r="L99" s="68"/>
      <c r="M99" s="236" t="s">
        <v>20</v>
      </c>
      <c r="N99" s="237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144</v>
      </c>
      <c r="AT99" s="20" t="s">
        <v>233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210</v>
      </c>
    </row>
    <row r="100" s="1" customFormat="1" ht="14.4" customHeight="1">
      <c r="B100" s="42"/>
      <c r="C100" s="230" t="s">
        <v>175</v>
      </c>
      <c r="D100" s="230" t="s">
        <v>233</v>
      </c>
      <c r="E100" s="231" t="s">
        <v>859</v>
      </c>
      <c r="F100" s="232" t="s">
        <v>860</v>
      </c>
      <c r="G100" s="233" t="s">
        <v>558</v>
      </c>
      <c r="H100" s="234">
        <v>1.085</v>
      </c>
      <c r="I100" s="235"/>
      <c r="J100" s="234">
        <f>ROUND(I100*H100,15)</f>
        <v>0</v>
      </c>
      <c r="K100" s="232" t="s">
        <v>163</v>
      </c>
      <c r="L100" s="68"/>
      <c r="M100" s="236" t="s">
        <v>20</v>
      </c>
      <c r="N100" s="237" t="s">
        <v>42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144</v>
      </c>
      <c r="AT100" s="20" t="s">
        <v>233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144</v>
      </c>
      <c r="BM100" s="20" t="s">
        <v>214</v>
      </c>
    </row>
    <row r="101" s="1" customFormat="1" ht="14.4" customHeight="1">
      <c r="B101" s="42"/>
      <c r="C101" s="230" t="s">
        <v>9</v>
      </c>
      <c r="D101" s="230" t="s">
        <v>233</v>
      </c>
      <c r="E101" s="231" t="s">
        <v>861</v>
      </c>
      <c r="F101" s="232" t="s">
        <v>862</v>
      </c>
      <c r="G101" s="233" t="s">
        <v>339</v>
      </c>
      <c r="H101" s="234">
        <v>616.399</v>
      </c>
      <c r="I101" s="235"/>
      <c r="J101" s="234">
        <f>ROUND(I101*H101,15)</f>
        <v>0</v>
      </c>
      <c r="K101" s="232" t="s">
        <v>163</v>
      </c>
      <c r="L101" s="68"/>
      <c r="M101" s="236" t="s">
        <v>20</v>
      </c>
      <c r="N101" s="238" t="s">
        <v>42</v>
      </c>
      <c r="O101" s="239"/>
      <c r="P101" s="240">
        <f>O101*H101</f>
        <v>0</v>
      </c>
      <c r="Q101" s="240">
        <v>0</v>
      </c>
      <c r="R101" s="240">
        <f>Q101*H101</f>
        <v>0</v>
      </c>
      <c r="S101" s="240">
        <v>0</v>
      </c>
      <c r="T101" s="241">
        <f>S101*H101</f>
        <v>0</v>
      </c>
      <c r="AR101" s="20" t="s">
        <v>144</v>
      </c>
      <c r="AT101" s="20" t="s">
        <v>233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218</v>
      </c>
    </row>
    <row r="102" s="1" customFormat="1" ht="6.96" customHeight="1">
      <c r="B102" s="63"/>
      <c r="C102" s="64"/>
      <c r="D102" s="64"/>
      <c r="E102" s="64"/>
      <c r="F102" s="64"/>
      <c r="G102" s="64"/>
      <c r="H102" s="64"/>
      <c r="I102" s="162"/>
      <c r="J102" s="64"/>
      <c r="K102" s="64"/>
      <c r="L102" s="68"/>
    </row>
  </sheetData>
  <sheetProtection sheet="1" autoFilter="0" formatColumns="0" formatRows="0" objects="1" scenarios="1" spinCount="100000" saltValue="BT2K34JELmu2zJ389ZwJf4QGtoqCG04qPBXpK3/Qz5NV/WONwYX0t4qr8bONrKMpIm7QWJkLhJgR6k6EOCQB6g==" hashValue="Mpy89owgaarClknZk0alhS4XMOSYAldmMtmEPk6IIP6seoeHNeKsPnfkZr/Cmysl+PFfPIHFvywJ8YKtRYI/Aw==" algorithmName="SHA-512" password="CC35"/>
  <autoFilter ref="C77:K10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92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863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ROUND(SUM(BE78:BE91), 2)</f>
        <v>0</v>
      </c>
      <c r="G30" s="43"/>
      <c r="H30" s="43"/>
      <c r="I30" s="154">
        <v>0.20999999999999999</v>
      </c>
      <c r="J30" s="153">
        <f>ROUND(ROUND((SUM(BE78:BE91)),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ROUND(SUM(BF78:BF91), 2)</f>
        <v>0</v>
      </c>
      <c r="G31" s="43"/>
      <c r="H31" s="43"/>
      <c r="I31" s="154">
        <v>0.14999999999999999</v>
      </c>
      <c r="J31" s="153">
        <f>ROUND(ROUND((SUM(BF78:BF91)),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ROUND(SUM(BG78:BG91),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ROUND(SUM(BH78:BH91),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ROUND(SUM(BI78:BI91),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02 - Železniční spodek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02 - Železniční spodek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SUM(P81:P91)</f>
        <v>0</v>
      </c>
      <c r="Q80" s="209"/>
      <c r="R80" s="210">
        <f>SUM(R81:R91)</f>
        <v>0</v>
      </c>
      <c r="S80" s="209"/>
      <c r="T80" s="211">
        <f>SUM(T81:T91)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SUM(BK81:BK91)</f>
        <v>0</v>
      </c>
    </row>
    <row r="81" s="1" customFormat="1" ht="14.4" customHeight="1">
      <c r="B81" s="42"/>
      <c r="C81" s="230" t="s">
        <v>78</v>
      </c>
      <c r="D81" s="230" t="s">
        <v>233</v>
      </c>
      <c r="E81" s="231" t="s">
        <v>864</v>
      </c>
      <c r="F81" s="232" t="s">
        <v>865</v>
      </c>
      <c r="G81" s="233" t="s">
        <v>458</v>
      </c>
      <c r="H81" s="234">
        <v>804.29999999999995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14.4" customHeight="1">
      <c r="B82" s="42"/>
      <c r="C82" s="230" t="s">
        <v>80</v>
      </c>
      <c r="D82" s="230" t="s">
        <v>233</v>
      </c>
      <c r="E82" s="231" t="s">
        <v>866</v>
      </c>
      <c r="F82" s="232" t="s">
        <v>867</v>
      </c>
      <c r="G82" s="233" t="s">
        <v>458</v>
      </c>
      <c r="H82" s="234">
        <v>4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22.8" customHeight="1">
      <c r="B83" s="42"/>
      <c r="C83" s="230" t="s">
        <v>147</v>
      </c>
      <c r="D83" s="230" t="s">
        <v>233</v>
      </c>
      <c r="E83" s="231" t="s">
        <v>567</v>
      </c>
      <c r="F83" s="232" t="s">
        <v>568</v>
      </c>
      <c r="G83" s="233" t="s">
        <v>553</v>
      </c>
      <c r="H83" s="234">
        <v>1616.5999999999999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643</v>
      </c>
      <c r="F84" s="232" t="s">
        <v>644</v>
      </c>
      <c r="G84" s="233" t="s">
        <v>553</v>
      </c>
      <c r="H84" s="234">
        <v>1616.5999999999999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680</v>
      </c>
      <c r="F85" s="232" t="s">
        <v>681</v>
      </c>
      <c r="G85" s="233" t="s">
        <v>591</v>
      </c>
      <c r="H85" s="234">
        <v>1877.7000000000001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22.8" customHeight="1">
      <c r="B86" s="42"/>
      <c r="C86" s="230" t="s">
        <v>150</v>
      </c>
      <c r="D86" s="230" t="s">
        <v>233</v>
      </c>
      <c r="E86" s="231" t="s">
        <v>868</v>
      </c>
      <c r="F86" s="232" t="s">
        <v>869</v>
      </c>
      <c r="G86" s="233" t="s">
        <v>591</v>
      </c>
      <c r="H86" s="234">
        <v>2236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22.8" customHeight="1">
      <c r="B87" s="42"/>
      <c r="C87" s="230" t="s">
        <v>165</v>
      </c>
      <c r="D87" s="230" t="s">
        <v>233</v>
      </c>
      <c r="E87" s="231" t="s">
        <v>870</v>
      </c>
      <c r="F87" s="232" t="s">
        <v>871</v>
      </c>
      <c r="G87" s="233" t="s">
        <v>591</v>
      </c>
      <c r="H87" s="234">
        <v>952</v>
      </c>
      <c r="I87" s="235"/>
      <c r="J87" s="234">
        <f>ROUND(I87*H87,15)</f>
        <v>0</v>
      </c>
      <c r="K87" s="232" t="s">
        <v>163</v>
      </c>
      <c r="L87" s="68"/>
      <c r="M87" s="236" t="s">
        <v>20</v>
      </c>
      <c r="N87" s="237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144</v>
      </c>
      <c r="AT87" s="20" t="s">
        <v>233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14.4" customHeight="1">
      <c r="B88" s="42"/>
      <c r="C88" s="217" t="s">
        <v>143</v>
      </c>
      <c r="D88" s="217" t="s">
        <v>139</v>
      </c>
      <c r="E88" s="218" t="s">
        <v>872</v>
      </c>
      <c r="F88" s="219" t="s">
        <v>873</v>
      </c>
      <c r="G88" s="220" t="s">
        <v>591</v>
      </c>
      <c r="H88" s="221">
        <v>1047.2000000000001</v>
      </c>
      <c r="I88" s="222"/>
      <c r="J88" s="221">
        <f>ROUND(I88*H88,15)</f>
        <v>0</v>
      </c>
      <c r="K88" s="219" t="s">
        <v>163</v>
      </c>
      <c r="L88" s="223"/>
      <c r="M88" s="224" t="s">
        <v>20</v>
      </c>
      <c r="N88" s="225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143</v>
      </c>
      <c r="AT88" s="20" t="s">
        <v>139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168</v>
      </c>
    </row>
    <row r="89" s="1" customFormat="1" ht="14.4" customHeight="1">
      <c r="B89" s="42"/>
      <c r="C89" s="217" t="s">
        <v>172</v>
      </c>
      <c r="D89" s="217" t="s">
        <v>139</v>
      </c>
      <c r="E89" s="218" t="s">
        <v>874</v>
      </c>
      <c r="F89" s="219" t="s">
        <v>875</v>
      </c>
      <c r="G89" s="220" t="s">
        <v>553</v>
      </c>
      <c r="H89" s="221">
        <v>1608.5999999999999</v>
      </c>
      <c r="I89" s="222"/>
      <c r="J89" s="221">
        <f>ROUND(I89*H89,15)</f>
        <v>0</v>
      </c>
      <c r="K89" s="219" t="s">
        <v>163</v>
      </c>
      <c r="L89" s="223"/>
      <c r="M89" s="224" t="s">
        <v>20</v>
      </c>
      <c r="N89" s="225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143</v>
      </c>
      <c r="AT89" s="20" t="s">
        <v>139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171</v>
      </c>
    </row>
    <row r="90" s="1" customFormat="1">
      <c r="B90" s="42"/>
      <c r="C90" s="70"/>
      <c r="D90" s="242" t="s">
        <v>766</v>
      </c>
      <c r="E90" s="70"/>
      <c r="F90" s="243" t="s">
        <v>876</v>
      </c>
      <c r="G90" s="70"/>
      <c r="H90" s="70"/>
      <c r="I90" s="187"/>
      <c r="J90" s="70"/>
      <c r="K90" s="70"/>
      <c r="L90" s="68"/>
      <c r="M90" s="244"/>
      <c r="N90" s="43"/>
      <c r="O90" s="43"/>
      <c r="P90" s="43"/>
      <c r="Q90" s="43"/>
      <c r="R90" s="43"/>
      <c r="S90" s="43"/>
      <c r="T90" s="91"/>
      <c r="AT90" s="20" t="s">
        <v>766</v>
      </c>
      <c r="AU90" s="20" t="s">
        <v>80</v>
      </c>
    </row>
    <row r="91" s="1" customFormat="1" ht="22.8" customHeight="1">
      <c r="B91" s="42"/>
      <c r="C91" s="230" t="s">
        <v>156</v>
      </c>
      <c r="D91" s="230" t="s">
        <v>233</v>
      </c>
      <c r="E91" s="231" t="s">
        <v>664</v>
      </c>
      <c r="F91" s="232" t="s">
        <v>665</v>
      </c>
      <c r="G91" s="233" t="s">
        <v>553</v>
      </c>
      <c r="H91" s="234">
        <v>1608.5999999999999</v>
      </c>
      <c r="I91" s="235"/>
      <c r="J91" s="234">
        <f>ROUND(I91*H91,15)</f>
        <v>0</v>
      </c>
      <c r="K91" s="232" t="s">
        <v>163</v>
      </c>
      <c r="L91" s="68"/>
      <c r="M91" s="236" t="s">
        <v>20</v>
      </c>
      <c r="N91" s="238" t="s">
        <v>42</v>
      </c>
      <c r="O91" s="239"/>
      <c r="P91" s="240">
        <f>O91*H91</f>
        <v>0</v>
      </c>
      <c r="Q91" s="240">
        <v>0</v>
      </c>
      <c r="R91" s="240">
        <f>Q91*H91</f>
        <v>0</v>
      </c>
      <c r="S91" s="240">
        <v>0</v>
      </c>
      <c r="T91" s="241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175</v>
      </c>
    </row>
    <row r="92" s="1" customFormat="1" ht="6.96" customHeight="1">
      <c r="B92" s="63"/>
      <c r="C92" s="64"/>
      <c r="D92" s="64"/>
      <c r="E92" s="64"/>
      <c r="F92" s="64"/>
      <c r="G92" s="64"/>
      <c r="H92" s="64"/>
      <c r="I92" s="162"/>
      <c r="J92" s="64"/>
      <c r="K92" s="64"/>
      <c r="L92" s="68"/>
    </row>
  </sheetData>
  <sheetProtection sheet="1" autoFilter="0" formatColumns="0" formatRows="0" objects="1" scenarios="1" spinCount="100000" saltValue="ytyiCChVG1L1AbDAQtQxqGjS3dEuG51yIPOMmxZvI6pI037fnrK/p+A7JKNxIKxly8GK7A2wK3HeM7yAfBXFag==" hashValue="q1NvIZ0KcNtYkb4cOgs6bqc0yK5MLQSG9Um+2abr60IAuo+vidDqm4zTtspIcskANyvd4N3d5cNb4es7AD5PIA==" algorithmName="SHA-512" password="CC35"/>
  <autoFilter ref="C77:K9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95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877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ROUND(SUM(BE77:BE80), 2)</f>
        <v>0</v>
      </c>
      <c r="G30" s="43"/>
      <c r="H30" s="43"/>
      <c r="I30" s="154">
        <v>0.20999999999999999</v>
      </c>
      <c r="J30" s="153">
        <f>ROUND(ROUND((SUM(BE77:BE80)),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ROUND(SUM(BF77:BF80), 2)</f>
        <v>0</v>
      </c>
      <c r="G31" s="43"/>
      <c r="H31" s="43"/>
      <c r="I31" s="154">
        <v>0.14999999999999999</v>
      </c>
      <c r="J31" s="153">
        <f>ROUND(ROUND((SUM(BF77:BF80)),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ROUND(SUM(BG77:BG80),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ROUND(SUM(BH77:BH80),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ROUND(SUM(BI77:BI80),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ON 01 - Přeprava mechanizace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878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120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17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0"/>
      <c r="D67" s="70"/>
      <c r="E67" s="188" t="str">
        <f>E7</f>
        <v>Oprava výhybek č. 18,28,30,32,34,35,36,37 a 38 v žst. Chlumec n. C.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110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2" customHeight="1">
      <c r="B69" s="42"/>
      <c r="C69" s="70"/>
      <c r="D69" s="70"/>
      <c r="E69" s="78" t="str">
        <f>E9</f>
        <v>ON 01 - Přeprava mechanizace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22</v>
      </c>
      <c r="D71" s="70"/>
      <c r="E71" s="70"/>
      <c r="F71" s="189" t="str">
        <f>F12</f>
        <v xml:space="preserve"> </v>
      </c>
      <c r="G71" s="70"/>
      <c r="H71" s="70"/>
      <c r="I71" s="190" t="s">
        <v>24</v>
      </c>
      <c r="J71" s="81" t="str">
        <f>IF(J12="","",J12)</f>
        <v>17. 7. 2018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26</v>
      </c>
      <c r="D73" s="70"/>
      <c r="E73" s="70"/>
      <c r="F73" s="189" t="str">
        <f>E15</f>
        <v>SČDC, s.o.</v>
      </c>
      <c r="G73" s="70"/>
      <c r="H73" s="70"/>
      <c r="I73" s="190" t="s">
        <v>32</v>
      </c>
      <c r="J73" s="189" t="str">
        <f>E21</f>
        <v xml:space="preserve"> </v>
      </c>
      <c r="K73" s="70"/>
      <c r="L73" s="68"/>
    </row>
    <row r="74" s="1" customFormat="1" ht="14.4" customHeight="1">
      <c r="B74" s="42"/>
      <c r="C74" s="72" t="s">
        <v>30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121</v>
      </c>
      <c r="D76" s="193" t="s">
        <v>56</v>
      </c>
      <c r="E76" s="193" t="s">
        <v>52</v>
      </c>
      <c r="F76" s="193" t="s">
        <v>122</v>
      </c>
      <c r="G76" s="193" t="s">
        <v>123</v>
      </c>
      <c r="H76" s="193" t="s">
        <v>124</v>
      </c>
      <c r="I76" s="194" t="s">
        <v>125</v>
      </c>
      <c r="J76" s="193" t="s">
        <v>114</v>
      </c>
      <c r="K76" s="195" t="s">
        <v>126</v>
      </c>
      <c r="L76" s="196"/>
      <c r="M76" s="98" t="s">
        <v>127</v>
      </c>
      <c r="N76" s="99" t="s">
        <v>41</v>
      </c>
      <c r="O76" s="99" t="s">
        <v>128</v>
      </c>
      <c r="P76" s="99" t="s">
        <v>129</v>
      </c>
      <c r="Q76" s="99" t="s">
        <v>130</v>
      </c>
      <c r="R76" s="99" t="s">
        <v>131</v>
      </c>
      <c r="S76" s="99" t="s">
        <v>132</v>
      </c>
      <c r="T76" s="100" t="s">
        <v>133</v>
      </c>
    </row>
    <row r="77" s="1" customFormat="1" ht="29.28" customHeight="1">
      <c r="B77" s="42"/>
      <c r="C77" s="104" t="s">
        <v>115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70</v>
      </c>
      <c r="AU77" s="20" t="s">
        <v>116</v>
      </c>
      <c r="BK77" s="200">
        <f>BK78</f>
        <v>0</v>
      </c>
    </row>
    <row r="78" s="10" customFormat="1" ht="37.44" customHeight="1">
      <c r="B78" s="201"/>
      <c r="C78" s="202"/>
      <c r="D78" s="203" t="s">
        <v>70</v>
      </c>
      <c r="E78" s="204" t="s">
        <v>879</v>
      </c>
      <c r="F78" s="204" t="s">
        <v>880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SUM(P79:P80)</f>
        <v>0</v>
      </c>
      <c r="Q78" s="209"/>
      <c r="R78" s="210">
        <f>SUM(R79:R80)</f>
        <v>0</v>
      </c>
      <c r="S78" s="209"/>
      <c r="T78" s="211">
        <f>SUM(T79:T80)</f>
        <v>0</v>
      </c>
      <c r="AR78" s="212" t="s">
        <v>78</v>
      </c>
      <c r="AT78" s="213" t="s">
        <v>70</v>
      </c>
      <c r="AU78" s="213" t="s">
        <v>8</v>
      </c>
      <c r="AY78" s="212" t="s">
        <v>136</v>
      </c>
      <c r="BK78" s="214">
        <f>SUM(BK79:BK80)</f>
        <v>0</v>
      </c>
    </row>
    <row r="79" s="1" customFormat="1" ht="22.8" customHeight="1">
      <c r="B79" s="42"/>
      <c r="C79" s="230" t="s">
        <v>78</v>
      </c>
      <c r="D79" s="230" t="s">
        <v>233</v>
      </c>
      <c r="E79" s="231" t="s">
        <v>881</v>
      </c>
      <c r="F79" s="232" t="s">
        <v>882</v>
      </c>
      <c r="G79" s="233" t="s">
        <v>142</v>
      </c>
      <c r="H79" s="234">
        <v>7</v>
      </c>
      <c r="I79" s="235"/>
      <c r="J79" s="234">
        <f>ROUND(I79*H79,15)</f>
        <v>0</v>
      </c>
      <c r="K79" s="232" t="s">
        <v>163</v>
      </c>
      <c r="L79" s="68"/>
      <c r="M79" s="236" t="s">
        <v>20</v>
      </c>
      <c r="N79" s="237" t="s">
        <v>42</v>
      </c>
      <c r="O79" s="43"/>
      <c r="P79" s="226">
        <f>O79*H79</f>
        <v>0</v>
      </c>
      <c r="Q79" s="226">
        <v>0</v>
      </c>
      <c r="R79" s="226">
        <f>Q79*H79</f>
        <v>0</v>
      </c>
      <c r="S79" s="226">
        <v>0</v>
      </c>
      <c r="T79" s="227">
        <f>S79*H79</f>
        <v>0</v>
      </c>
      <c r="AR79" s="20" t="s">
        <v>144</v>
      </c>
      <c r="AT79" s="20" t="s">
        <v>233</v>
      </c>
      <c r="AU79" s="20" t="s">
        <v>78</v>
      </c>
      <c r="AY79" s="20" t="s">
        <v>136</v>
      </c>
      <c r="BE79" s="228">
        <f>IF(N79="základní",J79,0)</f>
        <v>0</v>
      </c>
      <c r="BF79" s="228">
        <f>IF(N79="snížená",J79,0)</f>
        <v>0</v>
      </c>
      <c r="BG79" s="228">
        <f>IF(N79="zákl. přenesená",J79,0)</f>
        <v>0</v>
      </c>
      <c r="BH79" s="228">
        <f>IF(N79="sníž. přenesená",J79,0)</f>
        <v>0</v>
      </c>
      <c r="BI79" s="228">
        <f>IF(N79="nulová",J79,0)</f>
        <v>0</v>
      </c>
      <c r="BJ79" s="20" t="s">
        <v>78</v>
      </c>
      <c r="BK79" s="229">
        <f>ROUND(I79*H79,15)</f>
        <v>0</v>
      </c>
      <c r="BL79" s="20" t="s">
        <v>144</v>
      </c>
      <c r="BM79" s="20" t="s">
        <v>80</v>
      </c>
    </row>
    <row r="80" s="1" customFormat="1" ht="22.8" customHeight="1">
      <c r="B80" s="42"/>
      <c r="C80" s="230" t="s">
        <v>80</v>
      </c>
      <c r="D80" s="230" t="s">
        <v>233</v>
      </c>
      <c r="E80" s="231" t="s">
        <v>883</v>
      </c>
      <c r="F80" s="232" t="s">
        <v>884</v>
      </c>
      <c r="G80" s="233" t="s">
        <v>142</v>
      </c>
      <c r="H80" s="234">
        <v>4</v>
      </c>
      <c r="I80" s="235"/>
      <c r="J80" s="234">
        <f>ROUND(I80*H80,15)</f>
        <v>0</v>
      </c>
      <c r="K80" s="232" t="s">
        <v>163</v>
      </c>
      <c r="L80" s="68"/>
      <c r="M80" s="236" t="s">
        <v>20</v>
      </c>
      <c r="N80" s="238" t="s">
        <v>42</v>
      </c>
      <c r="O80" s="239"/>
      <c r="P80" s="240">
        <f>O80*H80</f>
        <v>0</v>
      </c>
      <c r="Q80" s="240">
        <v>0</v>
      </c>
      <c r="R80" s="240">
        <f>Q80*H80</f>
        <v>0</v>
      </c>
      <c r="S80" s="240">
        <v>0</v>
      </c>
      <c r="T80" s="241">
        <f>S80*H80</f>
        <v>0</v>
      </c>
      <c r="AR80" s="20" t="s">
        <v>144</v>
      </c>
      <c r="AT80" s="20" t="s">
        <v>233</v>
      </c>
      <c r="AU80" s="20" t="s">
        <v>78</v>
      </c>
      <c r="AY80" s="20" t="s">
        <v>136</v>
      </c>
      <c r="BE80" s="228">
        <f>IF(N80="základní",J80,0)</f>
        <v>0</v>
      </c>
      <c r="BF80" s="228">
        <f>IF(N80="snížená",J80,0)</f>
        <v>0</v>
      </c>
      <c r="BG80" s="228">
        <f>IF(N80="zákl. přenesená",J80,0)</f>
        <v>0</v>
      </c>
      <c r="BH80" s="228">
        <f>IF(N80="sníž. přenesená",J80,0)</f>
        <v>0</v>
      </c>
      <c r="BI80" s="228">
        <f>IF(N80="nulová",J80,0)</f>
        <v>0</v>
      </c>
      <c r="BJ80" s="20" t="s">
        <v>78</v>
      </c>
      <c r="BK80" s="229">
        <f>ROUND(I80*H80,15)</f>
        <v>0</v>
      </c>
      <c r="BL80" s="20" t="s">
        <v>144</v>
      </c>
      <c r="BM80" s="20" t="s">
        <v>144</v>
      </c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162"/>
      <c r="J81" s="64"/>
      <c r="K81" s="64"/>
      <c r="L81" s="68"/>
    </row>
  </sheetData>
  <sheetProtection sheet="1" autoFilter="0" formatColumns="0" formatRows="0" objects="1" scenarios="1" spinCount="100000" saltValue="GRGgfubd1rWF8dG/x+eAlfBqcxU02JcnuKd4mIWW8CJbYzfU6g+Gv986Aj/44YSlVZqtBuzK8dD2iRvWSHoEPA==" hashValue="sdCyEK9G2lKIFnlx7OnxhCgwWtuWXJkqkvdci7yEK06JKq1CVGmHTLzC7re/1+enZADQjF9KI3TiIKK8CgwWCA==" algorithmName="SHA-512" password="CC35"/>
  <autoFilter ref="C76:K8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97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885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ROUND(SUM(BE77:BE80), 2)</f>
        <v>0</v>
      </c>
      <c r="G30" s="43"/>
      <c r="H30" s="43"/>
      <c r="I30" s="154">
        <v>0.20999999999999999</v>
      </c>
      <c r="J30" s="153">
        <f>ROUND(ROUND((SUM(BE77:BE80)),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ROUND(SUM(BF77:BF80), 2)</f>
        <v>0</v>
      </c>
      <c r="G31" s="43"/>
      <c r="H31" s="43"/>
      <c r="I31" s="154">
        <v>0.14999999999999999</v>
      </c>
      <c r="J31" s="153">
        <f>ROUND(ROUND((SUM(BF77:BF80)),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ROUND(SUM(BG77:BG80),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ROUND(SUM(BH77:BH80),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ROUND(SUM(BI77:BI80),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ON 02 - Přeprava mechanizace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878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120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17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0"/>
      <c r="D67" s="70"/>
      <c r="E67" s="188" t="str">
        <f>E7</f>
        <v>Oprava výhybek č. 18,28,30,32,34,35,36,37 a 38 v žst. Chlumec n. C.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110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2" customHeight="1">
      <c r="B69" s="42"/>
      <c r="C69" s="70"/>
      <c r="D69" s="70"/>
      <c r="E69" s="78" t="str">
        <f>E9</f>
        <v>ON 02 - Přeprava mechanizace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22</v>
      </c>
      <c r="D71" s="70"/>
      <c r="E71" s="70"/>
      <c r="F71" s="189" t="str">
        <f>F12</f>
        <v xml:space="preserve"> </v>
      </c>
      <c r="G71" s="70"/>
      <c r="H71" s="70"/>
      <c r="I71" s="190" t="s">
        <v>24</v>
      </c>
      <c r="J71" s="81" t="str">
        <f>IF(J12="","",J12)</f>
        <v>17. 7. 2018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26</v>
      </c>
      <c r="D73" s="70"/>
      <c r="E73" s="70"/>
      <c r="F73" s="189" t="str">
        <f>E15</f>
        <v>SČDC, s.o.</v>
      </c>
      <c r="G73" s="70"/>
      <c r="H73" s="70"/>
      <c r="I73" s="190" t="s">
        <v>32</v>
      </c>
      <c r="J73" s="189" t="str">
        <f>E21</f>
        <v xml:space="preserve"> </v>
      </c>
      <c r="K73" s="70"/>
      <c r="L73" s="68"/>
    </row>
    <row r="74" s="1" customFormat="1" ht="14.4" customHeight="1">
      <c r="B74" s="42"/>
      <c r="C74" s="72" t="s">
        <v>30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121</v>
      </c>
      <c r="D76" s="193" t="s">
        <v>56</v>
      </c>
      <c r="E76" s="193" t="s">
        <v>52</v>
      </c>
      <c r="F76" s="193" t="s">
        <v>122</v>
      </c>
      <c r="G76" s="193" t="s">
        <v>123</v>
      </c>
      <c r="H76" s="193" t="s">
        <v>124</v>
      </c>
      <c r="I76" s="194" t="s">
        <v>125</v>
      </c>
      <c r="J76" s="193" t="s">
        <v>114</v>
      </c>
      <c r="K76" s="195" t="s">
        <v>126</v>
      </c>
      <c r="L76" s="196"/>
      <c r="M76" s="98" t="s">
        <v>127</v>
      </c>
      <c r="N76" s="99" t="s">
        <v>41</v>
      </c>
      <c r="O76" s="99" t="s">
        <v>128</v>
      </c>
      <c r="P76" s="99" t="s">
        <v>129</v>
      </c>
      <c r="Q76" s="99" t="s">
        <v>130</v>
      </c>
      <c r="R76" s="99" t="s">
        <v>131</v>
      </c>
      <c r="S76" s="99" t="s">
        <v>132</v>
      </c>
      <c r="T76" s="100" t="s">
        <v>133</v>
      </c>
    </row>
    <row r="77" s="1" customFormat="1" ht="29.28" customHeight="1">
      <c r="B77" s="42"/>
      <c r="C77" s="104" t="s">
        <v>115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70</v>
      </c>
      <c r="AU77" s="20" t="s">
        <v>116</v>
      </c>
      <c r="BK77" s="200">
        <f>BK78</f>
        <v>0</v>
      </c>
    </row>
    <row r="78" s="10" customFormat="1" ht="37.44" customHeight="1">
      <c r="B78" s="201"/>
      <c r="C78" s="202"/>
      <c r="D78" s="203" t="s">
        <v>70</v>
      </c>
      <c r="E78" s="204" t="s">
        <v>879</v>
      </c>
      <c r="F78" s="204" t="s">
        <v>880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SUM(P79:P80)</f>
        <v>0</v>
      </c>
      <c r="Q78" s="209"/>
      <c r="R78" s="210">
        <f>SUM(R79:R80)</f>
        <v>0</v>
      </c>
      <c r="S78" s="209"/>
      <c r="T78" s="211">
        <f>SUM(T79:T80)</f>
        <v>0</v>
      </c>
      <c r="AR78" s="212" t="s">
        <v>78</v>
      </c>
      <c r="AT78" s="213" t="s">
        <v>70</v>
      </c>
      <c r="AU78" s="213" t="s">
        <v>8</v>
      </c>
      <c r="AY78" s="212" t="s">
        <v>136</v>
      </c>
      <c r="BK78" s="214">
        <f>SUM(BK79:BK80)</f>
        <v>0</v>
      </c>
    </row>
    <row r="79" s="1" customFormat="1" ht="22.8" customHeight="1">
      <c r="B79" s="42"/>
      <c r="C79" s="230" t="s">
        <v>78</v>
      </c>
      <c r="D79" s="230" t="s">
        <v>233</v>
      </c>
      <c r="E79" s="231" t="s">
        <v>881</v>
      </c>
      <c r="F79" s="232" t="s">
        <v>882</v>
      </c>
      <c r="G79" s="233" t="s">
        <v>142</v>
      </c>
      <c r="H79" s="234">
        <v>1</v>
      </c>
      <c r="I79" s="235"/>
      <c r="J79" s="234">
        <f>ROUND(I79*H79,15)</f>
        <v>0</v>
      </c>
      <c r="K79" s="232" t="s">
        <v>163</v>
      </c>
      <c r="L79" s="68"/>
      <c r="M79" s="236" t="s">
        <v>20</v>
      </c>
      <c r="N79" s="237" t="s">
        <v>42</v>
      </c>
      <c r="O79" s="43"/>
      <c r="P79" s="226">
        <f>O79*H79</f>
        <v>0</v>
      </c>
      <c r="Q79" s="226">
        <v>0</v>
      </c>
      <c r="R79" s="226">
        <f>Q79*H79</f>
        <v>0</v>
      </c>
      <c r="S79" s="226">
        <v>0</v>
      </c>
      <c r="T79" s="227">
        <f>S79*H79</f>
        <v>0</v>
      </c>
      <c r="AR79" s="20" t="s">
        <v>144</v>
      </c>
      <c r="AT79" s="20" t="s">
        <v>233</v>
      </c>
      <c r="AU79" s="20" t="s">
        <v>78</v>
      </c>
      <c r="AY79" s="20" t="s">
        <v>136</v>
      </c>
      <c r="BE79" s="228">
        <f>IF(N79="základní",J79,0)</f>
        <v>0</v>
      </c>
      <c r="BF79" s="228">
        <f>IF(N79="snížená",J79,0)</f>
        <v>0</v>
      </c>
      <c r="BG79" s="228">
        <f>IF(N79="zákl. přenesená",J79,0)</f>
        <v>0</v>
      </c>
      <c r="BH79" s="228">
        <f>IF(N79="sníž. přenesená",J79,0)</f>
        <v>0</v>
      </c>
      <c r="BI79" s="228">
        <f>IF(N79="nulová",J79,0)</f>
        <v>0</v>
      </c>
      <c r="BJ79" s="20" t="s">
        <v>78</v>
      </c>
      <c r="BK79" s="229">
        <f>ROUND(I79*H79,15)</f>
        <v>0</v>
      </c>
      <c r="BL79" s="20" t="s">
        <v>144</v>
      </c>
      <c r="BM79" s="20" t="s">
        <v>80</v>
      </c>
    </row>
    <row r="80" s="1" customFormat="1" ht="22.8" customHeight="1">
      <c r="B80" s="42"/>
      <c r="C80" s="230" t="s">
        <v>80</v>
      </c>
      <c r="D80" s="230" t="s">
        <v>233</v>
      </c>
      <c r="E80" s="231" t="s">
        <v>883</v>
      </c>
      <c r="F80" s="232" t="s">
        <v>884</v>
      </c>
      <c r="G80" s="233" t="s">
        <v>142</v>
      </c>
      <c r="H80" s="234">
        <v>2</v>
      </c>
      <c r="I80" s="235"/>
      <c r="J80" s="234">
        <f>ROUND(I80*H80,15)</f>
        <v>0</v>
      </c>
      <c r="K80" s="232" t="s">
        <v>163</v>
      </c>
      <c r="L80" s="68"/>
      <c r="M80" s="236" t="s">
        <v>20</v>
      </c>
      <c r="N80" s="238" t="s">
        <v>42</v>
      </c>
      <c r="O80" s="239"/>
      <c r="P80" s="240">
        <f>O80*H80</f>
        <v>0</v>
      </c>
      <c r="Q80" s="240">
        <v>0</v>
      </c>
      <c r="R80" s="240">
        <f>Q80*H80</f>
        <v>0</v>
      </c>
      <c r="S80" s="240">
        <v>0</v>
      </c>
      <c r="T80" s="241">
        <f>S80*H80</f>
        <v>0</v>
      </c>
      <c r="AR80" s="20" t="s">
        <v>144</v>
      </c>
      <c r="AT80" s="20" t="s">
        <v>233</v>
      </c>
      <c r="AU80" s="20" t="s">
        <v>78</v>
      </c>
      <c r="AY80" s="20" t="s">
        <v>136</v>
      </c>
      <c r="BE80" s="228">
        <f>IF(N80="základní",J80,0)</f>
        <v>0</v>
      </c>
      <c r="BF80" s="228">
        <f>IF(N80="snížená",J80,0)</f>
        <v>0</v>
      </c>
      <c r="BG80" s="228">
        <f>IF(N80="zákl. přenesená",J80,0)</f>
        <v>0</v>
      </c>
      <c r="BH80" s="228">
        <f>IF(N80="sníž. přenesená",J80,0)</f>
        <v>0</v>
      </c>
      <c r="BI80" s="228">
        <f>IF(N80="nulová",J80,0)</f>
        <v>0</v>
      </c>
      <c r="BJ80" s="20" t="s">
        <v>78</v>
      </c>
      <c r="BK80" s="229">
        <f>ROUND(I80*H80,15)</f>
        <v>0</v>
      </c>
      <c r="BL80" s="20" t="s">
        <v>144</v>
      </c>
      <c r="BM80" s="20" t="s">
        <v>144</v>
      </c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162"/>
      <c r="J81" s="64"/>
      <c r="K81" s="64"/>
      <c r="L81" s="68"/>
    </row>
  </sheetData>
  <sheetProtection sheet="1" autoFilter="0" formatColumns="0" formatRows="0" objects="1" scenarios="1" spinCount="100000" saltValue="eYBrnHtf9lKenAfLjiHuTpH90F1XnvHjIjYDTn8m7ywWwmtfRVMCuArd1non2D2FjubIOZgv9NE79j0WfDs/Og==" hashValue="RnDAV1saTv+cfRDLb74uNEsKVqXUIET980Pdr/FKEtRK+VIOhom0hyDDBzpZjnKMw2Vb9AGcr5EqagGfNTTWEQ==" algorithmName="SHA-512" password="CC35"/>
  <autoFilter ref="C76:K8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100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886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23</v>
      </c>
      <c r="G12" s="43"/>
      <c r="H12" s="43"/>
      <c r="I12" s="142" t="s">
        <v>24</v>
      </c>
      <c r="J12" s="143" t="str">
        <f>'Rekapitulace zakázky'!AN8</f>
        <v>17. 7. 2018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ROUND(SUM(BE78:BE162), 2)</f>
        <v>0</v>
      </c>
      <c r="G30" s="43"/>
      <c r="H30" s="43"/>
      <c r="I30" s="154">
        <v>0.20999999999999999</v>
      </c>
      <c r="J30" s="153">
        <f>ROUND(ROUND((SUM(BE78:BE162)),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ROUND(SUM(BF78:BF162), 2)</f>
        <v>0</v>
      </c>
      <c r="G31" s="43"/>
      <c r="H31" s="43"/>
      <c r="I31" s="154">
        <v>0.14999999999999999</v>
      </c>
      <c r="J31" s="153">
        <f>ROUND(ROUND((SUM(BF78:BF162)),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ROUND(SUM(BG78:BG162),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ROUND(SUM(BH78:BH162),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ROUND(SUM(BI78:BI162),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ON 03 - Materiál objednatele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>Chlumec nad Cidlinou</v>
      </c>
      <c r="G49" s="43"/>
      <c r="H49" s="43"/>
      <c r="I49" s="142" t="s">
        <v>24</v>
      </c>
      <c r="J49" s="143" t="str">
        <f>IF(J12="","",J12)</f>
        <v>17. 7. 2018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887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ON 03 - Materiál objednatele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>Chlumec nad Cidlinou</v>
      </c>
      <c r="G72" s="70"/>
      <c r="H72" s="70"/>
      <c r="I72" s="190" t="s">
        <v>24</v>
      </c>
      <c r="J72" s="81" t="str">
        <f>IF(J12="","",J12)</f>
        <v>17. 7. 2018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30.726000000000003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30.726000000000003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888</v>
      </c>
      <c r="F80" s="215" t="s">
        <v>99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SUM(P81:P162)</f>
        <v>0</v>
      </c>
      <c r="Q80" s="209"/>
      <c r="R80" s="210">
        <f>SUM(R81:R162)</f>
        <v>30.726000000000003</v>
      </c>
      <c r="S80" s="209"/>
      <c r="T80" s="211">
        <f>SUM(T81:T162)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SUM(BK81:BK162)</f>
        <v>0</v>
      </c>
    </row>
    <row r="81" s="1" customFormat="1" ht="22.8" customHeight="1">
      <c r="B81" s="42"/>
      <c r="C81" s="217" t="s">
        <v>78</v>
      </c>
      <c r="D81" s="217" t="s">
        <v>139</v>
      </c>
      <c r="E81" s="218" t="s">
        <v>889</v>
      </c>
      <c r="F81" s="219" t="s">
        <v>890</v>
      </c>
      <c r="G81" s="220" t="s">
        <v>142</v>
      </c>
      <c r="H81" s="221">
        <v>1</v>
      </c>
      <c r="I81" s="222"/>
      <c r="J81" s="221">
        <f>ROUND(I81*H81,15)</f>
        <v>0</v>
      </c>
      <c r="K81" s="219" t="s">
        <v>20</v>
      </c>
      <c r="L81" s="223"/>
      <c r="M81" s="224" t="s">
        <v>20</v>
      </c>
      <c r="N81" s="225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143</v>
      </c>
      <c r="AT81" s="20" t="s">
        <v>139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891</v>
      </c>
    </row>
    <row r="82" s="1" customFormat="1" ht="22.8" customHeight="1">
      <c r="B82" s="42"/>
      <c r="C82" s="217" t="s">
        <v>80</v>
      </c>
      <c r="D82" s="217" t="s">
        <v>139</v>
      </c>
      <c r="E82" s="218" t="s">
        <v>892</v>
      </c>
      <c r="F82" s="219" t="s">
        <v>893</v>
      </c>
      <c r="G82" s="220" t="s">
        <v>142</v>
      </c>
      <c r="H82" s="221">
        <v>1</v>
      </c>
      <c r="I82" s="222"/>
      <c r="J82" s="221">
        <f>ROUND(I82*H82,15)</f>
        <v>0</v>
      </c>
      <c r="K82" s="219" t="s">
        <v>20</v>
      </c>
      <c r="L82" s="223"/>
      <c r="M82" s="224" t="s">
        <v>20</v>
      </c>
      <c r="N82" s="225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143</v>
      </c>
      <c r="AT82" s="20" t="s">
        <v>139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894</v>
      </c>
    </row>
    <row r="83" s="1" customFormat="1" ht="14.4" customHeight="1">
      <c r="B83" s="42"/>
      <c r="C83" s="217" t="s">
        <v>147</v>
      </c>
      <c r="D83" s="217" t="s">
        <v>139</v>
      </c>
      <c r="E83" s="218" t="s">
        <v>895</v>
      </c>
      <c r="F83" s="219" t="s">
        <v>896</v>
      </c>
      <c r="G83" s="220" t="s">
        <v>142</v>
      </c>
      <c r="H83" s="221">
        <v>1</v>
      </c>
      <c r="I83" s="222"/>
      <c r="J83" s="221">
        <f>ROUND(I83*H83,15)</f>
        <v>0</v>
      </c>
      <c r="K83" s="219" t="s">
        <v>20</v>
      </c>
      <c r="L83" s="223"/>
      <c r="M83" s="224" t="s">
        <v>20</v>
      </c>
      <c r="N83" s="225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143</v>
      </c>
      <c r="AT83" s="20" t="s">
        <v>139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897</v>
      </c>
    </row>
    <row r="84" s="1" customFormat="1" ht="14.4" customHeight="1">
      <c r="B84" s="42"/>
      <c r="C84" s="217" t="s">
        <v>144</v>
      </c>
      <c r="D84" s="217" t="s">
        <v>139</v>
      </c>
      <c r="E84" s="218" t="s">
        <v>898</v>
      </c>
      <c r="F84" s="219" t="s">
        <v>899</v>
      </c>
      <c r="G84" s="220" t="s">
        <v>142</v>
      </c>
      <c r="H84" s="221">
        <v>83</v>
      </c>
      <c r="I84" s="222"/>
      <c r="J84" s="221">
        <f>ROUND(I84*H84,15)</f>
        <v>0</v>
      </c>
      <c r="K84" s="219" t="s">
        <v>20</v>
      </c>
      <c r="L84" s="223"/>
      <c r="M84" s="224" t="s">
        <v>20</v>
      </c>
      <c r="N84" s="225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143</v>
      </c>
      <c r="AT84" s="20" t="s">
        <v>139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900</v>
      </c>
    </row>
    <row r="85" s="1" customFormat="1" ht="14.4" customHeight="1">
      <c r="B85" s="42"/>
      <c r="C85" s="217" t="s">
        <v>157</v>
      </c>
      <c r="D85" s="217" t="s">
        <v>139</v>
      </c>
      <c r="E85" s="218" t="s">
        <v>901</v>
      </c>
      <c r="F85" s="219" t="s">
        <v>902</v>
      </c>
      <c r="G85" s="220" t="s">
        <v>339</v>
      </c>
      <c r="H85" s="221">
        <v>166.03999999999999</v>
      </c>
      <c r="I85" s="222"/>
      <c r="J85" s="221">
        <f>ROUND(I85*H85,15)</f>
        <v>0</v>
      </c>
      <c r="K85" s="219" t="s">
        <v>20</v>
      </c>
      <c r="L85" s="223"/>
      <c r="M85" s="224" t="s">
        <v>20</v>
      </c>
      <c r="N85" s="225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143</v>
      </c>
      <c r="AT85" s="20" t="s">
        <v>139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903</v>
      </c>
    </row>
    <row r="86" s="1" customFormat="1" ht="14.4" customHeight="1">
      <c r="B86" s="42"/>
      <c r="C86" s="217" t="s">
        <v>150</v>
      </c>
      <c r="D86" s="217" t="s">
        <v>139</v>
      </c>
      <c r="E86" s="218" t="s">
        <v>904</v>
      </c>
      <c r="F86" s="219" t="s">
        <v>905</v>
      </c>
      <c r="G86" s="220" t="s">
        <v>339</v>
      </c>
      <c r="H86" s="221">
        <v>18.878</v>
      </c>
      <c r="I86" s="222"/>
      <c r="J86" s="221">
        <f>ROUND(I86*H86,15)</f>
        <v>0</v>
      </c>
      <c r="K86" s="219" t="s">
        <v>20</v>
      </c>
      <c r="L86" s="223"/>
      <c r="M86" s="224" t="s">
        <v>20</v>
      </c>
      <c r="N86" s="225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143</v>
      </c>
      <c r="AT86" s="20" t="s">
        <v>139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906</v>
      </c>
    </row>
    <row r="87" s="1" customFormat="1" ht="14.4" customHeight="1">
      <c r="B87" s="42"/>
      <c r="C87" s="217" t="s">
        <v>165</v>
      </c>
      <c r="D87" s="217" t="s">
        <v>139</v>
      </c>
      <c r="E87" s="218" t="s">
        <v>907</v>
      </c>
      <c r="F87" s="219" t="s">
        <v>908</v>
      </c>
      <c r="G87" s="220" t="s">
        <v>339</v>
      </c>
      <c r="H87" s="221">
        <v>6.7999999999999998</v>
      </c>
      <c r="I87" s="222"/>
      <c r="J87" s="221">
        <f>ROUND(I87*H87,15)</f>
        <v>0</v>
      </c>
      <c r="K87" s="219" t="s">
        <v>20</v>
      </c>
      <c r="L87" s="223"/>
      <c r="M87" s="224" t="s">
        <v>20</v>
      </c>
      <c r="N87" s="225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143</v>
      </c>
      <c r="AT87" s="20" t="s">
        <v>139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909</v>
      </c>
    </row>
    <row r="88" s="1" customFormat="1">
      <c r="B88" s="42"/>
      <c r="C88" s="70"/>
      <c r="D88" s="242" t="s">
        <v>766</v>
      </c>
      <c r="E88" s="70"/>
      <c r="F88" s="243" t="s">
        <v>910</v>
      </c>
      <c r="G88" s="70"/>
      <c r="H88" s="70"/>
      <c r="I88" s="187"/>
      <c r="J88" s="70"/>
      <c r="K88" s="70"/>
      <c r="L88" s="68"/>
      <c r="M88" s="244"/>
      <c r="N88" s="43"/>
      <c r="O88" s="43"/>
      <c r="P88" s="43"/>
      <c r="Q88" s="43"/>
      <c r="R88" s="43"/>
      <c r="S88" s="43"/>
      <c r="T88" s="91"/>
      <c r="AT88" s="20" t="s">
        <v>766</v>
      </c>
      <c r="AU88" s="20" t="s">
        <v>80</v>
      </c>
    </row>
    <row r="89" s="1" customFormat="1" ht="14.4" customHeight="1">
      <c r="B89" s="42"/>
      <c r="C89" s="217" t="s">
        <v>143</v>
      </c>
      <c r="D89" s="217" t="s">
        <v>139</v>
      </c>
      <c r="E89" s="218" t="s">
        <v>911</v>
      </c>
      <c r="F89" s="219" t="s">
        <v>912</v>
      </c>
      <c r="G89" s="220" t="s">
        <v>339</v>
      </c>
      <c r="H89" s="221">
        <v>6</v>
      </c>
      <c r="I89" s="222"/>
      <c r="J89" s="221">
        <f>ROUND(I89*H89,15)</f>
        <v>0</v>
      </c>
      <c r="K89" s="219" t="s">
        <v>20</v>
      </c>
      <c r="L89" s="223"/>
      <c r="M89" s="224" t="s">
        <v>20</v>
      </c>
      <c r="N89" s="225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143</v>
      </c>
      <c r="AT89" s="20" t="s">
        <v>139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913</v>
      </c>
    </row>
    <row r="90" s="1" customFormat="1">
      <c r="B90" s="42"/>
      <c r="C90" s="70"/>
      <c r="D90" s="242" t="s">
        <v>766</v>
      </c>
      <c r="E90" s="70"/>
      <c r="F90" s="243" t="s">
        <v>910</v>
      </c>
      <c r="G90" s="70"/>
      <c r="H90" s="70"/>
      <c r="I90" s="187"/>
      <c r="J90" s="70"/>
      <c r="K90" s="70"/>
      <c r="L90" s="68"/>
      <c r="M90" s="244"/>
      <c r="N90" s="43"/>
      <c r="O90" s="43"/>
      <c r="P90" s="43"/>
      <c r="Q90" s="43"/>
      <c r="R90" s="43"/>
      <c r="S90" s="43"/>
      <c r="T90" s="91"/>
      <c r="AT90" s="20" t="s">
        <v>766</v>
      </c>
      <c r="AU90" s="20" t="s">
        <v>80</v>
      </c>
    </row>
    <row r="91" s="1" customFormat="1" ht="14.4" customHeight="1">
      <c r="B91" s="42"/>
      <c r="C91" s="217" t="s">
        <v>172</v>
      </c>
      <c r="D91" s="217" t="s">
        <v>139</v>
      </c>
      <c r="E91" s="218" t="s">
        <v>914</v>
      </c>
      <c r="F91" s="219" t="s">
        <v>915</v>
      </c>
      <c r="G91" s="220" t="s">
        <v>339</v>
      </c>
      <c r="H91" s="221">
        <v>6</v>
      </c>
      <c r="I91" s="222"/>
      <c r="J91" s="221">
        <f>ROUND(I91*H91,15)</f>
        <v>0</v>
      </c>
      <c r="K91" s="219" t="s">
        <v>20</v>
      </c>
      <c r="L91" s="223"/>
      <c r="M91" s="224" t="s">
        <v>20</v>
      </c>
      <c r="N91" s="225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143</v>
      </c>
      <c r="AT91" s="20" t="s">
        <v>139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916</v>
      </c>
    </row>
    <row r="92" s="1" customFormat="1">
      <c r="B92" s="42"/>
      <c r="C92" s="70"/>
      <c r="D92" s="242" t="s">
        <v>766</v>
      </c>
      <c r="E92" s="70"/>
      <c r="F92" s="243" t="s">
        <v>910</v>
      </c>
      <c r="G92" s="70"/>
      <c r="H92" s="70"/>
      <c r="I92" s="187"/>
      <c r="J92" s="70"/>
      <c r="K92" s="70"/>
      <c r="L92" s="68"/>
      <c r="M92" s="244"/>
      <c r="N92" s="43"/>
      <c r="O92" s="43"/>
      <c r="P92" s="43"/>
      <c r="Q92" s="43"/>
      <c r="R92" s="43"/>
      <c r="S92" s="43"/>
      <c r="T92" s="91"/>
      <c r="AT92" s="20" t="s">
        <v>766</v>
      </c>
      <c r="AU92" s="20" t="s">
        <v>80</v>
      </c>
    </row>
    <row r="93" s="1" customFormat="1" ht="14.4" customHeight="1">
      <c r="B93" s="42"/>
      <c r="C93" s="217" t="s">
        <v>156</v>
      </c>
      <c r="D93" s="217" t="s">
        <v>139</v>
      </c>
      <c r="E93" s="218" t="s">
        <v>917</v>
      </c>
      <c r="F93" s="219" t="s">
        <v>918</v>
      </c>
      <c r="G93" s="220" t="s">
        <v>142</v>
      </c>
      <c r="H93" s="221">
        <v>48</v>
      </c>
      <c r="I93" s="222"/>
      <c r="J93" s="221">
        <f>ROUND(I93*H93,15)</f>
        <v>0</v>
      </c>
      <c r="K93" s="219" t="s">
        <v>20</v>
      </c>
      <c r="L93" s="223"/>
      <c r="M93" s="224" t="s">
        <v>20</v>
      </c>
      <c r="N93" s="225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143</v>
      </c>
      <c r="AT93" s="20" t="s">
        <v>139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919</v>
      </c>
    </row>
    <row r="94" s="1" customFormat="1" ht="14.4" customHeight="1">
      <c r="B94" s="42"/>
      <c r="C94" s="217" t="s">
        <v>179</v>
      </c>
      <c r="D94" s="217" t="s">
        <v>139</v>
      </c>
      <c r="E94" s="218" t="s">
        <v>920</v>
      </c>
      <c r="F94" s="219" t="s">
        <v>921</v>
      </c>
      <c r="G94" s="220" t="s">
        <v>142</v>
      </c>
      <c r="H94" s="221">
        <v>34</v>
      </c>
      <c r="I94" s="222"/>
      <c r="J94" s="221">
        <f>ROUND(I94*H94,15)</f>
        <v>0</v>
      </c>
      <c r="K94" s="219" t="s">
        <v>20</v>
      </c>
      <c r="L94" s="223"/>
      <c r="M94" s="224" t="s">
        <v>20</v>
      </c>
      <c r="N94" s="225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143</v>
      </c>
      <c r="AT94" s="20" t="s">
        <v>139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922</v>
      </c>
    </row>
    <row r="95" s="1" customFormat="1" ht="22.8" customHeight="1">
      <c r="B95" s="42"/>
      <c r="C95" s="217" t="s">
        <v>160</v>
      </c>
      <c r="D95" s="217" t="s">
        <v>139</v>
      </c>
      <c r="E95" s="218" t="s">
        <v>923</v>
      </c>
      <c r="F95" s="219" t="s">
        <v>924</v>
      </c>
      <c r="G95" s="220" t="s">
        <v>142</v>
      </c>
      <c r="H95" s="221">
        <v>1</v>
      </c>
      <c r="I95" s="222"/>
      <c r="J95" s="221">
        <f>ROUND(I95*H95,15)</f>
        <v>0</v>
      </c>
      <c r="K95" s="219" t="s">
        <v>163</v>
      </c>
      <c r="L95" s="223"/>
      <c r="M95" s="224" t="s">
        <v>20</v>
      </c>
      <c r="N95" s="225" t="s">
        <v>42</v>
      </c>
      <c r="O95" s="43"/>
      <c r="P95" s="226">
        <f>O95*H95</f>
        <v>0</v>
      </c>
      <c r="Q95" s="226">
        <v>0.77449999999999997</v>
      </c>
      <c r="R95" s="226">
        <f>Q95*H95</f>
        <v>0.77449999999999997</v>
      </c>
      <c r="S95" s="226">
        <v>0</v>
      </c>
      <c r="T95" s="227">
        <f>S95*H95</f>
        <v>0</v>
      </c>
      <c r="AR95" s="20" t="s">
        <v>143</v>
      </c>
      <c r="AT95" s="20" t="s">
        <v>139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925</v>
      </c>
    </row>
    <row r="96" s="1" customFormat="1" ht="14.4" customHeight="1">
      <c r="B96" s="42"/>
      <c r="C96" s="217" t="s">
        <v>237</v>
      </c>
      <c r="D96" s="217" t="s">
        <v>139</v>
      </c>
      <c r="E96" s="218" t="s">
        <v>926</v>
      </c>
      <c r="F96" s="219" t="s">
        <v>927</v>
      </c>
      <c r="G96" s="220" t="s">
        <v>142</v>
      </c>
      <c r="H96" s="221">
        <v>1</v>
      </c>
      <c r="I96" s="222"/>
      <c r="J96" s="221">
        <f>ROUND(I96*H96,15)</f>
        <v>0</v>
      </c>
      <c r="K96" s="219" t="s">
        <v>163</v>
      </c>
      <c r="L96" s="223"/>
      <c r="M96" s="224" t="s">
        <v>20</v>
      </c>
      <c r="N96" s="225" t="s">
        <v>42</v>
      </c>
      <c r="O96" s="43"/>
      <c r="P96" s="226">
        <f>O96*H96</f>
        <v>0</v>
      </c>
      <c r="Q96" s="226">
        <v>0.81999999999999995</v>
      </c>
      <c r="R96" s="226">
        <f>Q96*H96</f>
        <v>0.81999999999999995</v>
      </c>
      <c r="S96" s="226">
        <v>0</v>
      </c>
      <c r="T96" s="227">
        <f>S96*H96</f>
        <v>0</v>
      </c>
      <c r="AR96" s="20" t="s">
        <v>143</v>
      </c>
      <c r="AT96" s="20" t="s">
        <v>139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928</v>
      </c>
    </row>
    <row r="97" s="1" customFormat="1" ht="22.8" customHeight="1">
      <c r="B97" s="42"/>
      <c r="C97" s="217" t="s">
        <v>164</v>
      </c>
      <c r="D97" s="217" t="s">
        <v>139</v>
      </c>
      <c r="E97" s="218" t="s">
        <v>929</v>
      </c>
      <c r="F97" s="219" t="s">
        <v>930</v>
      </c>
      <c r="G97" s="220" t="s">
        <v>142</v>
      </c>
      <c r="H97" s="221">
        <v>1</v>
      </c>
      <c r="I97" s="222"/>
      <c r="J97" s="221">
        <f>ROUND(I97*H97,15)</f>
        <v>0</v>
      </c>
      <c r="K97" s="219" t="s">
        <v>163</v>
      </c>
      <c r="L97" s="223"/>
      <c r="M97" s="224" t="s">
        <v>20</v>
      </c>
      <c r="N97" s="225" t="s">
        <v>42</v>
      </c>
      <c r="O97" s="43"/>
      <c r="P97" s="226">
        <f>O97*H97</f>
        <v>0</v>
      </c>
      <c r="Q97" s="226">
        <v>0.71199999999999997</v>
      </c>
      <c r="R97" s="226">
        <f>Q97*H97</f>
        <v>0.71199999999999997</v>
      </c>
      <c r="S97" s="226">
        <v>0</v>
      </c>
      <c r="T97" s="227">
        <f>S97*H97</f>
        <v>0</v>
      </c>
      <c r="AR97" s="20" t="s">
        <v>143</v>
      </c>
      <c r="AT97" s="20" t="s">
        <v>139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931</v>
      </c>
    </row>
    <row r="98" s="1" customFormat="1" ht="22.8" customHeight="1">
      <c r="B98" s="42"/>
      <c r="C98" s="217" t="s">
        <v>10</v>
      </c>
      <c r="D98" s="217" t="s">
        <v>139</v>
      </c>
      <c r="E98" s="218" t="s">
        <v>932</v>
      </c>
      <c r="F98" s="219" t="s">
        <v>933</v>
      </c>
      <c r="G98" s="220" t="s">
        <v>142</v>
      </c>
      <c r="H98" s="221">
        <v>1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0.71199999999999997</v>
      </c>
      <c r="R98" s="226">
        <f>Q98*H98</f>
        <v>0.71199999999999997</v>
      </c>
      <c r="S98" s="226">
        <v>0</v>
      </c>
      <c r="T98" s="227">
        <f>S98*H98</f>
        <v>0</v>
      </c>
      <c r="AR98" s="20" t="s">
        <v>143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934</v>
      </c>
    </row>
    <row r="99" s="1" customFormat="1" ht="22.8" customHeight="1">
      <c r="B99" s="42"/>
      <c r="C99" s="217" t="s">
        <v>168</v>
      </c>
      <c r="D99" s="217" t="s">
        <v>139</v>
      </c>
      <c r="E99" s="218" t="s">
        <v>889</v>
      </c>
      <c r="F99" s="219" t="s">
        <v>890</v>
      </c>
      <c r="G99" s="220" t="s">
        <v>142</v>
      </c>
      <c r="H99" s="221">
        <v>1</v>
      </c>
      <c r="I99" s="222"/>
      <c r="J99" s="221">
        <f>ROUND(I99*H99,15)</f>
        <v>0</v>
      </c>
      <c r="K99" s="219" t="s">
        <v>20</v>
      </c>
      <c r="L99" s="223"/>
      <c r="M99" s="224" t="s">
        <v>20</v>
      </c>
      <c r="N99" s="225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143</v>
      </c>
      <c r="AT99" s="20" t="s">
        <v>139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935</v>
      </c>
    </row>
    <row r="100" s="1" customFormat="1">
      <c r="B100" s="42"/>
      <c r="C100" s="70"/>
      <c r="D100" s="242" t="s">
        <v>766</v>
      </c>
      <c r="E100" s="70"/>
      <c r="F100" s="243" t="s">
        <v>936</v>
      </c>
      <c r="G100" s="70"/>
      <c r="H100" s="70"/>
      <c r="I100" s="187"/>
      <c r="J100" s="70"/>
      <c r="K100" s="70"/>
      <c r="L100" s="68"/>
      <c r="M100" s="244"/>
      <c r="N100" s="43"/>
      <c r="O100" s="43"/>
      <c r="P100" s="43"/>
      <c r="Q100" s="43"/>
      <c r="R100" s="43"/>
      <c r="S100" s="43"/>
      <c r="T100" s="91"/>
      <c r="AT100" s="20" t="s">
        <v>766</v>
      </c>
      <c r="AU100" s="20" t="s">
        <v>80</v>
      </c>
    </row>
    <row r="101" s="1" customFormat="1" ht="22.8" customHeight="1">
      <c r="B101" s="42"/>
      <c r="C101" s="217" t="s">
        <v>250</v>
      </c>
      <c r="D101" s="217" t="s">
        <v>139</v>
      </c>
      <c r="E101" s="218" t="s">
        <v>937</v>
      </c>
      <c r="F101" s="219" t="s">
        <v>938</v>
      </c>
      <c r="G101" s="220" t="s">
        <v>142</v>
      </c>
      <c r="H101" s="221">
        <v>1</v>
      </c>
      <c r="I101" s="222"/>
      <c r="J101" s="221">
        <f>ROUND(I101*H101,15)</f>
        <v>0</v>
      </c>
      <c r="K101" s="219" t="s">
        <v>20</v>
      </c>
      <c r="L101" s="223"/>
      <c r="M101" s="224" t="s">
        <v>20</v>
      </c>
      <c r="N101" s="225" t="s">
        <v>42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143</v>
      </c>
      <c r="AT101" s="20" t="s">
        <v>139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939</v>
      </c>
    </row>
    <row r="102" s="1" customFormat="1">
      <c r="B102" s="42"/>
      <c r="C102" s="70"/>
      <c r="D102" s="242" t="s">
        <v>766</v>
      </c>
      <c r="E102" s="70"/>
      <c r="F102" s="243" t="s">
        <v>936</v>
      </c>
      <c r="G102" s="70"/>
      <c r="H102" s="70"/>
      <c r="I102" s="187"/>
      <c r="J102" s="70"/>
      <c r="K102" s="70"/>
      <c r="L102" s="68"/>
      <c r="M102" s="244"/>
      <c r="N102" s="43"/>
      <c r="O102" s="43"/>
      <c r="P102" s="43"/>
      <c r="Q102" s="43"/>
      <c r="R102" s="43"/>
      <c r="S102" s="43"/>
      <c r="T102" s="91"/>
      <c r="AT102" s="20" t="s">
        <v>766</v>
      </c>
      <c r="AU102" s="20" t="s">
        <v>80</v>
      </c>
    </row>
    <row r="103" s="1" customFormat="1" ht="22.8" customHeight="1">
      <c r="B103" s="42"/>
      <c r="C103" s="217" t="s">
        <v>171</v>
      </c>
      <c r="D103" s="217" t="s">
        <v>139</v>
      </c>
      <c r="E103" s="218" t="s">
        <v>940</v>
      </c>
      <c r="F103" s="219" t="s">
        <v>941</v>
      </c>
      <c r="G103" s="220" t="s">
        <v>142</v>
      </c>
      <c r="H103" s="221">
        <v>2</v>
      </c>
      <c r="I103" s="222"/>
      <c r="J103" s="221">
        <f>ROUND(I103*H103,15)</f>
        <v>0</v>
      </c>
      <c r="K103" s="219" t="s">
        <v>20</v>
      </c>
      <c r="L103" s="223"/>
      <c r="M103" s="224" t="s">
        <v>20</v>
      </c>
      <c r="N103" s="225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143</v>
      </c>
      <c r="AT103" s="20" t="s">
        <v>139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144</v>
      </c>
      <c r="BM103" s="20" t="s">
        <v>942</v>
      </c>
    </row>
    <row r="104" s="1" customFormat="1">
      <c r="B104" s="42"/>
      <c r="C104" s="70"/>
      <c r="D104" s="242" t="s">
        <v>766</v>
      </c>
      <c r="E104" s="70"/>
      <c r="F104" s="243" t="s">
        <v>943</v>
      </c>
      <c r="G104" s="70"/>
      <c r="H104" s="70"/>
      <c r="I104" s="187"/>
      <c r="J104" s="70"/>
      <c r="K104" s="70"/>
      <c r="L104" s="68"/>
      <c r="M104" s="244"/>
      <c r="N104" s="43"/>
      <c r="O104" s="43"/>
      <c r="P104" s="43"/>
      <c r="Q104" s="43"/>
      <c r="R104" s="43"/>
      <c r="S104" s="43"/>
      <c r="T104" s="91"/>
      <c r="AT104" s="20" t="s">
        <v>766</v>
      </c>
      <c r="AU104" s="20" t="s">
        <v>80</v>
      </c>
    </row>
    <row r="105" s="1" customFormat="1" ht="22.8" customHeight="1">
      <c r="B105" s="42"/>
      <c r="C105" s="217" t="s">
        <v>257</v>
      </c>
      <c r="D105" s="217" t="s">
        <v>139</v>
      </c>
      <c r="E105" s="218" t="s">
        <v>944</v>
      </c>
      <c r="F105" s="219" t="s">
        <v>945</v>
      </c>
      <c r="G105" s="220" t="s">
        <v>142</v>
      </c>
      <c r="H105" s="221">
        <v>2</v>
      </c>
      <c r="I105" s="222"/>
      <c r="J105" s="221">
        <f>ROUND(I105*H105,15)</f>
        <v>0</v>
      </c>
      <c r="K105" s="219" t="s">
        <v>20</v>
      </c>
      <c r="L105" s="223"/>
      <c r="M105" s="224" t="s">
        <v>20</v>
      </c>
      <c r="N105" s="225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143</v>
      </c>
      <c r="AT105" s="20" t="s">
        <v>139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946</v>
      </c>
    </row>
    <row r="106" s="1" customFormat="1" ht="22.8" customHeight="1">
      <c r="B106" s="42"/>
      <c r="C106" s="217" t="s">
        <v>175</v>
      </c>
      <c r="D106" s="217" t="s">
        <v>139</v>
      </c>
      <c r="E106" s="218" t="s">
        <v>947</v>
      </c>
      <c r="F106" s="219" t="s">
        <v>948</v>
      </c>
      <c r="G106" s="220" t="s">
        <v>142</v>
      </c>
      <c r="H106" s="221">
        <v>1</v>
      </c>
      <c r="I106" s="222"/>
      <c r="J106" s="221">
        <f>ROUND(I106*H106,15)</f>
        <v>0</v>
      </c>
      <c r="K106" s="219" t="s">
        <v>163</v>
      </c>
      <c r="L106" s="223"/>
      <c r="M106" s="224" t="s">
        <v>20</v>
      </c>
      <c r="N106" s="225" t="s">
        <v>42</v>
      </c>
      <c r="O106" s="43"/>
      <c r="P106" s="226">
        <f>O106*H106</f>
        <v>0</v>
      </c>
      <c r="Q106" s="226">
        <v>10.289999999999999</v>
      </c>
      <c r="R106" s="226">
        <f>Q106*H106</f>
        <v>10.289999999999999</v>
      </c>
      <c r="S106" s="226">
        <v>0</v>
      </c>
      <c r="T106" s="227">
        <f>S106*H106</f>
        <v>0</v>
      </c>
      <c r="AR106" s="20" t="s">
        <v>143</v>
      </c>
      <c r="AT106" s="20" t="s">
        <v>139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949</v>
      </c>
    </row>
    <row r="107" s="1" customFormat="1" ht="22.8" customHeight="1">
      <c r="B107" s="42"/>
      <c r="C107" s="217" t="s">
        <v>9</v>
      </c>
      <c r="D107" s="217" t="s">
        <v>139</v>
      </c>
      <c r="E107" s="218" t="s">
        <v>950</v>
      </c>
      <c r="F107" s="219" t="s">
        <v>951</v>
      </c>
      <c r="G107" s="220" t="s">
        <v>142</v>
      </c>
      <c r="H107" s="221">
        <v>1</v>
      </c>
      <c r="I107" s="222"/>
      <c r="J107" s="221">
        <f>ROUND(I107*H107,15)</f>
        <v>0</v>
      </c>
      <c r="K107" s="219" t="s">
        <v>20</v>
      </c>
      <c r="L107" s="223"/>
      <c r="M107" s="224" t="s">
        <v>20</v>
      </c>
      <c r="N107" s="225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143</v>
      </c>
      <c r="AT107" s="20" t="s">
        <v>139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952</v>
      </c>
    </row>
    <row r="108" s="1" customFormat="1" ht="22.8" customHeight="1">
      <c r="B108" s="42"/>
      <c r="C108" s="217" t="s">
        <v>178</v>
      </c>
      <c r="D108" s="217" t="s">
        <v>139</v>
      </c>
      <c r="E108" s="218" t="s">
        <v>953</v>
      </c>
      <c r="F108" s="219" t="s">
        <v>954</v>
      </c>
      <c r="G108" s="220" t="s">
        <v>142</v>
      </c>
      <c r="H108" s="221">
        <v>1</v>
      </c>
      <c r="I108" s="222"/>
      <c r="J108" s="221">
        <f>ROUND(I108*H108,15)</f>
        <v>0</v>
      </c>
      <c r="K108" s="219" t="s">
        <v>20</v>
      </c>
      <c r="L108" s="223"/>
      <c r="M108" s="224" t="s">
        <v>20</v>
      </c>
      <c r="N108" s="225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143</v>
      </c>
      <c r="AT108" s="20" t="s">
        <v>139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955</v>
      </c>
    </row>
    <row r="109" s="1" customFormat="1">
      <c r="B109" s="42"/>
      <c r="C109" s="70"/>
      <c r="D109" s="242" t="s">
        <v>766</v>
      </c>
      <c r="E109" s="70"/>
      <c r="F109" s="243" t="s">
        <v>910</v>
      </c>
      <c r="G109" s="70"/>
      <c r="H109" s="70"/>
      <c r="I109" s="187"/>
      <c r="J109" s="70"/>
      <c r="K109" s="70"/>
      <c r="L109" s="68"/>
      <c r="M109" s="244"/>
      <c r="N109" s="43"/>
      <c r="O109" s="43"/>
      <c r="P109" s="43"/>
      <c r="Q109" s="43"/>
      <c r="R109" s="43"/>
      <c r="S109" s="43"/>
      <c r="T109" s="91"/>
      <c r="AT109" s="20" t="s">
        <v>766</v>
      </c>
      <c r="AU109" s="20" t="s">
        <v>80</v>
      </c>
    </row>
    <row r="110" s="1" customFormat="1" ht="22.8" customHeight="1">
      <c r="B110" s="42"/>
      <c r="C110" s="217" t="s">
        <v>270</v>
      </c>
      <c r="D110" s="217" t="s">
        <v>139</v>
      </c>
      <c r="E110" s="218" t="s">
        <v>956</v>
      </c>
      <c r="F110" s="219" t="s">
        <v>957</v>
      </c>
      <c r="G110" s="220" t="s">
        <v>142</v>
      </c>
      <c r="H110" s="221">
        <v>1</v>
      </c>
      <c r="I110" s="222"/>
      <c r="J110" s="221">
        <f>ROUND(I110*H110,15)</f>
        <v>0</v>
      </c>
      <c r="K110" s="219" t="s">
        <v>20</v>
      </c>
      <c r="L110" s="223"/>
      <c r="M110" s="224" t="s">
        <v>20</v>
      </c>
      <c r="N110" s="225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143</v>
      </c>
      <c r="AT110" s="20" t="s">
        <v>139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958</v>
      </c>
    </row>
    <row r="111" s="1" customFormat="1">
      <c r="B111" s="42"/>
      <c r="C111" s="70"/>
      <c r="D111" s="242" t="s">
        <v>766</v>
      </c>
      <c r="E111" s="70"/>
      <c r="F111" s="243" t="s">
        <v>910</v>
      </c>
      <c r="G111" s="70"/>
      <c r="H111" s="70"/>
      <c r="I111" s="187"/>
      <c r="J111" s="70"/>
      <c r="K111" s="70"/>
      <c r="L111" s="68"/>
      <c r="M111" s="244"/>
      <c r="N111" s="43"/>
      <c r="O111" s="43"/>
      <c r="P111" s="43"/>
      <c r="Q111" s="43"/>
      <c r="R111" s="43"/>
      <c r="S111" s="43"/>
      <c r="T111" s="91"/>
      <c r="AT111" s="20" t="s">
        <v>766</v>
      </c>
      <c r="AU111" s="20" t="s">
        <v>80</v>
      </c>
    </row>
    <row r="112" s="1" customFormat="1" ht="14.4" customHeight="1">
      <c r="B112" s="42"/>
      <c r="C112" s="217" t="s">
        <v>182</v>
      </c>
      <c r="D112" s="217" t="s">
        <v>139</v>
      </c>
      <c r="E112" s="218" t="s">
        <v>959</v>
      </c>
      <c r="F112" s="219" t="s">
        <v>960</v>
      </c>
      <c r="G112" s="220" t="s">
        <v>142</v>
      </c>
      <c r="H112" s="221">
        <v>1</v>
      </c>
      <c r="I112" s="222"/>
      <c r="J112" s="221">
        <f>ROUND(I112*H112,15)</f>
        <v>0</v>
      </c>
      <c r="K112" s="219" t="s">
        <v>20</v>
      </c>
      <c r="L112" s="223"/>
      <c r="M112" s="224" t="s">
        <v>20</v>
      </c>
      <c r="N112" s="225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143</v>
      </c>
      <c r="AT112" s="20" t="s">
        <v>139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961</v>
      </c>
    </row>
    <row r="113" s="1" customFormat="1">
      <c r="B113" s="42"/>
      <c r="C113" s="70"/>
      <c r="D113" s="242" t="s">
        <v>766</v>
      </c>
      <c r="E113" s="70"/>
      <c r="F113" s="243" t="s">
        <v>910</v>
      </c>
      <c r="G113" s="70"/>
      <c r="H113" s="70"/>
      <c r="I113" s="187"/>
      <c r="J113" s="70"/>
      <c r="K113" s="70"/>
      <c r="L113" s="68"/>
      <c r="M113" s="244"/>
      <c r="N113" s="43"/>
      <c r="O113" s="43"/>
      <c r="P113" s="43"/>
      <c r="Q113" s="43"/>
      <c r="R113" s="43"/>
      <c r="S113" s="43"/>
      <c r="T113" s="91"/>
      <c r="AT113" s="20" t="s">
        <v>766</v>
      </c>
      <c r="AU113" s="20" t="s">
        <v>80</v>
      </c>
    </row>
    <row r="114" s="1" customFormat="1" ht="14.4" customHeight="1">
      <c r="B114" s="42"/>
      <c r="C114" s="217" t="s">
        <v>277</v>
      </c>
      <c r="D114" s="217" t="s">
        <v>139</v>
      </c>
      <c r="E114" s="218" t="s">
        <v>898</v>
      </c>
      <c r="F114" s="219" t="s">
        <v>899</v>
      </c>
      <c r="G114" s="220" t="s">
        <v>142</v>
      </c>
      <c r="H114" s="221">
        <v>304</v>
      </c>
      <c r="I114" s="222"/>
      <c r="J114" s="221">
        <f>ROUND(I114*H114,15)</f>
        <v>0</v>
      </c>
      <c r="K114" s="219" t="s">
        <v>20</v>
      </c>
      <c r="L114" s="223"/>
      <c r="M114" s="224" t="s">
        <v>20</v>
      </c>
      <c r="N114" s="225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143</v>
      </c>
      <c r="AT114" s="20" t="s">
        <v>139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962</v>
      </c>
    </row>
    <row r="115" s="1" customFormat="1" ht="14.4" customHeight="1">
      <c r="B115" s="42"/>
      <c r="C115" s="217" t="s">
        <v>186</v>
      </c>
      <c r="D115" s="217" t="s">
        <v>139</v>
      </c>
      <c r="E115" s="218" t="s">
        <v>901</v>
      </c>
      <c r="F115" s="219" t="s">
        <v>902</v>
      </c>
      <c r="G115" s="220" t="s">
        <v>339</v>
      </c>
      <c r="H115" s="221">
        <v>620.20000000000005</v>
      </c>
      <c r="I115" s="222"/>
      <c r="J115" s="221">
        <f>ROUND(I115*H115,15)</f>
        <v>0</v>
      </c>
      <c r="K115" s="219" t="s">
        <v>20</v>
      </c>
      <c r="L115" s="223"/>
      <c r="M115" s="224" t="s">
        <v>20</v>
      </c>
      <c r="N115" s="225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143</v>
      </c>
      <c r="AT115" s="20" t="s">
        <v>139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963</v>
      </c>
    </row>
    <row r="116" s="1" customFormat="1" ht="14.4" customHeight="1">
      <c r="B116" s="42"/>
      <c r="C116" s="217" t="s">
        <v>284</v>
      </c>
      <c r="D116" s="217" t="s">
        <v>139</v>
      </c>
      <c r="E116" s="218" t="s">
        <v>964</v>
      </c>
      <c r="F116" s="219" t="s">
        <v>965</v>
      </c>
      <c r="G116" s="220" t="s">
        <v>339</v>
      </c>
      <c r="H116" s="221">
        <v>139</v>
      </c>
      <c r="I116" s="222"/>
      <c r="J116" s="221">
        <f>ROUND(I116*H116,15)</f>
        <v>0</v>
      </c>
      <c r="K116" s="219" t="s">
        <v>20</v>
      </c>
      <c r="L116" s="223"/>
      <c r="M116" s="224" t="s">
        <v>20</v>
      </c>
      <c r="N116" s="225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143</v>
      </c>
      <c r="AT116" s="20" t="s">
        <v>139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966</v>
      </c>
    </row>
    <row r="117" s="1" customFormat="1" ht="14.4" customHeight="1">
      <c r="B117" s="42"/>
      <c r="C117" s="217" t="s">
        <v>190</v>
      </c>
      <c r="D117" s="217" t="s">
        <v>139</v>
      </c>
      <c r="E117" s="218" t="s">
        <v>904</v>
      </c>
      <c r="F117" s="219" t="s">
        <v>905</v>
      </c>
      <c r="G117" s="220" t="s">
        <v>339</v>
      </c>
      <c r="H117" s="221">
        <v>60.399999999999999</v>
      </c>
      <c r="I117" s="222"/>
      <c r="J117" s="221">
        <f>ROUND(I117*H117,15)</f>
        <v>0</v>
      </c>
      <c r="K117" s="219" t="s">
        <v>20</v>
      </c>
      <c r="L117" s="223"/>
      <c r="M117" s="224" t="s">
        <v>20</v>
      </c>
      <c r="N117" s="225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143</v>
      </c>
      <c r="AT117" s="20" t="s">
        <v>139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967</v>
      </c>
    </row>
    <row r="118" s="1" customFormat="1" ht="14.4" customHeight="1">
      <c r="B118" s="42"/>
      <c r="C118" s="217" t="s">
        <v>291</v>
      </c>
      <c r="D118" s="217" t="s">
        <v>139</v>
      </c>
      <c r="E118" s="218" t="s">
        <v>907</v>
      </c>
      <c r="F118" s="219" t="s">
        <v>908</v>
      </c>
      <c r="G118" s="220" t="s">
        <v>339</v>
      </c>
      <c r="H118" s="221">
        <v>6.7999999999999998</v>
      </c>
      <c r="I118" s="222"/>
      <c r="J118" s="221">
        <f>ROUND(I118*H118,15)</f>
        <v>0</v>
      </c>
      <c r="K118" s="219" t="s">
        <v>20</v>
      </c>
      <c r="L118" s="223"/>
      <c r="M118" s="224" t="s">
        <v>20</v>
      </c>
      <c r="N118" s="225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143</v>
      </c>
      <c r="AT118" s="20" t="s">
        <v>139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968</v>
      </c>
    </row>
    <row r="119" s="1" customFormat="1">
      <c r="B119" s="42"/>
      <c r="C119" s="70"/>
      <c r="D119" s="242" t="s">
        <v>766</v>
      </c>
      <c r="E119" s="70"/>
      <c r="F119" s="243" t="s">
        <v>936</v>
      </c>
      <c r="G119" s="70"/>
      <c r="H119" s="70"/>
      <c r="I119" s="187"/>
      <c r="J119" s="70"/>
      <c r="K119" s="70"/>
      <c r="L119" s="68"/>
      <c r="M119" s="244"/>
      <c r="N119" s="43"/>
      <c r="O119" s="43"/>
      <c r="P119" s="43"/>
      <c r="Q119" s="43"/>
      <c r="R119" s="43"/>
      <c r="S119" s="43"/>
      <c r="T119" s="91"/>
      <c r="AT119" s="20" t="s">
        <v>766</v>
      </c>
      <c r="AU119" s="20" t="s">
        <v>80</v>
      </c>
    </row>
    <row r="120" s="1" customFormat="1" ht="14.4" customHeight="1">
      <c r="B120" s="42"/>
      <c r="C120" s="217" t="s">
        <v>194</v>
      </c>
      <c r="D120" s="217" t="s">
        <v>139</v>
      </c>
      <c r="E120" s="218" t="s">
        <v>911</v>
      </c>
      <c r="F120" s="219" t="s">
        <v>912</v>
      </c>
      <c r="G120" s="220" t="s">
        <v>339</v>
      </c>
      <c r="H120" s="221">
        <v>13.199999999999999</v>
      </c>
      <c r="I120" s="222"/>
      <c r="J120" s="221">
        <f>ROUND(I120*H120,15)</f>
        <v>0</v>
      </c>
      <c r="K120" s="219" t="s">
        <v>20</v>
      </c>
      <c r="L120" s="223"/>
      <c r="M120" s="224" t="s">
        <v>20</v>
      </c>
      <c r="N120" s="225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143</v>
      </c>
      <c r="AT120" s="20" t="s">
        <v>139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969</v>
      </c>
    </row>
    <row r="121" s="1" customFormat="1">
      <c r="B121" s="42"/>
      <c r="C121" s="70"/>
      <c r="D121" s="242" t="s">
        <v>766</v>
      </c>
      <c r="E121" s="70"/>
      <c r="F121" s="243" t="s">
        <v>910</v>
      </c>
      <c r="G121" s="70"/>
      <c r="H121" s="70"/>
      <c r="I121" s="187"/>
      <c r="J121" s="70"/>
      <c r="K121" s="70"/>
      <c r="L121" s="68"/>
      <c r="M121" s="244"/>
      <c r="N121" s="43"/>
      <c r="O121" s="43"/>
      <c r="P121" s="43"/>
      <c r="Q121" s="43"/>
      <c r="R121" s="43"/>
      <c r="S121" s="43"/>
      <c r="T121" s="91"/>
      <c r="AT121" s="20" t="s">
        <v>766</v>
      </c>
      <c r="AU121" s="20" t="s">
        <v>80</v>
      </c>
    </row>
    <row r="122" s="1" customFormat="1" ht="14.4" customHeight="1">
      <c r="B122" s="42"/>
      <c r="C122" s="217" t="s">
        <v>298</v>
      </c>
      <c r="D122" s="217" t="s">
        <v>139</v>
      </c>
      <c r="E122" s="218" t="s">
        <v>914</v>
      </c>
      <c r="F122" s="219" t="s">
        <v>915</v>
      </c>
      <c r="G122" s="220" t="s">
        <v>339</v>
      </c>
      <c r="H122" s="221">
        <v>13.199999999999999</v>
      </c>
      <c r="I122" s="222"/>
      <c r="J122" s="221">
        <f>ROUND(I122*H122,15)</f>
        <v>0</v>
      </c>
      <c r="K122" s="219" t="s">
        <v>20</v>
      </c>
      <c r="L122" s="223"/>
      <c r="M122" s="224" t="s">
        <v>20</v>
      </c>
      <c r="N122" s="225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143</v>
      </c>
      <c r="AT122" s="20" t="s">
        <v>139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970</v>
      </c>
    </row>
    <row r="123" s="1" customFormat="1">
      <c r="B123" s="42"/>
      <c r="C123" s="70"/>
      <c r="D123" s="242" t="s">
        <v>766</v>
      </c>
      <c r="E123" s="70"/>
      <c r="F123" s="243" t="s">
        <v>910</v>
      </c>
      <c r="G123" s="70"/>
      <c r="H123" s="70"/>
      <c r="I123" s="187"/>
      <c r="J123" s="70"/>
      <c r="K123" s="70"/>
      <c r="L123" s="68"/>
      <c r="M123" s="244"/>
      <c r="N123" s="43"/>
      <c r="O123" s="43"/>
      <c r="P123" s="43"/>
      <c r="Q123" s="43"/>
      <c r="R123" s="43"/>
      <c r="S123" s="43"/>
      <c r="T123" s="91"/>
      <c r="AT123" s="20" t="s">
        <v>766</v>
      </c>
      <c r="AU123" s="20" t="s">
        <v>80</v>
      </c>
    </row>
    <row r="124" s="1" customFormat="1" ht="14.4" customHeight="1">
      <c r="B124" s="42"/>
      <c r="C124" s="217" t="s">
        <v>198</v>
      </c>
      <c r="D124" s="217" t="s">
        <v>139</v>
      </c>
      <c r="E124" s="218" t="s">
        <v>917</v>
      </c>
      <c r="F124" s="219" t="s">
        <v>918</v>
      </c>
      <c r="G124" s="220" t="s">
        <v>142</v>
      </c>
      <c r="H124" s="221">
        <v>132</v>
      </c>
      <c r="I124" s="222"/>
      <c r="J124" s="221">
        <f>ROUND(I124*H124,15)</f>
        <v>0</v>
      </c>
      <c r="K124" s="219" t="s">
        <v>20</v>
      </c>
      <c r="L124" s="223"/>
      <c r="M124" s="224" t="s">
        <v>20</v>
      </c>
      <c r="N124" s="225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143</v>
      </c>
      <c r="AT124" s="20" t="s">
        <v>139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971</v>
      </c>
    </row>
    <row r="125" s="1" customFormat="1" ht="14.4" customHeight="1">
      <c r="B125" s="42"/>
      <c r="C125" s="217" t="s">
        <v>305</v>
      </c>
      <c r="D125" s="217" t="s">
        <v>139</v>
      </c>
      <c r="E125" s="218" t="s">
        <v>920</v>
      </c>
      <c r="F125" s="219" t="s">
        <v>921</v>
      </c>
      <c r="G125" s="220" t="s">
        <v>142</v>
      </c>
      <c r="H125" s="221">
        <v>22</v>
      </c>
      <c r="I125" s="222"/>
      <c r="J125" s="221">
        <f>ROUND(I125*H125,15)</f>
        <v>0</v>
      </c>
      <c r="K125" s="219" t="s">
        <v>20</v>
      </c>
      <c r="L125" s="223"/>
      <c r="M125" s="224" t="s">
        <v>20</v>
      </c>
      <c r="N125" s="225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143</v>
      </c>
      <c r="AT125" s="20" t="s">
        <v>139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972</v>
      </c>
    </row>
    <row r="126" s="1" customFormat="1" ht="34.2" customHeight="1">
      <c r="B126" s="42"/>
      <c r="C126" s="217" t="s">
        <v>202</v>
      </c>
      <c r="D126" s="217" t="s">
        <v>139</v>
      </c>
      <c r="E126" s="218" t="s">
        <v>973</v>
      </c>
      <c r="F126" s="219" t="s">
        <v>974</v>
      </c>
      <c r="G126" s="220" t="s">
        <v>142</v>
      </c>
      <c r="H126" s="221">
        <v>2</v>
      </c>
      <c r="I126" s="222"/>
      <c r="J126" s="221">
        <f>ROUND(I126*H126,15)</f>
        <v>0</v>
      </c>
      <c r="K126" s="219" t="s">
        <v>163</v>
      </c>
      <c r="L126" s="223"/>
      <c r="M126" s="224" t="s">
        <v>20</v>
      </c>
      <c r="N126" s="225" t="s">
        <v>42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143</v>
      </c>
      <c r="AT126" s="20" t="s">
        <v>139</v>
      </c>
      <c r="AU126" s="20" t="s">
        <v>80</v>
      </c>
      <c r="AY126" s="20" t="s">
        <v>136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9">
        <f>ROUND(I126*H126,15)</f>
        <v>0</v>
      </c>
      <c r="BL126" s="20" t="s">
        <v>144</v>
      </c>
      <c r="BM126" s="20" t="s">
        <v>975</v>
      </c>
    </row>
    <row r="127" s="1" customFormat="1" ht="34.2" customHeight="1">
      <c r="B127" s="42"/>
      <c r="C127" s="217" t="s">
        <v>312</v>
      </c>
      <c r="D127" s="217" t="s">
        <v>139</v>
      </c>
      <c r="E127" s="218" t="s">
        <v>976</v>
      </c>
      <c r="F127" s="219" t="s">
        <v>977</v>
      </c>
      <c r="G127" s="220" t="s">
        <v>142</v>
      </c>
      <c r="H127" s="221">
        <v>2</v>
      </c>
      <c r="I127" s="222"/>
      <c r="J127" s="221">
        <f>ROUND(I127*H127,15)</f>
        <v>0</v>
      </c>
      <c r="K127" s="219" t="s">
        <v>163</v>
      </c>
      <c r="L127" s="223"/>
      <c r="M127" s="224" t="s">
        <v>20</v>
      </c>
      <c r="N127" s="225" t="s">
        <v>42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143</v>
      </c>
      <c r="AT127" s="20" t="s">
        <v>139</v>
      </c>
      <c r="AU127" s="20" t="s">
        <v>80</v>
      </c>
      <c r="AY127" s="20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9">
        <f>ROUND(I127*H127,15)</f>
        <v>0</v>
      </c>
      <c r="BL127" s="20" t="s">
        <v>144</v>
      </c>
      <c r="BM127" s="20" t="s">
        <v>978</v>
      </c>
    </row>
    <row r="128" s="1" customFormat="1" ht="22.8" customHeight="1">
      <c r="B128" s="42"/>
      <c r="C128" s="217" t="s">
        <v>206</v>
      </c>
      <c r="D128" s="217" t="s">
        <v>139</v>
      </c>
      <c r="E128" s="218" t="s">
        <v>979</v>
      </c>
      <c r="F128" s="219" t="s">
        <v>980</v>
      </c>
      <c r="G128" s="220" t="s">
        <v>142</v>
      </c>
      <c r="H128" s="221">
        <v>4</v>
      </c>
      <c r="I128" s="222"/>
      <c r="J128" s="221">
        <f>ROUND(I128*H128,15)</f>
        <v>0</v>
      </c>
      <c r="K128" s="219" t="s">
        <v>163</v>
      </c>
      <c r="L128" s="223"/>
      <c r="M128" s="224" t="s">
        <v>20</v>
      </c>
      <c r="N128" s="225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143</v>
      </c>
      <c r="AT128" s="20" t="s">
        <v>139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981</v>
      </c>
    </row>
    <row r="129" s="1" customFormat="1" ht="14.4" customHeight="1">
      <c r="B129" s="42"/>
      <c r="C129" s="217" t="s">
        <v>318</v>
      </c>
      <c r="D129" s="217" t="s">
        <v>139</v>
      </c>
      <c r="E129" s="218" t="s">
        <v>982</v>
      </c>
      <c r="F129" s="219" t="s">
        <v>983</v>
      </c>
      <c r="G129" s="220" t="s">
        <v>142</v>
      </c>
      <c r="H129" s="221">
        <v>1</v>
      </c>
      <c r="I129" s="222"/>
      <c r="J129" s="221">
        <f>ROUND(I129*H129,15)</f>
        <v>0</v>
      </c>
      <c r="K129" s="219" t="s">
        <v>163</v>
      </c>
      <c r="L129" s="223"/>
      <c r="M129" s="224" t="s">
        <v>20</v>
      </c>
      <c r="N129" s="225" t="s">
        <v>42</v>
      </c>
      <c r="O129" s="43"/>
      <c r="P129" s="226">
        <f>O129*H129</f>
        <v>0</v>
      </c>
      <c r="Q129" s="226">
        <v>1.5920000000000001</v>
      </c>
      <c r="R129" s="226">
        <f>Q129*H129</f>
        <v>1.5920000000000001</v>
      </c>
      <c r="S129" s="226">
        <v>0</v>
      </c>
      <c r="T129" s="227">
        <f>S129*H129</f>
        <v>0</v>
      </c>
      <c r="AR129" s="20" t="s">
        <v>143</v>
      </c>
      <c r="AT129" s="20" t="s">
        <v>139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984</v>
      </c>
    </row>
    <row r="130" s="1" customFormat="1" ht="22.8" customHeight="1">
      <c r="B130" s="42"/>
      <c r="C130" s="217" t="s">
        <v>210</v>
      </c>
      <c r="D130" s="217" t="s">
        <v>139</v>
      </c>
      <c r="E130" s="218" t="s">
        <v>985</v>
      </c>
      <c r="F130" s="219" t="s">
        <v>986</v>
      </c>
      <c r="G130" s="220" t="s">
        <v>142</v>
      </c>
      <c r="H130" s="221">
        <v>2</v>
      </c>
      <c r="I130" s="222"/>
      <c r="J130" s="221">
        <f>ROUND(I130*H130,15)</f>
        <v>0</v>
      </c>
      <c r="K130" s="219" t="s">
        <v>163</v>
      </c>
      <c r="L130" s="223"/>
      <c r="M130" s="224" t="s">
        <v>20</v>
      </c>
      <c r="N130" s="225" t="s">
        <v>42</v>
      </c>
      <c r="O130" s="43"/>
      <c r="P130" s="226">
        <f>O130*H130</f>
        <v>0</v>
      </c>
      <c r="Q130" s="226">
        <v>0.97399999999999998</v>
      </c>
      <c r="R130" s="226">
        <f>Q130*H130</f>
        <v>1.948</v>
      </c>
      <c r="S130" s="226">
        <v>0</v>
      </c>
      <c r="T130" s="227">
        <f>S130*H130</f>
        <v>0</v>
      </c>
      <c r="AR130" s="20" t="s">
        <v>143</v>
      </c>
      <c r="AT130" s="20" t="s">
        <v>139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987</v>
      </c>
    </row>
    <row r="131" s="1" customFormat="1" ht="22.8" customHeight="1">
      <c r="B131" s="42"/>
      <c r="C131" s="217" t="s">
        <v>323</v>
      </c>
      <c r="D131" s="217" t="s">
        <v>139</v>
      </c>
      <c r="E131" s="218" t="s">
        <v>988</v>
      </c>
      <c r="F131" s="219" t="s">
        <v>989</v>
      </c>
      <c r="G131" s="220" t="s">
        <v>142</v>
      </c>
      <c r="H131" s="221">
        <v>1</v>
      </c>
      <c r="I131" s="222"/>
      <c r="J131" s="221">
        <f>ROUND(I131*H131,15)</f>
        <v>0</v>
      </c>
      <c r="K131" s="219" t="s">
        <v>163</v>
      </c>
      <c r="L131" s="223"/>
      <c r="M131" s="224" t="s">
        <v>20</v>
      </c>
      <c r="N131" s="225" t="s">
        <v>42</v>
      </c>
      <c r="O131" s="43"/>
      <c r="P131" s="226">
        <f>O131*H131</f>
        <v>0</v>
      </c>
      <c r="Q131" s="226">
        <v>0.97399999999999998</v>
      </c>
      <c r="R131" s="226">
        <f>Q131*H131</f>
        <v>0.97399999999999998</v>
      </c>
      <c r="S131" s="226">
        <v>0</v>
      </c>
      <c r="T131" s="227">
        <f>S131*H131</f>
        <v>0</v>
      </c>
      <c r="AR131" s="20" t="s">
        <v>143</v>
      </c>
      <c r="AT131" s="20" t="s">
        <v>139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990</v>
      </c>
    </row>
    <row r="132" s="1" customFormat="1" ht="14.4" customHeight="1">
      <c r="B132" s="42"/>
      <c r="C132" s="217" t="s">
        <v>214</v>
      </c>
      <c r="D132" s="217" t="s">
        <v>139</v>
      </c>
      <c r="E132" s="218" t="s">
        <v>991</v>
      </c>
      <c r="F132" s="219" t="s">
        <v>992</v>
      </c>
      <c r="G132" s="220" t="s">
        <v>142</v>
      </c>
      <c r="H132" s="221">
        <v>1</v>
      </c>
      <c r="I132" s="222"/>
      <c r="J132" s="221">
        <f>ROUND(I132*H132,15)</f>
        <v>0</v>
      </c>
      <c r="K132" s="219" t="s">
        <v>163</v>
      </c>
      <c r="L132" s="223"/>
      <c r="M132" s="224" t="s">
        <v>20</v>
      </c>
      <c r="N132" s="225" t="s">
        <v>42</v>
      </c>
      <c r="O132" s="43"/>
      <c r="P132" s="226">
        <f>O132*H132</f>
        <v>0</v>
      </c>
      <c r="Q132" s="226">
        <v>0.90449999999999997</v>
      </c>
      <c r="R132" s="226">
        <f>Q132*H132</f>
        <v>0.90449999999999997</v>
      </c>
      <c r="S132" s="226">
        <v>0</v>
      </c>
      <c r="T132" s="227">
        <f>S132*H132</f>
        <v>0</v>
      </c>
      <c r="AR132" s="20" t="s">
        <v>143</v>
      </c>
      <c r="AT132" s="20" t="s">
        <v>139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993</v>
      </c>
    </row>
    <row r="133" s="1" customFormat="1" ht="22.8" customHeight="1">
      <c r="B133" s="42"/>
      <c r="C133" s="217" t="s">
        <v>328</v>
      </c>
      <c r="D133" s="217" t="s">
        <v>139</v>
      </c>
      <c r="E133" s="218" t="s">
        <v>923</v>
      </c>
      <c r="F133" s="219" t="s">
        <v>924</v>
      </c>
      <c r="G133" s="220" t="s">
        <v>142</v>
      </c>
      <c r="H133" s="221">
        <v>1</v>
      </c>
      <c r="I133" s="222"/>
      <c r="J133" s="221">
        <f>ROUND(I133*H133,15)</f>
        <v>0</v>
      </c>
      <c r="K133" s="219" t="s">
        <v>163</v>
      </c>
      <c r="L133" s="223"/>
      <c r="M133" s="224" t="s">
        <v>20</v>
      </c>
      <c r="N133" s="225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143</v>
      </c>
      <c r="AT133" s="20" t="s">
        <v>139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994</v>
      </c>
    </row>
    <row r="134" s="1" customFormat="1" ht="22.8" customHeight="1">
      <c r="B134" s="42"/>
      <c r="C134" s="217" t="s">
        <v>218</v>
      </c>
      <c r="D134" s="217" t="s">
        <v>139</v>
      </c>
      <c r="E134" s="218" t="s">
        <v>929</v>
      </c>
      <c r="F134" s="219" t="s">
        <v>930</v>
      </c>
      <c r="G134" s="220" t="s">
        <v>142</v>
      </c>
      <c r="H134" s="221">
        <v>1</v>
      </c>
      <c r="I134" s="222"/>
      <c r="J134" s="221">
        <f>ROUND(I134*H134,15)</f>
        <v>0</v>
      </c>
      <c r="K134" s="219" t="s">
        <v>163</v>
      </c>
      <c r="L134" s="223"/>
      <c r="M134" s="224" t="s">
        <v>20</v>
      </c>
      <c r="N134" s="225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143</v>
      </c>
      <c r="AT134" s="20" t="s">
        <v>139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995</v>
      </c>
    </row>
    <row r="135" s="1" customFormat="1" ht="22.8" customHeight="1">
      <c r="B135" s="42"/>
      <c r="C135" s="217" t="s">
        <v>333</v>
      </c>
      <c r="D135" s="217" t="s">
        <v>139</v>
      </c>
      <c r="E135" s="218" t="s">
        <v>996</v>
      </c>
      <c r="F135" s="219" t="s">
        <v>997</v>
      </c>
      <c r="G135" s="220" t="s">
        <v>142</v>
      </c>
      <c r="H135" s="221">
        <v>1</v>
      </c>
      <c r="I135" s="222"/>
      <c r="J135" s="221">
        <f>ROUND(I135*H135,15)</f>
        <v>0</v>
      </c>
      <c r="K135" s="219" t="s">
        <v>163</v>
      </c>
      <c r="L135" s="223"/>
      <c r="M135" s="224" t="s">
        <v>20</v>
      </c>
      <c r="N135" s="225" t="s">
        <v>42</v>
      </c>
      <c r="O135" s="43"/>
      <c r="P135" s="226">
        <f>O135*H135</f>
        <v>0</v>
      </c>
      <c r="Q135" s="226">
        <v>0.17000000000000001</v>
      </c>
      <c r="R135" s="226">
        <f>Q135*H135</f>
        <v>0.17000000000000001</v>
      </c>
      <c r="S135" s="226">
        <v>0</v>
      </c>
      <c r="T135" s="227">
        <f>S135*H135</f>
        <v>0</v>
      </c>
      <c r="AR135" s="20" t="s">
        <v>143</v>
      </c>
      <c r="AT135" s="20" t="s">
        <v>139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998</v>
      </c>
    </row>
    <row r="136" s="1" customFormat="1" ht="22.8" customHeight="1">
      <c r="B136" s="42"/>
      <c r="C136" s="217" t="s">
        <v>222</v>
      </c>
      <c r="D136" s="217" t="s">
        <v>139</v>
      </c>
      <c r="E136" s="218" t="s">
        <v>451</v>
      </c>
      <c r="F136" s="219" t="s">
        <v>999</v>
      </c>
      <c r="G136" s="220" t="s">
        <v>142</v>
      </c>
      <c r="H136" s="221">
        <v>1</v>
      </c>
      <c r="I136" s="222"/>
      <c r="J136" s="221">
        <f>ROUND(I136*H136,15)</f>
        <v>0</v>
      </c>
      <c r="K136" s="219" t="s">
        <v>20</v>
      </c>
      <c r="L136" s="223"/>
      <c r="M136" s="224" t="s">
        <v>20</v>
      </c>
      <c r="N136" s="225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143</v>
      </c>
      <c r="AT136" s="20" t="s">
        <v>139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1000</v>
      </c>
    </row>
    <row r="137" s="1" customFormat="1" ht="22.8" customHeight="1">
      <c r="B137" s="42"/>
      <c r="C137" s="217" t="s">
        <v>341</v>
      </c>
      <c r="D137" s="217" t="s">
        <v>139</v>
      </c>
      <c r="E137" s="218" t="s">
        <v>1001</v>
      </c>
      <c r="F137" s="219" t="s">
        <v>1002</v>
      </c>
      <c r="G137" s="220" t="s">
        <v>142</v>
      </c>
      <c r="H137" s="221">
        <v>1</v>
      </c>
      <c r="I137" s="222"/>
      <c r="J137" s="221">
        <f>ROUND(I137*H137,15)</f>
        <v>0</v>
      </c>
      <c r="K137" s="219" t="s">
        <v>163</v>
      </c>
      <c r="L137" s="223"/>
      <c r="M137" s="224" t="s">
        <v>20</v>
      </c>
      <c r="N137" s="225" t="s">
        <v>42</v>
      </c>
      <c r="O137" s="43"/>
      <c r="P137" s="226">
        <f>O137*H137</f>
        <v>0</v>
      </c>
      <c r="Q137" s="226">
        <v>0.83099999999999996</v>
      </c>
      <c r="R137" s="226">
        <f>Q137*H137</f>
        <v>0.83099999999999996</v>
      </c>
      <c r="S137" s="226">
        <v>0</v>
      </c>
      <c r="T137" s="227">
        <f>S137*H137</f>
        <v>0</v>
      </c>
      <c r="AR137" s="20" t="s">
        <v>143</v>
      </c>
      <c r="AT137" s="20" t="s">
        <v>139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1003</v>
      </c>
    </row>
    <row r="138" s="1" customFormat="1" ht="22.8" customHeight="1">
      <c r="B138" s="42"/>
      <c r="C138" s="217" t="s">
        <v>224</v>
      </c>
      <c r="D138" s="217" t="s">
        <v>139</v>
      </c>
      <c r="E138" s="218" t="s">
        <v>1004</v>
      </c>
      <c r="F138" s="219" t="s">
        <v>1005</v>
      </c>
      <c r="G138" s="220" t="s">
        <v>142</v>
      </c>
      <c r="H138" s="221">
        <v>1</v>
      </c>
      <c r="I138" s="222"/>
      <c r="J138" s="221">
        <f>ROUND(I138*H138,15)</f>
        <v>0</v>
      </c>
      <c r="K138" s="219" t="s">
        <v>163</v>
      </c>
      <c r="L138" s="223"/>
      <c r="M138" s="224" t="s">
        <v>20</v>
      </c>
      <c r="N138" s="225" t="s">
        <v>42</v>
      </c>
      <c r="O138" s="43"/>
      <c r="P138" s="226">
        <f>O138*H138</f>
        <v>0</v>
      </c>
      <c r="Q138" s="226">
        <v>0.83099999999999996</v>
      </c>
      <c r="R138" s="226">
        <f>Q138*H138</f>
        <v>0.83099999999999996</v>
      </c>
      <c r="S138" s="226">
        <v>0</v>
      </c>
      <c r="T138" s="227">
        <f>S138*H138</f>
        <v>0</v>
      </c>
      <c r="AR138" s="20" t="s">
        <v>143</v>
      </c>
      <c r="AT138" s="20" t="s">
        <v>139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1006</v>
      </c>
    </row>
    <row r="139" s="1" customFormat="1" ht="22.8" customHeight="1">
      <c r="B139" s="42"/>
      <c r="C139" s="217" t="s">
        <v>348</v>
      </c>
      <c r="D139" s="217" t="s">
        <v>139</v>
      </c>
      <c r="E139" s="218" t="s">
        <v>1007</v>
      </c>
      <c r="F139" s="219" t="s">
        <v>1008</v>
      </c>
      <c r="G139" s="220" t="s">
        <v>142</v>
      </c>
      <c r="H139" s="221">
        <v>2</v>
      </c>
      <c r="I139" s="222"/>
      <c r="J139" s="221">
        <f>ROUND(I139*H139,15)</f>
        <v>0</v>
      </c>
      <c r="K139" s="219" t="s">
        <v>163</v>
      </c>
      <c r="L139" s="223"/>
      <c r="M139" s="224" t="s">
        <v>20</v>
      </c>
      <c r="N139" s="225" t="s">
        <v>42</v>
      </c>
      <c r="O139" s="43"/>
      <c r="P139" s="226">
        <f>O139*H139</f>
        <v>0</v>
      </c>
      <c r="Q139" s="226">
        <v>0.35299999999999998</v>
      </c>
      <c r="R139" s="226">
        <f>Q139*H139</f>
        <v>0.70599999999999996</v>
      </c>
      <c r="S139" s="226">
        <v>0</v>
      </c>
      <c r="T139" s="227">
        <f>S139*H139</f>
        <v>0</v>
      </c>
      <c r="AR139" s="20" t="s">
        <v>143</v>
      </c>
      <c r="AT139" s="20" t="s">
        <v>139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1009</v>
      </c>
    </row>
    <row r="140" s="1" customFormat="1" ht="14.4" customHeight="1">
      <c r="B140" s="42"/>
      <c r="C140" s="217" t="s">
        <v>228</v>
      </c>
      <c r="D140" s="217" t="s">
        <v>139</v>
      </c>
      <c r="E140" s="218" t="s">
        <v>1010</v>
      </c>
      <c r="F140" s="219" t="s">
        <v>1011</v>
      </c>
      <c r="G140" s="220" t="s">
        <v>142</v>
      </c>
      <c r="H140" s="221">
        <v>2</v>
      </c>
      <c r="I140" s="222"/>
      <c r="J140" s="221">
        <f>ROUND(I140*H140,15)</f>
        <v>0</v>
      </c>
      <c r="K140" s="219" t="s">
        <v>20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1012</v>
      </c>
    </row>
    <row r="141" s="1" customFormat="1" ht="14.4" customHeight="1">
      <c r="B141" s="42"/>
      <c r="C141" s="217" t="s">
        <v>355</v>
      </c>
      <c r="D141" s="217" t="s">
        <v>139</v>
      </c>
      <c r="E141" s="218" t="s">
        <v>1013</v>
      </c>
      <c r="F141" s="219" t="s">
        <v>1014</v>
      </c>
      <c r="G141" s="220" t="s">
        <v>142</v>
      </c>
      <c r="H141" s="221">
        <v>2</v>
      </c>
      <c r="I141" s="222"/>
      <c r="J141" s="221">
        <f>ROUND(I141*H141,15)</f>
        <v>0</v>
      </c>
      <c r="K141" s="219" t="s">
        <v>20</v>
      </c>
      <c r="L141" s="223"/>
      <c r="M141" s="224" t="s">
        <v>20</v>
      </c>
      <c r="N141" s="225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143</v>
      </c>
      <c r="AT141" s="20" t="s">
        <v>139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1015</v>
      </c>
    </row>
    <row r="142" s="1" customFormat="1" ht="34.2" customHeight="1">
      <c r="B142" s="42"/>
      <c r="C142" s="217" t="s">
        <v>232</v>
      </c>
      <c r="D142" s="217" t="s">
        <v>139</v>
      </c>
      <c r="E142" s="218" t="s">
        <v>1016</v>
      </c>
      <c r="F142" s="219" t="s">
        <v>1017</v>
      </c>
      <c r="G142" s="220" t="s">
        <v>142</v>
      </c>
      <c r="H142" s="221">
        <v>2</v>
      </c>
      <c r="I142" s="222"/>
      <c r="J142" s="221">
        <f>ROUND(I142*H142,15)</f>
        <v>0</v>
      </c>
      <c r="K142" s="219" t="s">
        <v>163</v>
      </c>
      <c r="L142" s="223"/>
      <c r="M142" s="224" t="s">
        <v>20</v>
      </c>
      <c r="N142" s="225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143</v>
      </c>
      <c r="AT142" s="20" t="s">
        <v>139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1018</v>
      </c>
    </row>
    <row r="143" s="1" customFormat="1" ht="34.2" customHeight="1">
      <c r="B143" s="42"/>
      <c r="C143" s="217" t="s">
        <v>362</v>
      </c>
      <c r="D143" s="217" t="s">
        <v>139</v>
      </c>
      <c r="E143" s="218" t="s">
        <v>1019</v>
      </c>
      <c r="F143" s="219" t="s">
        <v>1020</v>
      </c>
      <c r="G143" s="220" t="s">
        <v>142</v>
      </c>
      <c r="H143" s="221">
        <v>2</v>
      </c>
      <c r="I143" s="222"/>
      <c r="J143" s="221">
        <f>ROUND(I143*H143,15)</f>
        <v>0</v>
      </c>
      <c r="K143" s="219" t="s">
        <v>163</v>
      </c>
      <c r="L143" s="223"/>
      <c r="M143" s="224" t="s">
        <v>20</v>
      </c>
      <c r="N143" s="225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143</v>
      </c>
      <c r="AT143" s="20" t="s">
        <v>139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1021</v>
      </c>
    </row>
    <row r="144" s="1" customFormat="1" ht="22.8" customHeight="1">
      <c r="B144" s="42"/>
      <c r="C144" s="217" t="s">
        <v>236</v>
      </c>
      <c r="D144" s="217" t="s">
        <v>139</v>
      </c>
      <c r="E144" s="218" t="s">
        <v>1022</v>
      </c>
      <c r="F144" s="219" t="s">
        <v>1023</v>
      </c>
      <c r="G144" s="220" t="s">
        <v>142</v>
      </c>
      <c r="H144" s="221">
        <v>4</v>
      </c>
      <c r="I144" s="222"/>
      <c r="J144" s="221">
        <f>ROUND(I144*H144,15)</f>
        <v>0</v>
      </c>
      <c r="K144" s="219" t="s">
        <v>163</v>
      </c>
      <c r="L144" s="223"/>
      <c r="M144" s="224" t="s">
        <v>20</v>
      </c>
      <c r="N144" s="225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143</v>
      </c>
      <c r="AT144" s="20" t="s">
        <v>139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1024</v>
      </c>
    </row>
    <row r="145" s="1" customFormat="1" ht="22.8" customHeight="1">
      <c r="B145" s="42"/>
      <c r="C145" s="217" t="s">
        <v>369</v>
      </c>
      <c r="D145" s="217" t="s">
        <v>139</v>
      </c>
      <c r="E145" s="218" t="s">
        <v>1025</v>
      </c>
      <c r="F145" s="219" t="s">
        <v>1026</v>
      </c>
      <c r="G145" s="220" t="s">
        <v>142</v>
      </c>
      <c r="H145" s="221">
        <v>2</v>
      </c>
      <c r="I145" s="222"/>
      <c r="J145" s="221">
        <f>ROUND(I145*H145,15)</f>
        <v>0</v>
      </c>
      <c r="K145" s="219" t="s">
        <v>163</v>
      </c>
      <c r="L145" s="223"/>
      <c r="M145" s="224" t="s">
        <v>20</v>
      </c>
      <c r="N145" s="225" t="s">
        <v>42</v>
      </c>
      <c r="O145" s="43"/>
      <c r="P145" s="226">
        <f>O145*H145</f>
        <v>0</v>
      </c>
      <c r="Q145" s="226">
        <v>0.90449999999999997</v>
      </c>
      <c r="R145" s="226">
        <f>Q145*H145</f>
        <v>1.8089999999999999</v>
      </c>
      <c r="S145" s="226">
        <v>0</v>
      </c>
      <c r="T145" s="227">
        <f>S145*H145</f>
        <v>0</v>
      </c>
      <c r="AR145" s="20" t="s">
        <v>143</v>
      </c>
      <c r="AT145" s="20" t="s">
        <v>139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1027</v>
      </c>
    </row>
    <row r="146" s="1" customFormat="1" ht="22.8" customHeight="1">
      <c r="B146" s="42"/>
      <c r="C146" s="217" t="s">
        <v>240</v>
      </c>
      <c r="D146" s="217" t="s">
        <v>139</v>
      </c>
      <c r="E146" s="218" t="s">
        <v>1028</v>
      </c>
      <c r="F146" s="219" t="s">
        <v>1029</v>
      </c>
      <c r="G146" s="220" t="s">
        <v>142</v>
      </c>
      <c r="H146" s="221">
        <v>1</v>
      </c>
      <c r="I146" s="222"/>
      <c r="J146" s="221">
        <f>ROUND(I146*H146,15)</f>
        <v>0</v>
      </c>
      <c r="K146" s="219" t="s">
        <v>20</v>
      </c>
      <c r="L146" s="223"/>
      <c r="M146" s="224" t="s">
        <v>20</v>
      </c>
      <c r="N146" s="225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143</v>
      </c>
      <c r="AT146" s="20" t="s">
        <v>139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1030</v>
      </c>
    </row>
    <row r="147" s="1" customFormat="1" ht="22.8" customHeight="1">
      <c r="B147" s="42"/>
      <c r="C147" s="217" t="s">
        <v>376</v>
      </c>
      <c r="D147" s="217" t="s">
        <v>139</v>
      </c>
      <c r="E147" s="218" t="s">
        <v>1031</v>
      </c>
      <c r="F147" s="219" t="s">
        <v>1032</v>
      </c>
      <c r="G147" s="220" t="s">
        <v>142</v>
      </c>
      <c r="H147" s="221">
        <v>2</v>
      </c>
      <c r="I147" s="222"/>
      <c r="J147" s="221">
        <f>ROUND(I147*H147,15)</f>
        <v>0</v>
      </c>
      <c r="K147" s="219" t="s">
        <v>20</v>
      </c>
      <c r="L147" s="223"/>
      <c r="M147" s="224" t="s">
        <v>20</v>
      </c>
      <c r="N147" s="225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143</v>
      </c>
      <c r="AT147" s="20" t="s">
        <v>139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1033</v>
      </c>
    </row>
    <row r="148" s="1" customFormat="1" ht="22.8" customHeight="1">
      <c r="B148" s="42"/>
      <c r="C148" s="217" t="s">
        <v>243</v>
      </c>
      <c r="D148" s="217" t="s">
        <v>139</v>
      </c>
      <c r="E148" s="218" t="s">
        <v>1001</v>
      </c>
      <c r="F148" s="219" t="s">
        <v>1002</v>
      </c>
      <c r="G148" s="220" t="s">
        <v>142</v>
      </c>
      <c r="H148" s="221">
        <v>1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1034</v>
      </c>
    </row>
    <row r="149" s="1" customFormat="1" ht="22.8" customHeight="1">
      <c r="B149" s="42"/>
      <c r="C149" s="217" t="s">
        <v>383</v>
      </c>
      <c r="D149" s="217" t="s">
        <v>139</v>
      </c>
      <c r="E149" s="218" t="s">
        <v>1004</v>
      </c>
      <c r="F149" s="219" t="s">
        <v>1005</v>
      </c>
      <c r="G149" s="220" t="s">
        <v>142</v>
      </c>
      <c r="H149" s="221">
        <v>1</v>
      </c>
      <c r="I149" s="222"/>
      <c r="J149" s="221">
        <f>ROUND(I149*H149,15)</f>
        <v>0</v>
      </c>
      <c r="K149" s="219" t="s">
        <v>163</v>
      </c>
      <c r="L149" s="223"/>
      <c r="M149" s="224" t="s">
        <v>20</v>
      </c>
      <c r="N149" s="225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143</v>
      </c>
      <c r="AT149" s="20" t="s">
        <v>139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1035</v>
      </c>
    </row>
    <row r="150" s="1" customFormat="1" ht="22.8" customHeight="1">
      <c r="B150" s="42"/>
      <c r="C150" s="217" t="s">
        <v>246</v>
      </c>
      <c r="D150" s="217" t="s">
        <v>139</v>
      </c>
      <c r="E150" s="218" t="s">
        <v>1036</v>
      </c>
      <c r="F150" s="219" t="s">
        <v>1037</v>
      </c>
      <c r="G150" s="220" t="s">
        <v>142</v>
      </c>
      <c r="H150" s="221">
        <v>2</v>
      </c>
      <c r="I150" s="222"/>
      <c r="J150" s="221">
        <f>ROUND(I150*H150,15)</f>
        <v>0</v>
      </c>
      <c r="K150" s="219" t="s">
        <v>163</v>
      </c>
      <c r="L150" s="223"/>
      <c r="M150" s="224" t="s">
        <v>20</v>
      </c>
      <c r="N150" s="225" t="s">
        <v>42</v>
      </c>
      <c r="O150" s="43"/>
      <c r="P150" s="226">
        <f>O150*H150</f>
        <v>0</v>
      </c>
      <c r="Q150" s="226">
        <v>0.81000000000000005</v>
      </c>
      <c r="R150" s="226">
        <f>Q150*H150</f>
        <v>1.6200000000000001</v>
      </c>
      <c r="S150" s="226">
        <v>0</v>
      </c>
      <c r="T150" s="227">
        <f>S150*H150</f>
        <v>0</v>
      </c>
      <c r="AR150" s="20" t="s">
        <v>143</v>
      </c>
      <c r="AT150" s="20" t="s">
        <v>139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1038</v>
      </c>
    </row>
    <row r="151" s="1" customFormat="1" ht="22.8" customHeight="1">
      <c r="B151" s="42"/>
      <c r="C151" s="217" t="s">
        <v>390</v>
      </c>
      <c r="D151" s="217" t="s">
        <v>139</v>
      </c>
      <c r="E151" s="218" t="s">
        <v>1039</v>
      </c>
      <c r="F151" s="219" t="s">
        <v>1040</v>
      </c>
      <c r="G151" s="220" t="s">
        <v>142</v>
      </c>
      <c r="H151" s="221">
        <v>2</v>
      </c>
      <c r="I151" s="222"/>
      <c r="J151" s="221">
        <f>ROUND(I151*H151,15)</f>
        <v>0</v>
      </c>
      <c r="K151" s="219" t="s">
        <v>163</v>
      </c>
      <c r="L151" s="223"/>
      <c r="M151" s="224" t="s">
        <v>20</v>
      </c>
      <c r="N151" s="225" t="s">
        <v>42</v>
      </c>
      <c r="O151" s="43"/>
      <c r="P151" s="226">
        <f>O151*H151</f>
        <v>0</v>
      </c>
      <c r="Q151" s="226">
        <v>0.81000000000000005</v>
      </c>
      <c r="R151" s="226">
        <f>Q151*H151</f>
        <v>1.6200000000000001</v>
      </c>
      <c r="S151" s="226">
        <v>0</v>
      </c>
      <c r="T151" s="227">
        <f>S151*H151</f>
        <v>0</v>
      </c>
      <c r="AR151" s="20" t="s">
        <v>143</v>
      </c>
      <c r="AT151" s="20" t="s">
        <v>139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1041</v>
      </c>
    </row>
    <row r="152" s="1" customFormat="1" ht="22.8" customHeight="1">
      <c r="B152" s="42"/>
      <c r="C152" s="217" t="s">
        <v>249</v>
      </c>
      <c r="D152" s="217" t="s">
        <v>139</v>
      </c>
      <c r="E152" s="218" t="s">
        <v>1042</v>
      </c>
      <c r="F152" s="219" t="s">
        <v>1043</v>
      </c>
      <c r="G152" s="220" t="s">
        <v>142</v>
      </c>
      <c r="H152" s="221">
        <v>2</v>
      </c>
      <c r="I152" s="222"/>
      <c r="J152" s="221">
        <f>ROUND(I152*H152,15)</f>
        <v>0</v>
      </c>
      <c r="K152" s="219" t="s">
        <v>163</v>
      </c>
      <c r="L152" s="223"/>
      <c r="M152" s="224" t="s">
        <v>20</v>
      </c>
      <c r="N152" s="225" t="s">
        <v>42</v>
      </c>
      <c r="O152" s="43"/>
      <c r="P152" s="226">
        <f>O152*H152</f>
        <v>0</v>
      </c>
      <c r="Q152" s="226">
        <v>0.65000000000000002</v>
      </c>
      <c r="R152" s="226">
        <f>Q152*H152</f>
        <v>1.3</v>
      </c>
      <c r="S152" s="226">
        <v>0</v>
      </c>
      <c r="T152" s="227">
        <f>S152*H152</f>
        <v>0</v>
      </c>
      <c r="AR152" s="20" t="s">
        <v>143</v>
      </c>
      <c r="AT152" s="20" t="s">
        <v>139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1044</v>
      </c>
    </row>
    <row r="153" s="1" customFormat="1" ht="22.8" customHeight="1">
      <c r="B153" s="42"/>
      <c r="C153" s="217" t="s">
        <v>397</v>
      </c>
      <c r="D153" s="217" t="s">
        <v>139</v>
      </c>
      <c r="E153" s="218" t="s">
        <v>1045</v>
      </c>
      <c r="F153" s="219" t="s">
        <v>1046</v>
      </c>
      <c r="G153" s="220" t="s">
        <v>142</v>
      </c>
      <c r="H153" s="221">
        <v>2</v>
      </c>
      <c r="I153" s="222"/>
      <c r="J153" s="221">
        <f>ROUND(I153*H153,15)</f>
        <v>0</v>
      </c>
      <c r="K153" s="219" t="s">
        <v>163</v>
      </c>
      <c r="L153" s="223"/>
      <c r="M153" s="224" t="s">
        <v>20</v>
      </c>
      <c r="N153" s="225" t="s">
        <v>42</v>
      </c>
      <c r="O153" s="43"/>
      <c r="P153" s="226">
        <f>O153*H153</f>
        <v>0</v>
      </c>
      <c r="Q153" s="226">
        <v>0.65000000000000002</v>
      </c>
      <c r="R153" s="226">
        <f>Q153*H153</f>
        <v>1.3</v>
      </c>
      <c r="S153" s="226">
        <v>0</v>
      </c>
      <c r="T153" s="227">
        <f>S153*H153</f>
        <v>0</v>
      </c>
      <c r="AR153" s="20" t="s">
        <v>143</v>
      </c>
      <c r="AT153" s="20" t="s">
        <v>139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1047</v>
      </c>
    </row>
    <row r="154" s="1" customFormat="1" ht="34.2" customHeight="1">
      <c r="B154" s="42"/>
      <c r="C154" s="217" t="s">
        <v>253</v>
      </c>
      <c r="D154" s="217" t="s">
        <v>139</v>
      </c>
      <c r="E154" s="218" t="s">
        <v>1048</v>
      </c>
      <c r="F154" s="219" t="s">
        <v>1049</v>
      </c>
      <c r="G154" s="220" t="s">
        <v>142</v>
      </c>
      <c r="H154" s="221">
        <v>2</v>
      </c>
      <c r="I154" s="222"/>
      <c r="J154" s="221">
        <f>ROUND(I154*H154,15)</f>
        <v>0</v>
      </c>
      <c r="K154" s="219" t="s">
        <v>163</v>
      </c>
      <c r="L154" s="223"/>
      <c r="M154" s="224" t="s">
        <v>20</v>
      </c>
      <c r="N154" s="225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143</v>
      </c>
      <c r="AT154" s="20" t="s">
        <v>139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1050</v>
      </c>
    </row>
    <row r="155" s="1" customFormat="1" ht="34.2" customHeight="1">
      <c r="B155" s="42"/>
      <c r="C155" s="217" t="s">
        <v>404</v>
      </c>
      <c r="D155" s="217" t="s">
        <v>139</v>
      </c>
      <c r="E155" s="218" t="s">
        <v>1051</v>
      </c>
      <c r="F155" s="219" t="s">
        <v>1052</v>
      </c>
      <c r="G155" s="220" t="s">
        <v>142</v>
      </c>
      <c r="H155" s="221">
        <v>2</v>
      </c>
      <c r="I155" s="222"/>
      <c r="J155" s="221">
        <f>ROUND(I155*H155,15)</f>
        <v>0</v>
      </c>
      <c r="K155" s="219" t="s">
        <v>163</v>
      </c>
      <c r="L155" s="223"/>
      <c r="M155" s="224" t="s">
        <v>20</v>
      </c>
      <c r="N155" s="225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143</v>
      </c>
      <c r="AT155" s="20" t="s">
        <v>139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1053</v>
      </c>
    </row>
    <row r="156" s="1" customFormat="1" ht="22.8" customHeight="1">
      <c r="B156" s="42"/>
      <c r="C156" s="217" t="s">
        <v>256</v>
      </c>
      <c r="D156" s="217" t="s">
        <v>139</v>
      </c>
      <c r="E156" s="218" t="s">
        <v>1054</v>
      </c>
      <c r="F156" s="219" t="s">
        <v>1055</v>
      </c>
      <c r="G156" s="220" t="s">
        <v>142</v>
      </c>
      <c r="H156" s="221">
        <v>4</v>
      </c>
      <c r="I156" s="222"/>
      <c r="J156" s="221">
        <f>ROUND(I156*H156,15)</f>
        <v>0</v>
      </c>
      <c r="K156" s="219" t="s">
        <v>163</v>
      </c>
      <c r="L156" s="223"/>
      <c r="M156" s="224" t="s">
        <v>20</v>
      </c>
      <c r="N156" s="225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143</v>
      </c>
      <c r="AT156" s="20" t="s">
        <v>139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1056</v>
      </c>
    </row>
    <row r="157" s="1" customFormat="1" ht="34.2" customHeight="1">
      <c r="B157" s="42"/>
      <c r="C157" s="217" t="s">
        <v>411</v>
      </c>
      <c r="D157" s="217" t="s">
        <v>139</v>
      </c>
      <c r="E157" s="218" t="s">
        <v>1057</v>
      </c>
      <c r="F157" s="219" t="s">
        <v>1058</v>
      </c>
      <c r="G157" s="220" t="s">
        <v>142</v>
      </c>
      <c r="H157" s="221">
        <v>2</v>
      </c>
      <c r="I157" s="222"/>
      <c r="J157" s="221">
        <f>ROUND(I157*H157,15)</f>
        <v>0</v>
      </c>
      <c r="K157" s="219" t="s">
        <v>163</v>
      </c>
      <c r="L157" s="223"/>
      <c r="M157" s="224" t="s">
        <v>20</v>
      </c>
      <c r="N157" s="225" t="s">
        <v>42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143</v>
      </c>
      <c r="AT157" s="20" t="s">
        <v>139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1059</v>
      </c>
    </row>
    <row r="158" s="1" customFormat="1" ht="34.2" customHeight="1">
      <c r="B158" s="42"/>
      <c r="C158" s="217" t="s">
        <v>260</v>
      </c>
      <c r="D158" s="217" t="s">
        <v>139</v>
      </c>
      <c r="E158" s="218" t="s">
        <v>1060</v>
      </c>
      <c r="F158" s="219" t="s">
        <v>1061</v>
      </c>
      <c r="G158" s="220" t="s">
        <v>142</v>
      </c>
      <c r="H158" s="221">
        <v>2</v>
      </c>
      <c r="I158" s="222"/>
      <c r="J158" s="221">
        <f>ROUND(I158*H158,15)</f>
        <v>0</v>
      </c>
      <c r="K158" s="219" t="s">
        <v>163</v>
      </c>
      <c r="L158" s="223"/>
      <c r="M158" s="224" t="s">
        <v>20</v>
      </c>
      <c r="N158" s="225" t="s">
        <v>42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143</v>
      </c>
      <c r="AT158" s="20" t="s">
        <v>139</v>
      </c>
      <c r="AU158" s="20" t="s">
        <v>80</v>
      </c>
      <c r="AY158" s="20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9">
        <f>ROUND(I158*H158,15)</f>
        <v>0</v>
      </c>
      <c r="BL158" s="20" t="s">
        <v>144</v>
      </c>
      <c r="BM158" s="20" t="s">
        <v>1062</v>
      </c>
    </row>
    <row r="159" s="1" customFormat="1" ht="14.4" customHeight="1">
      <c r="B159" s="42"/>
      <c r="C159" s="217" t="s">
        <v>418</v>
      </c>
      <c r="D159" s="217" t="s">
        <v>139</v>
      </c>
      <c r="E159" s="218" t="s">
        <v>1063</v>
      </c>
      <c r="F159" s="219" t="s">
        <v>1064</v>
      </c>
      <c r="G159" s="220" t="s">
        <v>142</v>
      </c>
      <c r="H159" s="221">
        <v>2</v>
      </c>
      <c r="I159" s="222"/>
      <c r="J159" s="221">
        <f>ROUND(I159*H159,15)</f>
        <v>0</v>
      </c>
      <c r="K159" s="219" t="s">
        <v>20</v>
      </c>
      <c r="L159" s="223"/>
      <c r="M159" s="224" t="s">
        <v>20</v>
      </c>
      <c r="N159" s="225" t="s">
        <v>42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143</v>
      </c>
      <c r="AT159" s="20" t="s">
        <v>139</v>
      </c>
      <c r="AU159" s="20" t="s">
        <v>80</v>
      </c>
      <c r="AY159" s="20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9">
        <f>ROUND(I159*H159,15)</f>
        <v>0</v>
      </c>
      <c r="BL159" s="20" t="s">
        <v>144</v>
      </c>
      <c r="BM159" s="20" t="s">
        <v>1065</v>
      </c>
    </row>
    <row r="160" s="1" customFormat="1" ht="14.4" customHeight="1">
      <c r="B160" s="42"/>
      <c r="C160" s="217" t="s">
        <v>263</v>
      </c>
      <c r="D160" s="217" t="s">
        <v>139</v>
      </c>
      <c r="E160" s="218" t="s">
        <v>1066</v>
      </c>
      <c r="F160" s="219" t="s">
        <v>1067</v>
      </c>
      <c r="G160" s="220" t="s">
        <v>142</v>
      </c>
      <c r="H160" s="221">
        <v>2</v>
      </c>
      <c r="I160" s="222"/>
      <c r="J160" s="221">
        <f>ROUND(I160*H160,15)</f>
        <v>0</v>
      </c>
      <c r="K160" s="219" t="s">
        <v>20</v>
      </c>
      <c r="L160" s="223"/>
      <c r="M160" s="224" t="s">
        <v>20</v>
      </c>
      <c r="N160" s="225" t="s">
        <v>42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143</v>
      </c>
      <c r="AT160" s="20" t="s">
        <v>139</v>
      </c>
      <c r="AU160" s="20" t="s">
        <v>80</v>
      </c>
      <c r="AY160" s="20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9">
        <f>ROUND(I160*H160,15)</f>
        <v>0</v>
      </c>
      <c r="BL160" s="20" t="s">
        <v>144</v>
      </c>
      <c r="BM160" s="20" t="s">
        <v>1068</v>
      </c>
    </row>
    <row r="161" s="1" customFormat="1" ht="14.4" customHeight="1">
      <c r="B161" s="42"/>
      <c r="C161" s="217" t="s">
        <v>425</v>
      </c>
      <c r="D161" s="217" t="s">
        <v>139</v>
      </c>
      <c r="E161" s="218" t="s">
        <v>1069</v>
      </c>
      <c r="F161" s="219" t="s">
        <v>1070</v>
      </c>
      <c r="G161" s="220" t="s">
        <v>142</v>
      </c>
      <c r="H161" s="221">
        <v>1</v>
      </c>
      <c r="I161" s="222"/>
      <c r="J161" s="221">
        <f>ROUND(I161*H161,15)</f>
        <v>0</v>
      </c>
      <c r="K161" s="219" t="s">
        <v>163</v>
      </c>
      <c r="L161" s="223"/>
      <c r="M161" s="224" t="s">
        <v>20</v>
      </c>
      <c r="N161" s="225" t="s">
        <v>42</v>
      </c>
      <c r="O161" s="43"/>
      <c r="P161" s="226">
        <f>O161*H161</f>
        <v>0</v>
      </c>
      <c r="Q161" s="226">
        <v>1.3500000000000001</v>
      </c>
      <c r="R161" s="226">
        <f>Q161*H161</f>
        <v>1.3500000000000001</v>
      </c>
      <c r="S161" s="226">
        <v>0</v>
      </c>
      <c r="T161" s="227">
        <f>S161*H161</f>
        <v>0</v>
      </c>
      <c r="AR161" s="20" t="s">
        <v>143</v>
      </c>
      <c r="AT161" s="20" t="s">
        <v>139</v>
      </c>
      <c r="AU161" s="20" t="s">
        <v>80</v>
      </c>
      <c r="AY161" s="20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9">
        <f>ROUND(I161*H161,15)</f>
        <v>0</v>
      </c>
      <c r="BL161" s="20" t="s">
        <v>144</v>
      </c>
      <c r="BM161" s="20" t="s">
        <v>1071</v>
      </c>
    </row>
    <row r="162" s="1" customFormat="1" ht="22.8" customHeight="1">
      <c r="B162" s="42"/>
      <c r="C162" s="217" t="s">
        <v>266</v>
      </c>
      <c r="D162" s="217" t="s">
        <v>139</v>
      </c>
      <c r="E162" s="218" t="s">
        <v>1072</v>
      </c>
      <c r="F162" s="219" t="s">
        <v>1073</v>
      </c>
      <c r="G162" s="220" t="s">
        <v>142</v>
      </c>
      <c r="H162" s="221">
        <v>3</v>
      </c>
      <c r="I162" s="222"/>
      <c r="J162" s="221">
        <f>ROUND(I162*H162,15)</f>
        <v>0</v>
      </c>
      <c r="K162" s="219" t="s">
        <v>163</v>
      </c>
      <c r="L162" s="223"/>
      <c r="M162" s="224" t="s">
        <v>20</v>
      </c>
      <c r="N162" s="245" t="s">
        <v>42</v>
      </c>
      <c r="O162" s="239"/>
      <c r="P162" s="240">
        <f>O162*H162</f>
        <v>0</v>
      </c>
      <c r="Q162" s="240">
        <v>0.154</v>
      </c>
      <c r="R162" s="240">
        <f>Q162*H162</f>
        <v>0.46199999999999997</v>
      </c>
      <c r="S162" s="240">
        <v>0</v>
      </c>
      <c r="T162" s="241">
        <f>S162*H162</f>
        <v>0</v>
      </c>
      <c r="AR162" s="20" t="s">
        <v>143</v>
      </c>
      <c r="AT162" s="20" t="s">
        <v>139</v>
      </c>
      <c r="AU162" s="20" t="s">
        <v>80</v>
      </c>
      <c r="AY162" s="20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9">
        <f>ROUND(I162*H162,15)</f>
        <v>0</v>
      </c>
      <c r="BL162" s="20" t="s">
        <v>144</v>
      </c>
      <c r="BM162" s="20" t="s">
        <v>1074</v>
      </c>
    </row>
    <row r="163" s="1" customFormat="1" ht="6.96" customHeight="1">
      <c r="B163" s="63"/>
      <c r="C163" s="64"/>
      <c r="D163" s="64"/>
      <c r="E163" s="64"/>
      <c r="F163" s="64"/>
      <c r="G163" s="64"/>
      <c r="H163" s="64"/>
      <c r="I163" s="162"/>
      <c r="J163" s="64"/>
      <c r="K163" s="64"/>
      <c r="L163" s="68"/>
    </row>
  </sheetData>
  <sheetProtection sheet="1" autoFilter="0" formatColumns="0" formatRows="0" objects="1" scenarios="1" spinCount="100000" saltValue="FsNamwYJkIrZQPp+HdDUgm6cYUap+/9WBkVQTv7tLf5xUfSiGj0XEV+l00ppaieaglYyCb5URnIQ3B1dbt6wFQ==" hashValue="gtgU3l0dhSpCbDDyfa+rZ4TDn/qRaHHhhAn5ADoS2diJWROk5/SHbiDk6CV/phgcp2MvPFIk1B8ostJm+Doqog==" algorithmName="SHA-512" password="CC35"/>
  <autoFilter ref="C77:K162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2018-08-06T09:21:19Z</dcterms:created>
  <dcterms:modified xsi:type="dcterms:W3CDTF">2018-08-06T09:21:30Z</dcterms:modified>
</cp:coreProperties>
</file>