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UPN_SSZT_HKR\Stavby\Opravné práce a externí údržba\4) Podklady pro soutěž\64023xxx_RD_Údržba, opravy a odstraňování závad u SSZT HK 2024 - 2025\Kontrolní rozpočet\"/>
    </mc:Choice>
  </mc:AlternateContent>
  <bookViews>
    <workbookView xWindow="0" yWindow="0" windowWidth="0" windowHeight="0"/>
  </bookViews>
  <sheets>
    <sheet name="Rekapitulace zakázky" sheetId="1" r:id="rId1"/>
    <sheet name="PS_01 - Zabezpečovací zař..." sheetId="2" r:id="rId2"/>
    <sheet name="SO_01 - Zemní práce" sheetId="3" r:id="rId3"/>
    <sheet name="PS_100 - VON" sheetId="4" r:id="rId4"/>
  </sheets>
  <definedNames>
    <definedName name="_xlnm.Print_Area" localSheetId="0">'Rekapitulace zakázky'!$D$4:$AO$36,'Rekapitulace zakázky'!$C$42:$AQ$59</definedName>
    <definedName name="_xlnm.Print_Titles" localSheetId="0">'Rekapitulace zakázky'!$52:$52</definedName>
    <definedName name="_xlnm._FilterDatabase" localSheetId="1" hidden="1">'PS_01 - Zabezpečovací zař...'!$C$112:$K$1387</definedName>
    <definedName name="_xlnm.Print_Area" localSheetId="1">'PS_01 - Zabezpečovací zař...'!$C$4:$J$41,'PS_01 - Zabezpečovací zař...'!$C$98:$K$1387</definedName>
    <definedName name="_xlnm.Print_Titles" localSheetId="1">'PS_01 - Zabezpečovací zař...'!$112:$112</definedName>
    <definedName name="_xlnm._FilterDatabase" localSheetId="2" hidden="1">'SO_01 - Zemní práce'!$C$108:$K$522</definedName>
    <definedName name="_xlnm.Print_Area" localSheetId="2">'SO_01 - Zemní práce'!$C$4:$J$41,'SO_01 - Zemní práce'!$C$94:$K$522</definedName>
    <definedName name="_xlnm.Print_Titles" localSheetId="2">'SO_01 - Zemní práce'!$108:$108</definedName>
    <definedName name="_xlnm._FilterDatabase" localSheetId="3" hidden="1">'PS_100 - VON'!$C$87:$K$176</definedName>
    <definedName name="_xlnm.Print_Area" localSheetId="3">'PS_100 - VON'!$C$4:$J$41,'PS_100 - VON'!$C$73:$K$176</definedName>
    <definedName name="_xlnm.Print_Titles" localSheetId="3">'PS_100 - VON'!$87:$87</definedName>
  </definedNames>
  <calcPr/>
</workbook>
</file>

<file path=xl/calcChain.xml><?xml version="1.0" encoding="utf-8"?>
<calcChain xmlns="http://schemas.openxmlformats.org/spreadsheetml/2006/main">
  <c i="4" l="1" r="J39"/>
  <c r="J38"/>
  <c i="1" r="AY58"/>
  <c i="4" r="J37"/>
  <c i="1" r="AX58"/>
  <c i="4"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J85"/>
  <c r="J84"/>
  <c r="F84"/>
  <c r="F82"/>
  <c r="E80"/>
  <c r="J59"/>
  <c r="J58"/>
  <c r="F58"/>
  <c r="F56"/>
  <c r="E54"/>
  <c r="J20"/>
  <c r="E20"/>
  <c r="F85"/>
  <c r="J19"/>
  <c r="J14"/>
  <c r="J82"/>
  <c r="E7"/>
  <c r="E50"/>
  <c i="3" r="J39"/>
  <c r="J38"/>
  <c i="1" r="AY57"/>
  <c i="3" r="J37"/>
  <c i="1" r="AX57"/>
  <c i="3"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9"/>
  <c r="BH509"/>
  <c r="BG509"/>
  <c r="BF509"/>
  <c r="T509"/>
  <c r="R509"/>
  <c r="P509"/>
  <c r="BI507"/>
  <c r="BH507"/>
  <c r="BG507"/>
  <c r="BF507"/>
  <c r="T507"/>
  <c r="R507"/>
  <c r="P507"/>
  <c r="BI50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R501"/>
  <c r="P501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87"/>
  <c r="BH487"/>
  <c r="BG487"/>
  <c r="BF487"/>
  <c r="T487"/>
  <c r="R487"/>
  <c r="P487"/>
  <c r="BI485"/>
  <c r="BH485"/>
  <c r="BG485"/>
  <c r="BF485"/>
  <c r="T485"/>
  <c r="R485"/>
  <c r="P485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61"/>
  <c r="BH461"/>
  <c r="BG461"/>
  <c r="BF461"/>
  <c r="T461"/>
  <c r="R461"/>
  <c r="P461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0"/>
  <c r="BH380"/>
  <c r="BG380"/>
  <c r="BF380"/>
  <c r="T380"/>
  <c r="R380"/>
  <c r="P380"/>
  <c r="BI378"/>
  <c r="BH378"/>
  <c r="BG378"/>
  <c r="BF378"/>
  <c r="T378"/>
  <c r="R378"/>
  <c r="P378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4"/>
  <c r="BH354"/>
  <c r="BG354"/>
  <c r="BF354"/>
  <c r="T354"/>
  <c r="R354"/>
  <c r="P354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6"/>
  <c r="BH336"/>
  <c r="BG336"/>
  <c r="BF336"/>
  <c r="T336"/>
  <c r="R336"/>
  <c r="P336"/>
  <c r="BI334"/>
  <c r="BH334"/>
  <c r="BG334"/>
  <c r="BF334"/>
  <c r="T334"/>
  <c r="R334"/>
  <c r="P334"/>
  <c r="BI333"/>
  <c r="BH333"/>
  <c r="BG333"/>
  <c r="BF333"/>
  <c r="T333"/>
  <c r="R333"/>
  <c r="P333"/>
  <c r="BI331"/>
  <c r="BH331"/>
  <c r="BG331"/>
  <c r="BF331"/>
  <c r="T331"/>
  <c r="R331"/>
  <c r="P331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19"/>
  <c r="BH319"/>
  <c r="BG319"/>
  <c r="BF319"/>
  <c r="T319"/>
  <c r="R319"/>
  <c r="P319"/>
  <c r="BI316"/>
  <c r="BH316"/>
  <c r="BG316"/>
  <c r="BF316"/>
  <c r="T316"/>
  <c r="T315"/>
  <c r="R316"/>
  <c r="R315"/>
  <c r="P316"/>
  <c r="P315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T230"/>
  <c r="R231"/>
  <c r="R230"/>
  <c r="P231"/>
  <c r="P230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T222"/>
  <c r="R223"/>
  <c r="R222"/>
  <c r="P223"/>
  <c r="P222"/>
  <c r="BI220"/>
  <c r="BH220"/>
  <c r="BG220"/>
  <c r="BF220"/>
  <c r="T220"/>
  <c r="T219"/>
  <c r="R220"/>
  <c r="R219"/>
  <c r="P220"/>
  <c r="P219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T188"/>
  <c r="R189"/>
  <c r="R188"/>
  <c r="P189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T176"/>
  <c r="R177"/>
  <c r="R176"/>
  <c r="P177"/>
  <c r="P176"/>
  <c r="BI174"/>
  <c r="BH174"/>
  <c r="BG174"/>
  <c r="BF174"/>
  <c r="T174"/>
  <c r="T173"/>
  <c r="R174"/>
  <c r="R173"/>
  <c r="P174"/>
  <c r="P173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J106"/>
  <c r="J105"/>
  <c r="F105"/>
  <c r="F103"/>
  <c r="E101"/>
  <c r="J59"/>
  <c r="J58"/>
  <c r="F58"/>
  <c r="F56"/>
  <c r="E54"/>
  <c r="J20"/>
  <c r="E20"/>
  <c r="F106"/>
  <c r="J19"/>
  <c r="J14"/>
  <c r="J103"/>
  <c r="E7"/>
  <c r="E97"/>
  <c i="2" r="J39"/>
  <c r="J38"/>
  <c i="1" r="AY56"/>
  <c i="2" r="J37"/>
  <c i="1" r="AX56"/>
  <c i="2" r="BI1387"/>
  <c r="BH1387"/>
  <c r="BG1387"/>
  <c r="BF1387"/>
  <c r="T1387"/>
  <c r="R1387"/>
  <c r="P1387"/>
  <c r="BI1386"/>
  <c r="BH1386"/>
  <c r="BG1386"/>
  <c r="BF1386"/>
  <c r="T1386"/>
  <c r="R1386"/>
  <c r="P1386"/>
  <c r="BI1385"/>
  <c r="BH1385"/>
  <c r="BG1385"/>
  <c r="BF1385"/>
  <c r="T1385"/>
  <c r="R1385"/>
  <c r="P1385"/>
  <c r="BI1384"/>
  <c r="BH1384"/>
  <c r="BG1384"/>
  <c r="BF1384"/>
  <c r="T1384"/>
  <c r="R1384"/>
  <c r="P1384"/>
  <c r="BI1383"/>
  <c r="BH1383"/>
  <c r="BG1383"/>
  <c r="BF1383"/>
  <c r="T1383"/>
  <c r="R1383"/>
  <c r="P1383"/>
  <c r="BI1377"/>
  <c r="BH1377"/>
  <c r="BG1377"/>
  <c r="BF1377"/>
  <c r="T1377"/>
  <c r="R1377"/>
  <c r="P1377"/>
  <c r="BI1376"/>
  <c r="BH1376"/>
  <c r="BG1376"/>
  <c r="BF1376"/>
  <c r="T1376"/>
  <c r="R1376"/>
  <c r="P1376"/>
  <c r="BI1375"/>
  <c r="BH1375"/>
  <c r="BG1375"/>
  <c r="BF1375"/>
  <c r="T1375"/>
  <c r="R1375"/>
  <c r="P1375"/>
  <c r="BI1374"/>
  <c r="BH1374"/>
  <c r="BG1374"/>
  <c r="BF1374"/>
  <c r="T1374"/>
  <c r="R1374"/>
  <c r="P1374"/>
  <c r="BI1373"/>
  <c r="BH1373"/>
  <c r="BG1373"/>
  <c r="BF1373"/>
  <c r="T1373"/>
  <c r="R1373"/>
  <c r="P1373"/>
  <c r="BI1372"/>
  <c r="BH1372"/>
  <c r="BG1372"/>
  <c r="BF1372"/>
  <c r="T1372"/>
  <c r="R1372"/>
  <c r="P1372"/>
  <c r="BI1371"/>
  <c r="BH1371"/>
  <c r="BG1371"/>
  <c r="BF1371"/>
  <c r="T1371"/>
  <c r="R1371"/>
  <c r="P1371"/>
  <c r="BI1370"/>
  <c r="BH1370"/>
  <c r="BG1370"/>
  <c r="BF1370"/>
  <c r="T1370"/>
  <c r="R1370"/>
  <c r="P1370"/>
  <c r="BI1369"/>
  <c r="BH1369"/>
  <c r="BG1369"/>
  <c r="BF1369"/>
  <c r="T1369"/>
  <c r="R1369"/>
  <c r="P1369"/>
  <c r="BI1368"/>
  <c r="BH1368"/>
  <c r="BG1368"/>
  <c r="BF1368"/>
  <c r="T1368"/>
  <c r="R1368"/>
  <c r="P1368"/>
  <c r="BI1367"/>
  <c r="BH1367"/>
  <c r="BG1367"/>
  <c r="BF1367"/>
  <c r="T1367"/>
  <c r="R1367"/>
  <c r="P1367"/>
  <c r="BI1366"/>
  <c r="BH1366"/>
  <c r="BG1366"/>
  <c r="BF1366"/>
  <c r="T1366"/>
  <c r="R1366"/>
  <c r="P1366"/>
  <c r="BI1365"/>
  <c r="BH1365"/>
  <c r="BG1365"/>
  <c r="BF1365"/>
  <c r="T1365"/>
  <c r="R1365"/>
  <c r="P1365"/>
  <c r="BI1364"/>
  <c r="BH1364"/>
  <c r="BG1364"/>
  <c r="BF1364"/>
  <c r="T1364"/>
  <c r="R1364"/>
  <c r="P1364"/>
  <c r="BI1363"/>
  <c r="BH1363"/>
  <c r="BG1363"/>
  <c r="BF1363"/>
  <c r="T1363"/>
  <c r="R1363"/>
  <c r="P1363"/>
  <c r="BI1362"/>
  <c r="BH1362"/>
  <c r="BG1362"/>
  <c r="BF1362"/>
  <c r="T1362"/>
  <c r="R1362"/>
  <c r="P1362"/>
  <c r="BI1361"/>
  <c r="BH1361"/>
  <c r="BG1361"/>
  <c r="BF1361"/>
  <c r="T1361"/>
  <c r="R1361"/>
  <c r="P1361"/>
  <c r="BI1360"/>
  <c r="BH1360"/>
  <c r="BG1360"/>
  <c r="BF1360"/>
  <c r="T1360"/>
  <c r="R1360"/>
  <c r="P1360"/>
  <c r="BI1359"/>
  <c r="BH1359"/>
  <c r="BG1359"/>
  <c r="BF1359"/>
  <c r="T1359"/>
  <c r="R1359"/>
  <c r="P1359"/>
  <c r="BI1358"/>
  <c r="BH1358"/>
  <c r="BG1358"/>
  <c r="BF1358"/>
  <c r="T1358"/>
  <c r="R1358"/>
  <c r="P1358"/>
  <c r="BI1357"/>
  <c r="BH1357"/>
  <c r="BG1357"/>
  <c r="BF1357"/>
  <c r="T1357"/>
  <c r="R1357"/>
  <c r="P1357"/>
  <c r="BI1356"/>
  <c r="BH1356"/>
  <c r="BG1356"/>
  <c r="BF1356"/>
  <c r="T1356"/>
  <c r="R1356"/>
  <c r="P1356"/>
  <c r="BI1355"/>
  <c r="BH1355"/>
  <c r="BG1355"/>
  <c r="BF1355"/>
  <c r="T1355"/>
  <c r="R1355"/>
  <c r="P1355"/>
  <c r="BI1354"/>
  <c r="BH1354"/>
  <c r="BG1354"/>
  <c r="BF1354"/>
  <c r="T1354"/>
  <c r="R1354"/>
  <c r="P1354"/>
  <c r="BI1353"/>
  <c r="BH1353"/>
  <c r="BG1353"/>
  <c r="BF1353"/>
  <c r="T1353"/>
  <c r="R1353"/>
  <c r="P1353"/>
  <c r="BI1352"/>
  <c r="BH1352"/>
  <c r="BG1352"/>
  <c r="BF1352"/>
  <c r="T1352"/>
  <c r="R1352"/>
  <c r="P1352"/>
  <c r="BI1351"/>
  <c r="BH1351"/>
  <c r="BG1351"/>
  <c r="BF1351"/>
  <c r="T1351"/>
  <c r="R1351"/>
  <c r="P1351"/>
  <c r="BI1350"/>
  <c r="BH1350"/>
  <c r="BG1350"/>
  <c r="BF1350"/>
  <c r="T1350"/>
  <c r="R1350"/>
  <c r="P1350"/>
  <c r="BI1349"/>
  <c r="BH1349"/>
  <c r="BG1349"/>
  <c r="BF1349"/>
  <c r="T1349"/>
  <c r="R1349"/>
  <c r="P1349"/>
  <c r="BI1348"/>
  <c r="BH1348"/>
  <c r="BG1348"/>
  <c r="BF1348"/>
  <c r="T1348"/>
  <c r="R1348"/>
  <c r="P1348"/>
  <c r="BI1347"/>
  <c r="BH1347"/>
  <c r="BG1347"/>
  <c r="BF1347"/>
  <c r="T1347"/>
  <c r="R1347"/>
  <c r="P1347"/>
  <c r="BI1346"/>
  <c r="BH1346"/>
  <c r="BG1346"/>
  <c r="BF1346"/>
  <c r="T1346"/>
  <c r="R1346"/>
  <c r="P1346"/>
  <c r="BI1345"/>
  <c r="BH1345"/>
  <c r="BG1345"/>
  <c r="BF1345"/>
  <c r="T1345"/>
  <c r="R1345"/>
  <c r="P1345"/>
  <c r="BI1344"/>
  <c r="BH1344"/>
  <c r="BG1344"/>
  <c r="BF1344"/>
  <c r="T1344"/>
  <c r="R1344"/>
  <c r="P1344"/>
  <c r="BI1343"/>
  <c r="BH1343"/>
  <c r="BG1343"/>
  <c r="BF1343"/>
  <c r="T1343"/>
  <c r="R1343"/>
  <c r="P1343"/>
  <c r="BI1342"/>
  <c r="BH1342"/>
  <c r="BG1342"/>
  <c r="BF1342"/>
  <c r="T1342"/>
  <c r="R1342"/>
  <c r="P1342"/>
  <c r="BI1341"/>
  <c r="BH1341"/>
  <c r="BG1341"/>
  <c r="BF1341"/>
  <c r="T1341"/>
  <c r="R1341"/>
  <c r="P1341"/>
  <c r="BI1340"/>
  <c r="BH1340"/>
  <c r="BG1340"/>
  <c r="BF1340"/>
  <c r="T1340"/>
  <c r="R1340"/>
  <c r="P1340"/>
  <c r="BI1339"/>
  <c r="BH1339"/>
  <c r="BG1339"/>
  <c r="BF1339"/>
  <c r="T1339"/>
  <c r="R1339"/>
  <c r="P1339"/>
  <c r="BI1338"/>
  <c r="BH1338"/>
  <c r="BG1338"/>
  <c r="BF1338"/>
  <c r="T1338"/>
  <c r="R1338"/>
  <c r="P1338"/>
  <c r="BI1337"/>
  <c r="BH1337"/>
  <c r="BG1337"/>
  <c r="BF1337"/>
  <c r="T1337"/>
  <c r="R1337"/>
  <c r="P1337"/>
  <c r="BI1336"/>
  <c r="BH1336"/>
  <c r="BG1336"/>
  <c r="BF1336"/>
  <c r="T1336"/>
  <c r="R1336"/>
  <c r="P1336"/>
  <c r="BI1335"/>
  <c r="BH1335"/>
  <c r="BG1335"/>
  <c r="BF1335"/>
  <c r="T1335"/>
  <c r="R1335"/>
  <c r="P1335"/>
  <c r="BI1334"/>
  <c r="BH1334"/>
  <c r="BG1334"/>
  <c r="BF1334"/>
  <c r="T1334"/>
  <c r="R1334"/>
  <c r="P1334"/>
  <c r="BI1333"/>
  <c r="BH1333"/>
  <c r="BG1333"/>
  <c r="BF1333"/>
  <c r="T1333"/>
  <c r="R1333"/>
  <c r="P1333"/>
  <c r="BI1332"/>
  <c r="BH1332"/>
  <c r="BG1332"/>
  <c r="BF1332"/>
  <c r="T1332"/>
  <c r="R1332"/>
  <c r="P1332"/>
  <c r="BI1331"/>
  <c r="BH1331"/>
  <c r="BG1331"/>
  <c r="BF1331"/>
  <c r="T1331"/>
  <c r="R1331"/>
  <c r="P1331"/>
  <c r="BI1330"/>
  <c r="BH1330"/>
  <c r="BG1330"/>
  <c r="BF1330"/>
  <c r="T1330"/>
  <c r="R1330"/>
  <c r="P1330"/>
  <c r="BI1329"/>
  <c r="BH1329"/>
  <c r="BG1329"/>
  <c r="BF1329"/>
  <c r="T1329"/>
  <c r="R1329"/>
  <c r="P1329"/>
  <c r="BI1328"/>
  <c r="BH1328"/>
  <c r="BG1328"/>
  <c r="BF1328"/>
  <c r="T1328"/>
  <c r="R1328"/>
  <c r="P1328"/>
  <c r="BI1327"/>
  <c r="BH1327"/>
  <c r="BG1327"/>
  <c r="BF1327"/>
  <c r="T1327"/>
  <c r="R1327"/>
  <c r="P1327"/>
  <c r="BI1326"/>
  <c r="BH1326"/>
  <c r="BG1326"/>
  <c r="BF1326"/>
  <c r="T1326"/>
  <c r="R1326"/>
  <c r="P1326"/>
  <c r="BI1325"/>
  <c r="BH1325"/>
  <c r="BG1325"/>
  <c r="BF1325"/>
  <c r="T1325"/>
  <c r="R1325"/>
  <c r="P1325"/>
  <c r="BI1324"/>
  <c r="BH1324"/>
  <c r="BG1324"/>
  <c r="BF1324"/>
  <c r="T1324"/>
  <c r="R1324"/>
  <c r="P1324"/>
  <c r="BI1323"/>
  <c r="BH1323"/>
  <c r="BG1323"/>
  <c r="BF1323"/>
  <c r="T1323"/>
  <c r="R1323"/>
  <c r="P1323"/>
  <c r="BI1322"/>
  <c r="BH1322"/>
  <c r="BG1322"/>
  <c r="BF1322"/>
  <c r="T1322"/>
  <c r="R1322"/>
  <c r="P1322"/>
  <c r="BI1321"/>
  <c r="BH1321"/>
  <c r="BG1321"/>
  <c r="BF1321"/>
  <c r="T1321"/>
  <c r="R1321"/>
  <c r="P1321"/>
  <c r="BI1320"/>
  <c r="BH1320"/>
  <c r="BG1320"/>
  <c r="BF1320"/>
  <c r="T1320"/>
  <c r="R1320"/>
  <c r="P1320"/>
  <c r="BI1319"/>
  <c r="BH1319"/>
  <c r="BG1319"/>
  <c r="BF1319"/>
  <c r="T1319"/>
  <c r="R1319"/>
  <c r="P1319"/>
  <c r="BI1318"/>
  <c r="BH1318"/>
  <c r="BG1318"/>
  <c r="BF1318"/>
  <c r="T1318"/>
  <c r="R1318"/>
  <c r="P1318"/>
  <c r="BI1317"/>
  <c r="BH1317"/>
  <c r="BG1317"/>
  <c r="BF1317"/>
  <c r="T1317"/>
  <c r="R1317"/>
  <c r="P1317"/>
  <c r="BI1316"/>
  <c r="BH1316"/>
  <c r="BG1316"/>
  <c r="BF1316"/>
  <c r="T1316"/>
  <c r="R1316"/>
  <c r="P1316"/>
  <c r="BI1315"/>
  <c r="BH1315"/>
  <c r="BG1315"/>
  <c r="BF1315"/>
  <c r="T1315"/>
  <c r="R1315"/>
  <c r="P1315"/>
  <c r="BI1314"/>
  <c r="BH1314"/>
  <c r="BG1314"/>
  <c r="BF1314"/>
  <c r="T1314"/>
  <c r="R1314"/>
  <c r="P1314"/>
  <c r="BI1313"/>
  <c r="BH1313"/>
  <c r="BG1313"/>
  <c r="BF1313"/>
  <c r="T1313"/>
  <c r="R1313"/>
  <c r="P1313"/>
  <c r="BI1312"/>
  <c r="BH1312"/>
  <c r="BG1312"/>
  <c r="BF1312"/>
  <c r="T1312"/>
  <c r="R1312"/>
  <c r="P1312"/>
  <c r="BI1311"/>
  <c r="BH1311"/>
  <c r="BG1311"/>
  <c r="BF1311"/>
  <c r="T1311"/>
  <c r="R1311"/>
  <c r="P1311"/>
  <c r="BI1310"/>
  <c r="BH1310"/>
  <c r="BG1310"/>
  <c r="BF1310"/>
  <c r="T1310"/>
  <c r="R1310"/>
  <c r="P1310"/>
  <c r="BI1309"/>
  <c r="BH1309"/>
  <c r="BG1309"/>
  <c r="BF1309"/>
  <c r="T1309"/>
  <c r="R1309"/>
  <c r="P1309"/>
  <c r="BI1308"/>
  <c r="BH1308"/>
  <c r="BG1308"/>
  <c r="BF1308"/>
  <c r="T1308"/>
  <c r="R1308"/>
  <c r="P1308"/>
  <c r="BI1307"/>
  <c r="BH1307"/>
  <c r="BG1307"/>
  <c r="BF1307"/>
  <c r="T1307"/>
  <c r="R1307"/>
  <c r="P1307"/>
  <c r="BI1306"/>
  <c r="BH1306"/>
  <c r="BG1306"/>
  <c r="BF1306"/>
  <c r="T1306"/>
  <c r="R1306"/>
  <c r="P1306"/>
  <c r="BI1305"/>
  <c r="BH1305"/>
  <c r="BG1305"/>
  <c r="BF1305"/>
  <c r="T1305"/>
  <c r="R1305"/>
  <c r="P1305"/>
  <c r="BI1304"/>
  <c r="BH1304"/>
  <c r="BG1304"/>
  <c r="BF1304"/>
  <c r="T1304"/>
  <c r="R1304"/>
  <c r="P1304"/>
  <c r="BI1303"/>
  <c r="BH1303"/>
  <c r="BG1303"/>
  <c r="BF1303"/>
  <c r="T1303"/>
  <c r="R1303"/>
  <c r="P1303"/>
  <c r="BI1302"/>
  <c r="BH1302"/>
  <c r="BG1302"/>
  <c r="BF1302"/>
  <c r="T1302"/>
  <c r="R1302"/>
  <c r="P1302"/>
  <c r="BI1301"/>
  <c r="BH1301"/>
  <c r="BG1301"/>
  <c r="BF1301"/>
  <c r="T1301"/>
  <c r="R1301"/>
  <c r="P1301"/>
  <c r="BI1300"/>
  <c r="BH1300"/>
  <c r="BG1300"/>
  <c r="BF1300"/>
  <c r="T1300"/>
  <c r="R1300"/>
  <c r="P1300"/>
  <c r="BI1299"/>
  <c r="BH1299"/>
  <c r="BG1299"/>
  <c r="BF1299"/>
  <c r="T1299"/>
  <c r="R1299"/>
  <c r="P1299"/>
  <c r="BI1298"/>
  <c r="BH1298"/>
  <c r="BG1298"/>
  <c r="BF1298"/>
  <c r="T1298"/>
  <c r="R1298"/>
  <c r="P1298"/>
  <c r="BI1297"/>
  <c r="BH1297"/>
  <c r="BG1297"/>
  <c r="BF1297"/>
  <c r="T1297"/>
  <c r="R1297"/>
  <c r="P1297"/>
  <c r="BI1296"/>
  <c r="BH1296"/>
  <c r="BG1296"/>
  <c r="BF1296"/>
  <c r="T1296"/>
  <c r="R1296"/>
  <c r="P1296"/>
  <c r="BI1295"/>
  <c r="BH1295"/>
  <c r="BG1295"/>
  <c r="BF1295"/>
  <c r="T1295"/>
  <c r="R1295"/>
  <c r="P1295"/>
  <c r="BI1294"/>
  <c r="BH1294"/>
  <c r="BG1294"/>
  <c r="BF1294"/>
  <c r="T1294"/>
  <c r="R1294"/>
  <c r="P1294"/>
  <c r="BI1293"/>
  <c r="BH1293"/>
  <c r="BG1293"/>
  <c r="BF1293"/>
  <c r="T1293"/>
  <c r="R1293"/>
  <c r="P1293"/>
  <c r="BI1292"/>
  <c r="BH1292"/>
  <c r="BG1292"/>
  <c r="BF1292"/>
  <c r="T1292"/>
  <c r="R1292"/>
  <c r="P1292"/>
  <c r="BI1291"/>
  <c r="BH1291"/>
  <c r="BG1291"/>
  <c r="BF1291"/>
  <c r="T1291"/>
  <c r="R1291"/>
  <c r="P1291"/>
  <c r="BI1290"/>
  <c r="BH1290"/>
  <c r="BG1290"/>
  <c r="BF1290"/>
  <c r="T1290"/>
  <c r="R1290"/>
  <c r="P1290"/>
  <c r="BI1289"/>
  <c r="BH1289"/>
  <c r="BG1289"/>
  <c r="BF1289"/>
  <c r="T1289"/>
  <c r="R1289"/>
  <c r="P1289"/>
  <c r="BI1288"/>
  <c r="BH1288"/>
  <c r="BG1288"/>
  <c r="BF1288"/>
  <c r="T1288"/>
  <c r="R1288"/>
  <c r="P1288"/>
  <c r="BI1287"/>
  <c r="BH1287"/>
  <c r="BG1287"/>
  <c r="BF1287"/>
  <c r="T1287"/>
  <c r="R1287"/>
  <c r="P1287"/>
  <c r="BI1286"/>
  <c r="BH1286"/>
  <c r="BG1286"/>
  <c r="BF1286"/>
  <c r="T1286"/>
  <c r="R1286"/>
  <c r="P1286"/>
  <c r="BI1285"/>
  <c r="BH1285"/>
  <c r="BG1285"/>
  <c r="BF1285"/>
  <c r="T1285"/>
  <c r="R1285"/>
  <c r="P1285"/>
  <c r="BI1284"/>
  <c r="BH1284"/>
  <c r="BG1284"/>
  <c r="BF1284"/>
  <c r="T1284"/>
  <c r="R1284"/>
  <c r="P1284"/>
  <c r="BI1283"/>
  <c r="BH1283"/>
  <c r="BG1283"/>
  <c r="BF1283"/>
  <c r="T1283"/>
  <c r="R1283"/>
  <c r="P1283"/>
  <c r="BI1282"/>
  <c r="BH1282"/>
  <c r="BG1282"/>
  <c r="BF1282"/>
  <c r="T1282"/>
  <c r="R1282"/>
  <c r="P1282"/>
  <c r="BI1281"/>
  <c r="BH1281"/>
  <c r="BG1281"/>
  <c r="BF1281"/>
  <c r="T1281"/>
  <c r="R1281"/>
  <c r="P1281"/>
  <c r="BI1280"/>
  <c r="BH1280"/>
  <c r="BG1280"/>
  <c r="BF1280"/>
  <c r="T1280"/>
  <c r="R1280"/>
  <c r="P1280"/>
  <c r="BI1278"/>
  <c r="BH1278"/>
  <c r="BG1278"/>
  <c r="BF1278"/>
  <c r="T1278"/>
  <c r="R1278"/>
  <c r="P1278"/>
  <c r="BI1276"/>
  <c r="BH1276"/>
  <c r="BG1276"/>
  <c r="BF1276"/>
  <c r="T1276"/>
  <c r="R1276"/>
  <c r="P1276"/>
  <c r="BI1275"/>
  <c r="BH1275"/>
  <c r="BG1275"/>
  <c r="BF1275"/>
  <c r="T1275"/>
  <c r="R1275"/>
  <c r="P1275"/>
  <c r="BI1274"/>
  <c r="BH1274"/>
  <c r="BG1274"/>
  <c r="BF1274"/>
  <c r="T1274"/>
  <c r="R1274"/>
  <c r="P1274"/>
  <c r="BI1273"/>
  <c r="BH1273"/>
  <c r="BG1273"/>
  <c r="BF1273"/>
  <c r="T1273"/>
  <c r="R1273"/>
  <c r="P1273"/>
  <c r="BI1272"/>
  <c r="BH1272"/>
  <c r="BG1272"/>
  <c r="BF1272"/>
  <c r="T1272"/>
  <c r="R1272"/>
  <c r="P1272"/>
  <c r="BI1271"/>
  <c r="BH1271"/>
  <c r="BG1271"/>
  <c r="BF1271"/>
  <c r="T1271"/>
  <c r="R1271"/>
  <c r="P1271"/>
  <c r="BI1270"/>
  <c r="BH1270"/>
  <c r="BG1270"/>
  <c r="BF1270"/>
  <c r="T1270"/>
  <c r="R1270"/>
  <c r="P1270"/>
  <c r="BI1269"/>
  <c r="BH1269"/>
  <c r="BG1269"/>
  <c r="BF1269"/>
  <c r="T1269"/>
  <c r="R1269"/>
  <c r="P1269"/>
  <c r="BI1268"/>
  <c r="BH1268"/>
  <c r="BG1268"/>
  <c r="BF1268"/>
  <c r="T1268"/>
  <c r="R1268"/>
  <c r="P1268"/>
  <c r="BI1267"/>
  <c r="BH1267"/>
  <c r="BG1267"/>
  <c r="BF1267"/>
  <c r="T1267"/>
  <c r="R1267"/>
  <c r="P1267"/>
  <c r="BI1266"/>
  <c r="BH1266"/>
  <c r="BG1266"/>
  <c r="BF1266"/>
  <c r="T1266"/>
  <c r="R1266"/>
  <c r="P1266"/>
  <c r="BI1265"/>
  <c r="BH1265"/>
  <c r="BG1265"/>
  <c r="BF1265"/>
  <c r="T1265"/>
  <c r="R1265"/>
  <c r="P1265"/>
  <c r="BI1264"/>
  <c r="BH1264"/>
  <c r="BG1264"/>
  <c r="BF1264"/>
  <c r="T1264"/>
  <c r="R1264"/>
  <c r="P1264"/>
  <c r="BI1263"/>
  <c r="BH1263"/>
  <c r="BG1263"/>
  <c r="BF1263"/>
  <c r="T1263"/>
  <c r="R1263"/>
  <c r="P1263"/>
  <c r="BI1262"/>
  <c r="BH1262"/>
  <c r="BG1262"/>
  <c r="BF1262"/>
  <c r="T1262"/>
  <c r="R1262"/>
  <c r="P1262"/>
  <c r="BI1261"/>
  <c r="BH1261"/>
  <c r="BG1261"/>
  <c r="BF1261"/>
  <c r="T1261"/>
  <c r="R1261"/>
  <c r="P1261"/>
  <c r="BI1260"/>
  <c r="BH1260"/>
  <c r="BG1260"/>
  <c r="BF1260"/>
  <c r="T1260"/>
  <c r="R1260"/>
  <c r="P1260"/>
  <c r="BI1259"/>
  <c r="BH1259"/>
  <c r="BG1259"/>
  <c r="BF1259"/>
  <c r="T1259"/>
  <c r="R1259"/>
  <c r="P1259"/>
  <c r="BI1258"/>
  <c r="BH1258"/>
  <c r="BG1258"/>
  <c r="BF1258"/>
  <c r="T1258"/>
  <c r="R1258"/>
  <c r="P1258"/>
  <c r="BI1257"/>
  <c r="BH1257"/>
  <c r="BG1257"/>
  <c r="BF1257"/>
  <c r="T1257"/>
  <c r="R1257"/>
  <c r="P1257"/>
  <c r="BI1256"/>
  <c r="BH1256"/>
  <c r="BG1256"/>
  <c r="BF1256"/>
  <c r="T1256"/>
  <c r="R1256"/>
  <c r="P1256"/>
  <c r="BI1255"/>
  <c r="BH1255"/>
  <c r="BG1255"/>
  <c r="BF1255"/>
  <c r="T1255"/>
  <c r="R1255"/>
  <c r="P1255"/>
  <c r="BI1253"/>
  <c r="BH1253"/>
  <c r="BG1253"/>
  <c r="BF1253"/>
  <c r="T1253"/>
  <c r="R1253"/>
  <c r="P1253"/>
  <c r="BI1252"/>
  <c r="BH1252"/>
  <c r="BG1252"/>
  <c r="BF1252"/>
  <c r="T1252"/>
  <c r="R1252"/>
  <c r="P1252"/>
  <c r="BI1250"/>
  <c r="BH1250"/>
  <c r="BG1250"/>
  <c r="BF1250"/>
  <c r="T1250"/>
  <c r="R1250"/>
  <c r="P1250"/>
  <c r="BI1249"/>
  <c r="BH1249"/>
  <c r="BG1249"/>
  <c r="BF1249"/>
  <c r="T1249"/>
  <c r="R1249"/>
  <c r="P1249"/>
  <c r="BI1248"/>
  <c r="BH1248"/>
  <c r="BG1248"/>
  <c r="BF1248"/>
  <c r="T1248"/>
  <c r="R1248"/>
  <c r="P1248"/>
  <c r="BI1247"/>
  <c r="BH1247"/>
  <c r="BG1247"/>
  <c r="BF1247"/>
  <c r="T1247"/>
  <c r="R1247"/>
  <c r="P1247"/>
  <c r="BI1246"/>
  <c r="BH1246"/>
  <c r="BG1246"/>
  <c r="BF1246"/>
  <c r="T1246"/>
  <c r="R1246"/>
  <c r="P1246"/>
  <c r="BI1245"/>
  <c r="BH1245"/>
  <c r="BG1245"/>
  <c r="BF1245"/>
  <c r="T1245"/>
  <c r="R1245"/>
  <c r="P1245"/>
  <c r="BI1244"/>
  <c r="BH1244"/>
  <c r="BG1244"/>
  <c r="BF1244"/>
  <c r="T1244"/>
  <c r="R1244"/>
  <c r="P1244"/>
  <c r="BI1242"/>
  <c r="BH1242"/>
  <c r="BG1242"/>
  <c r="BF1242"/>
  <c r="T1242"/>
  <c r="R1242"/>
  <c r="P1242"/>
  <c r="BI1241"/>
  <c r="BH1241"/>
  <c r="BG1241"/>
  <c r="BF1241"/>
  <c r="T1241"/>
  <c r="R1241"/>
  <c r="P1241"/>
  <c r="BI1240"/>
  <c r="BH1240"/>
  <c r="BG1240"/>
  <c r="BF1240"/>
  <c r="T1240"/>
  <c r="R1240"/>
  <c r="P1240"/>
  <c r="BI1239"/>
  <c r="BH1239"/>
  <c r="BG1239"/>
  <c r="BF1239"/>
  <c r="T1239"/>
  <c r="R1239"/>
  <c r="P1239"/>
  <c r="BI1238"/>
  <c r="BH1238"/>
  <c r="BG1238"/>
  <c r="BF1238"/>
  <c r="T1238"/>
  <c r="R1238"/>
  <c r="P1238"/>
  <c r="BI1237"/>
  <c r="BH1237"/>
  <c r="BG1237"/>
  <c r="BF1237"/>
  <c r="T1237"/>
  <c r="R1237"/>
  <c r="P1237"/>
  <c r="BI1236"/>
  <c r="BH1236"/>
  <c r="BG1236"/>
  <c r="BF1236"/>
  <c r="T1236"/>
  <c r="R1236"/>
  <c r="P1236"/>
  <c r="BI1235"/>
  <c r="BH1235"/>
  <c r="BG1235"/>
  <c r="BF1235"/>
  <c r="T1235"/>
  <c r="R1235"/>
  <c r="P1235"/>
  <c r="BI1234"/>
  <c r="BH1234"/>
  <c r="BG1234"/>
  <c r="BF1234"/>
  <c r="T1234"/>
  <c r="R1234"/>
  <c r="P1234"/>
  <c r="BI1233"/>
  <c r="BH1233"/>
  <c r="BG1233"/>
  <c r="BF1233"/>
  <c r="T1233"/>
  <c r="R1233"/>
  <c r="P1233"/>
  <c r="BI1232"/>
  <c r="BH1232"/>
  <c r="BG1232"/>
  <c r="BF1232"/>
  <c r="T1232"/>
  <c r="R1232"/>
  <c r="P1232"/>
  <c r="BI1231"/>
  <c r="BH1231"/>
  <c r="BG1231"/>
  <c r="BF1231"/>
  <c r="T1231"/>
  <c r="R1231"/>
  <c r="P1231"/>
  <c r="BI1230"/>
  <c r="BH1230"/>
  <c r="BG1230"/>
  <c r="BF1230"/>
  <c r="T1230"/>
  <c r="R1230"/>
  <c r="P1230"/>
  <c r="BI1229"/>
  <c r="BH1229"/>
  <c r="BG1229"/>
  <c r="BF1229"/>
  <c r="T1229"/>
  <c r="R1229"/>
  <c r="P1229"/>
  <c r="BI1228"/>
  <c r="BH1228"/>
  <c r="BG1228"/>
  <c r="BF1228"/>
  <c r="T1228"/>
  <c r="R1228"/>
  <c r="P1228"/>
  <c r="BI1227"/>
  <c r="BH1227"/>
  <c r="BG1227"/>
  <c r="BF1227"/>
  <c r="T1227"/>
  <c r="R1227"/>
  <c r="P1227"/>
  <c r="BI1226"/>
  <c r="BH1226"/>
  <c r="BG1226"/>
  <c r="BF1226"/>
  <c r="T1226"/>
  <c r="R1226"/>
  <c r="P1226"/>
  <c r="BI1225"/>
  <c r="BH1225"/>
  <c r="BG1225"/>
  <c r="BF1225"/>
  <c r="T1225"/>
  <c r="R1225"/>
  <c r="P1225"/>
  <c r="BI1224"/>
  <c r="BH1224"/>
  <c r="BG1224"/>
  <c r="BF1224"/>
  <c r="T1224"/>
  <c r="R1224"/>
  <c r="P1224"/>
  <c r="BI1223"/>
  <c r="BH1223"/>
  <c r="BG1223"/>
  <c r="BF1223"/>
  <c r="T1223"/>
  <c r="R1223"/>
  <c r="P1223"/>
  <c r="BI1222"/>
  <c r="BH1222"/>
  <c r="BG1222"/>
  <c r="BF1222"/>
  <c r="T1222"/>
  <c r="R1222"/>
  <c r="P1222"/>
  <c r="BI1221"/>
  <c r="BH1221"/>
  <c r="BG1221"/>
  <c r="BF1221"/>
  <c r="T1221"/>
  <c r="R1221"/>
  <c r="P1221"/>
  <c r="BI1220"/>
  <c r="BH1220"/>
  <c r="BG1220"/>
  <c r="BF1220"/>
  <c r="T1220"/>
  <c r="R1220"/>
  <c r="P1220"/>
  <c r="BI1219"/>
  <c r="BH1219"/>
  <c r="BG1219"/>
  <c r="BF1219"/>
  <c r="T1219"/>
  <c r="R1219"/>
  <c r="P1219"/>
  <c r="BI1218"/>
  <c r="BH1218"/>
  <c r="BG1218"/>
  <c r="BF1218"/>
  <c r="T1218"/>
  <c r="R1218"/>
  <c r="P1218"/>
  <c r="BI1217"/>
  <c r="BH1217"/>
  <c r="BG1217"/>
  <c r="BF1217"/>
  <c r="T1217"/>
  <c r="R1217"/>
  <c r="P1217"/>
  <c r="BI1216"/>
  <c r="BH1216"/>
  <c r="BG1216"/>
  <c r="BF1216"/>
  <c r="T1216"/>
  <c r="R1216"/>
  <c r="P1216"/>
  <c r="BI1215"/>
  <c r="BH1215"/>
  <c r="BG1215"/>
  <c r="BF1215"/>
  <c r="T1215"/>
  <c r="R1215"/>
  <c r="P1215"/>
  <c r="BI1214"/>
  <c r="BH1214"/>
  <c r="BG1214"/>
  <c r="BF1214"/>
  <c r="T1214"/>
  <c r="R1214"/>
  <c r="P1214"/>
  <c r="BI1213"/>
  <c r="BH1213"/>
  <c r="BG1213"/>
  <c r="BF1213"/>
  <c r="T1213"/>
  <c r="R1213"/>
  <c r="P1213"/>
  <c r="BI1212"/>
  <c r="BH1212"/>
  <c r="BG1212"/>
  <c r="BF1212"/>
  <c r="T1212"/>
  <c r="R1212"/>
  <c r="P1212"/>
  <c r="BI1211"/>
  <c r="BH1211"/>
  <c r="BG1211"/>
  <c r="BF1211"/>
  <c r="T1211"/>
  <c r="R1211"/>
  <c r="P1211"/>
  <c r="BI1210"/>
  <c r="BH1210"/>
  <c r="BG1210"/>
  <c r="BF1210"/>
  <c r="T1210"/>
  <c r="R1210"/>
  <c r="P1210"/>
  <c r="BI1209"/>
  <c r="BH1209"/>
  <c r="BG1209"/>
  <c r="BF1209"/>
  <c r="T1209"/>
  <c r="R1209"/>
  <c r="P1209"/>
  <c r="BI1208"/>
  <c r="BH1208"/>
  <c r="BG1208"/>
  <c r="BF1208"/>
  <c r="T1208"/>
  <c r="R1208"/>
  <c r="P1208"/>
  <c r="BI1207"/>
  <c r="BH1207"/>
  <c r="BG1207"/>
  <c r="BF1207"/>
  <c r="T1207"/>
  <c r="R1207"/>
  <c r="P1207"/>
  <c r="BI1206"/>
  <c r="BH1206"/>
  <c r="BG1206"/>
  <c r="BF1206"/>
  <c r="T1206"/>
  <c r="R1206"/>
  <c r="P1206"/>
  <c r="BI1205"/>
  <c r="BH1205"/>
  <c r="BG1205"/>
  <c r="BF1205"/>
  <c r="T1205"/>
  <c r="R1205"/>
  <c r="P1205"/>
  <c r="BI1204"/>
  <c r="BH1204"/>
  <c r="BG1204"/>
  <c r="BF1204"/>
  <c r="T1204"/>
  <c r="R1204"/>
  <c r="P1204"/>
  <c r="BI1203"/>
  <c r="BH1203"/>
  <c r="BG1203"/>
  <c r="BF1203"/>
  <c r="T1203"/>
  <c r="R1203"/>
  <c r="P1203"/>
  <c r="BI1202"/>
  <c r="BH1202"/>
  <c r="BG1202"/>
  <c r="BF1202"/>
  <c r="T1202"/>
  <c r="R1202"/>
  <c r="P1202"/>
  <c r="BI1201"/>
  <c r="BH1201"/>
  <c r="BG1201"/>
  <c r="BF1201"/>
  <c r="T1201"/>
  <c r="R1201"/>
  <c r="P1201"/>
  <c r="BI1200"/>
  <c r="BH1200"/>
  <c r="BG1200"/>
  <c r="BF1200"/>
  <c r="T1200"/>
  <c r="R1200"/>
  <c r="P1200"/>
  <c r="BI1199"/>
  <c r="BH1199"/>
  <c r="BG1199"/>
  <c r="BF1199"/>
  <c r="T1199"/>
  <c r="R1199"/>
  <c r="P1199"/>
  <c r="BI1198"/>
  <c r="BH1198"/>
  <c r="BG1198"/>
  <c r="BF1198"/>
  <c r="T1198"/>
  <c r="R1198"/>
  <c r="P1198"/>
  <c r="BI1197"/>
  <c r="BH1197"/>
  <c r="BG1197"/>
  <c r="BF1197"/>
  <c r="T1197"/>
  <c r="R1197"/>
  <c r="P1197"/>
  <c r="BI1196"/>
  <c r="BH1196"/>
  <c r="BG1196"/>
  <c r="BF1196"/>
  <c r="T1196"/>
  <c r="R1196"/>
  <c r="P1196"/>
  <c r="BI1195"/>
  <c r="BH1195"/>
  <c r="BG1195"/>
  <c r="BF1195"/>
  <c r="T1195"/>
  <c r="R1195"/>
  <c r="P1195"/>
  <c r="BI1194"/>
  <c r="BH1194"/>
  <c r="BG1194"/>
  <c r="BF1194"/>
  <c r="T1194"/>
  <c r="R1194"/>
  <c r="P1194"/>
  <c r="BI1193"/>
  <c r="BH1193"/>
  <c r="BG1193"/>
  <c r="BF1193"/>
  <c r="T1193"/>
  <c r="R1193"/>
  <c r="P1193"/>
  <c r="BI1192"/>
  <c r="BH1192"/>
  <c r="BG1192"/>
  <c r="BF1192"/>
  <c r="T1192"/>
  <c r="R1192"/>
  <c r="P1192"/>
  <c r="BI1191"/>
  <c r="BH1191"/>
  <c r="BG1191"/>
  <c r="BF1191"/>
  <c r="T1191"/>
  <c r="R1191"/>
  <c r="P1191"/>
  <c r="BI1190"/>
  <c r="BH1190"/>
  <c r="BG1190"/>
  <c r="BF1190"/>
  <c r="T1190"/>
  <c r="R1190"/>
  <c r="P1190"/>
  <c r="BI1189"/>
  <c r="BH1189"/>
  <c r="BG1189"/>
  <c r="BF1189"/>
  <c r="T1189"/>
  <c r="R1189"/>
  <c r="P1189"/>
  <c r="BI1188"/>
  <c r="BH1188"/>
  <c r="BG1188"/>
  <c r="BF1188"/>
  <c r="T1188"/>
  <c r="R1188"/>
  <c r="P1188"/>
  <c r="BI1187"/>
  <c r="BH1187"/>
  <c r="BG1187"/>
  <c r="BF1187"/>
  <c r="T1187"/>
  <c r="R1187"/>
  <c r="P1187"/>
  <c r="BI1186"/>
  <c r="BH1186"/>
  <c r="BG1186"/>
  <c r="BF1186"/>
  <c r="T1186"/>
  <c r="R1186"/>
  <c r="P1186"/>
  <c r="BI1185"/>
  <c r="BH1185"/>
  <c r="BG1185"/>
  <c r="BF1185"/>
  <c r="T1185"/>
  <c r="R1185"/>
  <c r="P1185"/>
  <c r="BI1184"/>
  <c r="BH1184"/>
  <c r="BG1184"/>
  <c r="BF1184"/>
  <c r="T1184"/>
  <c r="R1184"/>
  <c r="P1184"/>
  <c r="BI1183"/>
  <c r="BH1183"/>
  <c r="BG1183"/>
  <c r="BF1183"/>
  <c r="T1183"/>
  <c r="R1183"/>
  <c r="P1183"/>
  <c r="BI1182"/>
  <c r="BH1182"/>
  <c r="BG1182"/>
  <c r="BF1182"/>
  <c r="T1182"/>
  <c r="R1182"/>
  <c r="P1182"/>
  <c r="BI1181"/>
  <c r="BH1181"/>
  <c r="BG1181"/>
  <c r="BF1181"/>
  <c r="T1181"/>
  <c r="R1181"/>
  <c r="P1181"/>
  <c r="BI1180"/>
  <c r="BH1180"/>
  <c r="BG1180"/>
  <c r="BF1180"/>
  <c r="T1180"/>
  <c r="R1180"/>
  <c r="P1180"/>
  <c r="BI1179"/>
  <c r="BH1179"/>
  <c r="BG1179"/>
  <c r="BF1179"/>
  <c r="T1179"/>
  <c r="R1179"/>
  <c r="P1179"/>
  <c r="BI1178"/>
  <c r="BH1178"/>
  <c r="BG1178"/>
  <c r="BF1178"/>
  <c r="T1178"/>
  <c r="R1178"/>
  <c r="P1178"/>
  <c r="BI1176"/>
  <c r="BH1176"/>
  <c r="BG1176"/>
  <c r="BF1176"/>
  <c r="T1176"/>
  <c r="R1176"/>
  <c r="P1176"/>
  <c r="BI1175"/>
  <c r="BH1175"/>
  <c r="BG1175"/>
  <c r="BF1175"/>
  <c r="T1175"/>
  <c r="R1175"/>
  <c r="P1175"/>
  <c r="BI1174"/>
  <c r="BH1174"/>
  <c r="BG1174"/>
  <c r="BF1174"/>
  <c r="T1174"/>
  <c r="R1174"/>
  <c r="P1174"/>
  <c r="BI1173"/>
  <c r="BH1173"/>
  <c r="BG1173"/>
  <c r="BF1173"/>
  <c r="T1173"/>
  <c r="R1173"/>
  <c r="P1173"/>
  <c r="BI1172"/>
  <c r="BH1172"/>
  <c r="BG1172"/>
  <c r="BF1172"/>
  <c r="T1172"/>
  <c r="R1172"/>
  <c r="P1172"/>
  <c r="BI1171"/>
  <c r="BH1171"/>
  <c r="BG1171"/>
  <c r="BF1171"/>
  <c r="T1171"/>
  <c r="R1171"/>
  <c r="P1171"/>
  <c r="BI1170"/>
  <c r="BH1170"/>
  <c r="BG1170"/>
  <c r="BF1170"/>
  <c r="T1170"/>
  <c r="R1170"/>
  <c r="P1170"/>
  <c r="BI1169"/>
  <c r="BH1169"/>
  <c r="BG1169"/>
  <c r="BF1169"/>
  <c r="T1169"/>
  <c r="R1169"/>
  <c r="P1169"/>
  <c r="BI1168"/>
  <c r="BH1168"/>
  <c r="BG1168"/>
  <c r="BF1168"/>
  <c r="T1168"/>
  <c r="R1168"/>
  <c r="P1168"/>
  <c r="BI1167"/>
  <c r="BH1167"/>
  <c r="BG1167"/>
  <c r="BF1167"/>
  <c r="T1167"/>
  <c r="R1167"/>
  <c r="P1167"/>
  <c r="BI1166"/>
  <c r="BH1166"/>
  <c r="BG1166"/>
  <c r="BF1166"/>
  <c r="T1166"/>
  <c r="R1166"/>
  <c r="P1166"/>
  <c r="BI1165"/>
  <c r="BH1165"/>
  <c r="BG1165"/>
  <c r="BF1165"/>
  <c r="T1165"/>
  <c r="R1165"/>
  <c r="P1165"/>
  <c r="BI1164"/>
  <c r="BH1164"/>
  <c r="BG1164"/>
  <c r="BF1164"/>
  <c r="T1164"/>
  <c r="R1164"/>
  <c r="P1164"/>
  <c r="BI1163"/>
  <c r="BH1163"/>
  <c r="BG1163"/>
  <c r="BF1163"/>
  <c r="T1163"/>
  <c r="R1163"/>
  <c r="P1163"/>
  <c r="BI1162"/>
  <c r="BH1162"/>
  <c r="BG1162"/>
  <c r="BF1162"/>
  <c r="T1162"/>
  <c r="R1162"/>
  <c r="P1162"/>
  <c r="BI1161"/>
  <c r="BH1161"/>
  <c r="BG1161"/>
  <c r="BF1161"/>
  <c r="T1161"/>
  <c r="R1161"/>
  <c r="P1161"/>
  <c r="BI1160"/>
  <c r="BH1160"/>
  <c r="BG1160"/>
  <c r="BF1160"/>
  <c r="T1160"/>
  <c r="R1160"/>
  <c r="P1160"/>
  <c r="BI1159"/>
  <c r="BH1159"/>
  <c r="BG1159"/>
  <c r="BF1159"/>
  <c r="T1159"/>
  <c r="R1159"/>
  <c r="P1159"/>
  <c r="BI1158"/>
  <c r="BH1158"/>
  <c r="BG1158"/>
  <c r="BF1158"/>
  <c r="T1158"/>
  <c r="R1158"/>
  <c r="P1158"/>
  <c r="BI1157"/>
  <c r="BH1157"/>
  <c r="BG1157"/>
  <c r="BF1157"/>
  <c r="T1157"/>
  <c r="R1157"/>
  <c r="P1157"/>
  <c r="BI1156"/>
  <c r="BH1156"/>
  <c r="BG1156"/>
  <c r="BF1156"/>
  <c r="T1156"/>
  <c r="R1156"/>
  <c r="P1156"/>
  <c r="BI1155"/>
  <c r="BH1155"/>
  <c r="BG1155"/>
  <c r="BF1155"/>
  <c r="T1155"/>
  <c r="R1155"/>
  <c r="P1155"/>
  <c r="BI1154"/>
  <c r="BH1154"/>
  <c r="BG1154"/>
  <c r="BF1154"/>
  <c r="T1154"/>
  <c r="R1154"/>
  <c r="P1154"/>
  <c r="BI1153"/>
  <c r="BH1153"/>
  <c r="BG1153"/>
  <c r="BF1153"/>
  <c r="T1153"/>
  <c r="R1153"/>
  <c r="P1153"/>
  <c r="BI1152"/>
  <c r="BH1152"/>
  <c r="BG1152"/>
  <c r="BF1152"/>
  <c r="T1152"/>
  <c r="R1152"/>
  <c r="P1152"/>
  <c r="BI1151"/>
  <c r="BH1151"/>
  <c r="BG1151"/>
  <c r="BF1151"/>
  <c r="T1151"/>
  <c r="R1151"/>
  <c r="P1151"/>
  <c r="BI1150"/>
  <c r="BH1150"/>
  <c r="BG1150"/>
  <c r="BF1150"/>
  <c r="T1150"/>
  <c r="R1150"/>
  <c r="P1150"/>
  <c r="BI1149"/>
  <c r="BH1149"/>
  <c r="BG1149"/>
  <c r="BF1149"/>
  <c r="T1149"/>
  <c r="R1149"/>
  <c r="P1149"/>
  <c r="BI1148"/>
  <c r="BH1148"/>
  <c r="BG1148"/>
  <c r="BF1148"/>
  <c r="T1148"/>
  <c r="R1148"/>
  <c r="P1148"/>
  <c r="BI1147"/>
  <c r="BH1147"/>
  <c r="BG1147"/>
  <c r="BF1147"/>
  <c r="T1147"/>
  <c r="R1147"/>
  <c r="P1147"/>
  <c r="BI1146"/>
  <c r="BH1146"/>
  <c r="BG1146"/>
  <c r="BF1146"/>
  <c r="T1146"/>
  <c r="R1146"/>
  <c r="P1146"/>
  <c r="BI1145"/>
  <c r="BH1145"/>
  <c r="BG1145"/>
  <c r="BF1145"/>
  <c r="T1145"/>
  <c r="R1145"/>
  <c r="P1145"/>
  <c r="BI1144"/>
  <c r="BH1144"/>
  <c r="BG1144"/>
  <c r="BF1144"/>
  <c r="T1144"/>
  <c r="R1144"/>
  <c r="P1144"/>
  <c r="BI1143"/>
  <c r="BH1143"/>
  <c r="BG1143"/>
  <c r="BF1143"/>
  <c r="T1143"/>
  <c r="R1143"/>
  <c r="P1143"/>
  <c r="BI1142"/>
  <c r="BH1142"/>
  <c r="BG1142"/>
  <c r="BF1142"/>
  <c r="T1142"/>
  <c r="R1142"/>
  <c r="P1142"/>
  <c r="BI1141"/>
  <c r="BH1141"/>
  <c r="BG1141"/>
  <c r="BF1141"/>
  <c r="T1141"/>
  <c r="R1141"/>
  <c r="P1141"/>
  <c r="BI1140"/>
  <c r="BH1140"/>
  <c r="BG1140"/>
  <c r="BF1140"/>
  <c r="T1140"/>
  <c r="R1140"/>
  <c r="P1140"/>
  <c r="BI1139"/>
  <c r="BH1139"/>
  <c r="BG1139"/>
  <c r="BF1139"/>
  <c r="T1139"/>
  <c r="R1139"/>
  <c r="P1139"/>
  <c r="BI1138"/>
  <c r="BH1138"/>
  <c r="BG1138"/>
  <c r="BF1138"/>
  <c r="T1138"/>
  <c r="R1138"/>
  <c r="P1138"/>
  <c r="BI1137"/>
  <c r="BH1137"/>
  <c r="BG1137"/>
  <c r="BF1137"/>
  <c r="T1137"/>
  <c r="R1137"/>
  <c r="P1137"/>
  <c r="BI1136"/>
  <c r="BH1136"/>
  <c r="BG1136"/>
  <c r="BF1136"/>
  <c r="T1136"/>
  <c r="R1136"/>
  <c r="P1136"/>
  <c r="BI1135"/>
  <c r="BH1135"/>
  <c r="BG1135"/>
  <c r="BF1135"/>
  <c r="T1135"/>
  <c r="R1135"/>
  <c r="P1135"/>
  <c r="BI1133"/>
  <c r="BH1133"/>
  <c r="BG1133"/>
  <c r="BF1133"/>
  <c r="T1133"/>
  <c r="R1133"/>
  <c r="P1133"/>
  <c r="BI1132"/>
  <c r="BH1132"/>
  <c r="BG1132"/>
  <c r="BF1132"/>
  <c r="T1132"/>
  <c r="R1132"/>
  <c r="P1132"/>
  <c r="BI1131"/>
  <c r="BH1131"/>
  <c r="BG1131"/>
  <c r="BF1131"/>
  <c r="T1131"/>
  <c r="R1131"/>
  <c r="P1131"/>
  <c r="BI1130"/>
  <c r="BH1130"/>
  <c r="BG1130"/>
  <c r="BF1130"/>
  <c r="T1130"/>
  <c r="R1130"/>
  <c r="P1130"/>
  <c r="BI1129"/>
  <c r="BH1129"/>
  <c r="BG1129"/>
  <c r="BF1129"/>
  <c r="T1129"/>
  <c r="R1129"/>
  <c r="P1129"/>
  <c r="BI1128"/>
  <c r="BH1128"/>
  <c r="BG1128"/>
  <c r="BF1128"/>
  <c r="T1128"/>
  <c r="R1128"/>
  <c r="P1128"/>
  <c r="BI1127"/>
  <c r="BH1127"/>
  <c r="BG1127"/>
  <c r="BF1127"/>
  <c r="T1127"/>
  <c r="R1127"/>
  <c r="P1127"/>
  <c r="BI1126"/>
  <c r="BH1126"/>
  <c r="BG1126"/>
  <c r="BF1126"/>
  <c r="T1126"/>
  <c r="R1126"/>
  <c r="P1126"/>
  <c r="BI1125"/>
  <c r="BH1125"/>
  <c r="BG1125"/>
  <c r="BF1125"/>
  <c r="T1125"/>
  <c r="R1125"/>
  <c r="P1125"/>
  <c r="BI1124"/>
  <c r="BH1124"/>
  <c r="BG1124"/>
  <c r="BF1124"/>
  <c r="T1124"/>
  <c r="R1124"/>
  <c r="P1124"/>
  <c r="BI1123"/>
  <c r="BH1123"/>
  <c r="BG1123"/>
  <c r="BF1123"/>
  <c r="T1123"/>
  <c r="R1123"/>
  <c r="P1123"/>
  <c r="BI1122"/>
  <c r="BH1122"/>
  <c r="BG1122"/>
  <c r="BF1122"/>
  <c r="T1122"/>
  <c r="R1122"/>
  <c r="P1122"/>
  <c r="BI1121"/>
  <c r="BH1121"/>
  <c r="BG1121"/>
  <c r="BF1121"/>
  <c r="T1121"/>
  <c r="R1121"/>
  <c r="P1121"/>
  <c r="BI1120"/>
  <c r="BH1120"/>
  <c r="BG1120"/>
  <c r="BF1120"/>
  <c r="T1120"/>
  <c r="R1120"/>
  <c r="P1120"/>
  <c r="BI1119"/>
  <c r="BH1119"/>
  <c r="BG1119"/>
  <c r="BF1119"/>
  <c r="T1119"/>
  <c r="R1119"/>
  <c r="P1119"/>
  <c r="BI1117"/>
  <c r="BH1117"/>
  <c r="BG1117"/>
  <c r="BF1117"/>
  <c r="T1117"/>
  <c r="R1117"/>
  <c r="P1117"/>
  <c r="BI1116"/>
  <c r="BH1116"/>
  <c r="BG1116"/>
  <c r="BF1116"/>
  <c r="T1116"/>
  <c r="R1116"/>
  <c r="P1116"/>
  <c r="BI1115"/>
  <c r="BH1115"/>
  <c r="BG1115"/>
  <c r="BF1115"/>
  <c r="T1115"/>
  <c r="R1115"/>
  <c r="P1115"/>
  <c r="BI1114"/>
  <c r="BH1114"/>
  <c r="BG1114"/>
  <c r="BF1114"/>
  <c r="T1114"/>
  <c r="R1114"/>
  <c r="P1114"/>
  <c r="BI1113"/>
  <c r="BH1113"/>
  <c r="BG1113"/>
  <c r="BF1113"/>
  <c r="T1113"/>
  <c r="R1113"/>
  <c r="P1113"/>
  <c r="BI1112"/>
  <c r="BH1112"/>
  <c r="BG1112"/>
  <c r="BF1112"/>
  <c r="T1112"/>
  <c r="R1112"/>
  <c r="P1112"/>
  <c r="BI1111"/>
  <c r="BH1111"/>
  <c r="BG1111"/>
  <c r="BF1111"/>
  <c r="T1111"/>
  <c r="R1111"/>
  <c r="P1111"/>
  <c r="BI1110"/>
  <c r="BH1110"/>
  <c r="BG1110"/>
  <c r="BF1110"/>
  <c r="T1110"/>
  <c r="R1110"/>
  <c r="P1110"/>
  <c r="BI1109"/>
  <c r="BH1109"/>
  <c r="BG1109"/>
  <c r="BF1109"/>
  <c r="T1109"/>
  <c r="R1109"/>
  <c r="P1109"/>
  <c r="BI1108"/>
  <c r="BH1108"/>
  <c r="BG1108"/>
  <c r="BF1108"/>
  <c r="T1108"/>
  <c r="R1108"/>
  <c r="P1108"/>
  <c r="BI1107"/>
  <c r="BH1107"/>
  <c r="BG1107"/>
  <c r="BF1107"/>
  <c r="T1107"/>
  <c r="R1107"/>
  <c r="P1107"/>
  <c r="BI1106"/>
  <c r="BH1106"/>
  <c r="BG1106"/>
  <c r="BF1106"/>
  <c r="T1106"/>
  <c r="R1106"/>
  <c r="P1106"/>
  <c r="BI1105"/>
  <c r="BH1105"/>
  <c r="BG1105"/>
  <c r="BF1105"/>
  <c r="T1105"/>
  <c r="R1105"/>
  <c r="P1105"/>
  <c r="BI1104"/>
  <c r="BH1104"/>
  <c r="BG1104"/>
  <c r="BF1104"/>
  <c r="T1104"/>
  <c r="R1104"/>
  <c r="P1104"/>
  <c r="BI1103"/>
  <c r="BH1103"/>
  <c r="BG1103"/>
  <c r="BF1103"/>
  <c r="T1103"/>
  <c r="R1103"/>
  <c r="P1103"/>
  <c r="BI1102"/>
  <c r="BH1102"/>
  <c r="BG1102"/>
  <c r="BF1102"/>
  <c r="T1102"/>
  <c r="R1102"/>
  <c r="P1102"/>
  <c r="BI1101"/>
  <c r="BH1101"/>
  <c r="BG1101"/>
  <c r="BF1101"/>
  <c r="T1101"/>
  <c r="R1101"/>
  <c r="P1101"/>
  <c r="BI1100"/>
  <c r="BH1100"/>
  <c r="BG1100"/>
  <c r="BF1100"/>
  <c r="T1100"/>
  <c r="R1100"/>
  <c r="P1100"/>
  <c r="BI1099"/>
  <c r="BH1099"/>
  <c r="BG1099"/>
  <c r="BF1099"/>
  <c r="T1099"/>
  <c r="R1099"/>
  <c r="P1099"/>
  <c r="BI1098"/>
  <c r="BH1098"/>
  <c r="BG1098"/>
  <c r="BF1098"/>
  <c r="T1098"/>
  <c r="R1098"/>
  <c r="P1098"/>
  <c r="BI1097"/>
  <c r="BH1097"/>
  <c r="BG1097"/>
  <c r="BF1097"/>
  <c r="T1097"/>
  <c r="R1097"/>
  <c r="P1097"/>
  <c r="BI1096"/>
  <c r="BH1096"/>
  <c r="BG1096"/>
  <c r="BF1096"/>
  <c r="T1096"/>
  <c r="R1096"/>
  <c r="P1096"/>
  <c r="BI1095"/>
  <c r="BH1095"/>
  <c r="BG1095"/>
  <c r="BF1095"/>
  <c r="T1095"/>
  <c r="R1095"/>
  <c r="P1095"/>
  <c r="BI1094"/>
  <c r="BH1094"/>
  <c r="BG1094"/>
  <c r="BF1094"/>
  <c r="T1094"/>
  <c r="R1094"/>
  <c r="P1094"/>
  <c r="BI1093"/>
  <c r="BH1093"/>
  <c r="BG1093"/>
  <c r="BF1093"/>
  <c r="T1093"/>
  <c r="R1093"/>
  <c r="P1093"/>
  <c r="BI1092"/>
  <c r="BH1092"/>
  <c r="BG1092"/>
  <c r="BF1092"/>
  <c r="T1092"/>
  <c r="R1092"/>
  <c r="P1092"/>
  <c r="BI1091"/>
  <c r="BH1091"/>
  <c r="BG1091"/>
  <c r="BF1091"/>
  <c r="T1091"/>
  <c r="R1091"/>
  <c r="P1091"/>
  <c r="BI1090"/>
  <c r="BH1090"/>
  <c r="BG1090"/>
  <c r="BF1090"/>
  <c r="T1090"/>
  <c r="R1090"/>
  <c r="P1090"/>
  <c r="BI1089"/>
  <c r="BH1089"/>
  <c r="BG1089"/>
  <c r="BF1089"/>
  <c r="T1089"/>
  <c r="R1089"/>
  <c r="P1089"/>
  <c r="BI1087"/>
  <c r="BH1087"/>
  <c r="BG1087"/>
  <c r="BF1087"/>
  <c r="T1087"/>
  <c r="R1087"/>
  <c r="P1087"/>
  <c r="BI1085"/>
  <c r="BH1085"/>
  <c r="BG1085"/>
  <c r="BF1085"/>
  <c r="T1085"/>
  <c r="R1085"/>
  <c r="P1085"/>
  <c r="BI1084"/>
  <c r="BH1084"/>
  <c r="BG1084"/>
  <c r="BF1084"/>
  <c r="T1084"/>
  <c r="R1084"/>
  <c r="P1084"/>
  <c r="BI1083"/>
  <c r="BH1083"/>
  <c r="BG1083"/>
  <c r="BF1083"/>
  <c r="T1083"/>
  <c r="R1083"/>
  <c r="P1083"/>
  <c r="BI1082"/>
  <c r="BH1082"/>
  <c r="BG1082"/>
  <c r="BF1082"/>
  <c r="T1082"/>
  <c r="R1082"/>
  <c r="P1082"/>
  <c r="BI1081"/>
  <c r="BH1081"/>
  <c r="BG1081"/>
  <c r="BF1081"/>
  <c r="T1081"/>
  <c r="R1081"/>
  <c r="P1081"/>
  <c r="BI1080"/>
  <c r="BH1080"/>
  <c r="BG1080"/>
  <c r="BF1080"/>
  <c r="T1080"/>
  <c r="R1080"/>
  <c r="P1080"/>
  <c r="BI1079"/>
  <c r="BH1079"/>
  <c r="BG1079"/>
  <c r="BF1079"/>
  <c r="T1079"/>
  <c r="R1079"/>
  <c r="P1079"/>
  <c r="BI1078"/>
  <c r="BH1078"/>
  <c r="BG1078"/>
  <c r="BF1078"/>
  <c r="T1078"/>
  <c r="R1078"/>
  <c r="P1078"/>
  <c r="BI1077"/>
  <c r="BH1077"/>
  <c r="BG1077"/>
  <c r="BF1077"/>
  <c r="T1077"/>
  <c r="R1077"/>
  <c r="P1077"/>
  <c r="BI1076"/>
  <c r="BH1076"/>
  <c r="BG1076"/>
  <c r="BF1076"/>
  <c r="T1076"/>
  <c r="R1076"/>
  <c r="P1076"/>
  <c r="BI1075"/>
  <c r="BH1075"/>
  <c r="BG1075"/>
  <c r="BF1075"/>
  <c r="T1075"/>
  <c r="R1075"/>
  <c r="P1075"/>
  <c r="BI1074"/>
  <c r="BH1074"/>
  <c r="BG1074"/>
  <c r="BF1074"/>
  <c r="T1074"/>
  <c r="R1074"/>
  <c r="P1074"/>
  <c r="BI1073"/>
  <c r="BH1073"/>
  <c r="BG1073"/>
  <c r="BF1073"/>
  <c r="T1073"/>
  <c r="R1073"/>
  <c r="P1073"/>
  <c r="BI1072"/>
  <c r="BH1072"/>
  <c r="BG1072"/>
  <c r="BF1072"/>
  <c r="T1072"/>
  <c r="R1072"/>
  <c r="P1072"/>
  <c r="BI1071"/>
  <c r="BH1071"/>
  <c r="BG1071"/>
  <c r="BF1071"/>
  <c r="T1071"/>
  <c r="R1071"/>
  <c r="P1071"/>
  <c r="BI1070"/>
  <c r="BH1070"/>
  <c r="BG1070"/>
  <c r="BF1070"/>
  <c r="T1070"/>
  <c r="R1070"/>
  <c r="P1070"/>
  <c r="BI1069"/>
  <c r="BH1069"/>
  <c r="BG1069"/>
  <c r="BF1069"/>
  <c r="T1069"/>
  <c r="R1069"/>
  <c r="P1069"/>
  <c r="BI1068"/>
  <c r="BH1068"/>
  <c r="BG1068"/>
  <c r="BF1068"/>
  <c r="T1068"/>
  <c r="R1068"/>
  <c r="P1068"/>
  <c r="BI1067"/>
  <c r="BH1067"/>
  <c r="BG1067"/>
  <c r="BF1067"/>
  <c r="T1067"/>
  <c r="R1067"/>
  <c r="P1067"/>
  <c r="BI1066"/>
  <c r="BH1066"/>
  <c r="BG1066"/>
  <c r="BF1066"/>
  <c r="T1066"/>
  <c r="R1066"/>
  <c r="P1066"/>
  <c r="BI1065"/>
  <c r="BH1065"/>
  <c r="BG1065"/>
  <c r="BF1065"/>
  <c r="T1065"/>
  <c r="R1065"/>
  <c r="P1065"/>
  <c r="BI1064"/>
  <c r="BH1064"/>
  <c r="BG1064"/>
  <c r="BF1064"/>
  <c r="T1064"/>
  <c r="R1064"/>
  <c r="P1064"/>
  <c r="BI1062"/>
  <c r="BH1062"/>
  <c r="BG1062"/>
  <c r="BF1062"/>
  <c r="T1062"/>
  <c r="R1062"/>
  <c r="P1062"/>
  <c r="BI1061"/>
  <c r="BH1061"/>
  <c r="BG1061"/>
  <c r="BF1061"/>
  <c r="T1061"/>
  <c r="R1061"/>
  <c r="P1061"/>
  <c r="BI1060"/>
  <c r="BH1060"/>
  <c r="BG1060"/>
  <c r="BF1060"/>
  <c r="T1060"/>
  <c r="R1060"/>
  <c r="P1060"/>
  <c r="BI1059"/>
  <c r="BH1059"/>
  <c r="BG1059"/>
  <c r="BF1059"/>
  <c r="T1059"/>
  <c r="R1059"/>
  <c r="P1059"/>
  <c r="BI1058"/>
  <c r="BH1058"/>
  <c r="BG1058"/>
  <c r="BF1058"/>
  <c r="T1058"/>
  <c r="R1058"/>
  <c r="P1058"/>
  <c r="BI1057"/>
  <c r="BH1057"/>
  <c r="BG1057"/>
  <c r="BF1057"/>
  <c r="T1057"/>
  <c r="R1057"/>
  <c r="P1057"/>
  <c r="BI1056"/>
  <c r="BH1056"/>
  <c r="BG1056"/>
  <c r="BF1056"/>
  <c r="T1056"/>
  <c r="R1056"/>
  <c r="P1056"/>
  <c r="BI1055"/>
  <c r="BH1055"/>
  <c r="BG1055"/>
  <c r="BF1055"/>
  <c r="T1055"/>
  <c r="R1055"/>
  <c r="P1055"/>
  <c r="BI1054"/>
  <c r="BH1054"/>
  <c r="BG1054"/>
  <c r="BF1054"/>
  <c r="T1054"/>
  <c r="R1054"/>
  <c r="P1054"/>
  <c r="BI1053"/>
  <c r="BH1053"/>
  <c r="BG1053"/>
  <c r="BF1053"/>
  <c r="T1053"/>
  <c r="R1053"/>
  <c r="P1053"/>
  <c r="BI1052"/>
  <c r="BH1052"/>
  <c r="BG1052"/>
  <c r="BF1052"/>
  <c r="T1052"/>
  <c r="R1052"/>
  <c r="P1052"/>
  <c r="BI1051"/>
  <c r="BH1051"/>
  <c r="BG1051"/>
  <c r="BF1051"/>
  <c r="T1051"/>
  <c r="R1051"/>
  <c r="P1051"/>
  <c r="BI1050"/>
  <c r="BH1050"/>
  <c r="BG1050"/>
  <c r="BF1050"/>
  <c r="T1050"/>
  <c r="R1050"/>
  <c r="P1050"/>
  <c r="BI1049"/>
  <c r="BH1049"/>
  <c r="BG1049"/>
  <c r="BF1049"/>
  <c r="T1049"/>
  <c r="R1049"/>
  <c r="P1049"/>
  <c r="BI1048"/>
  <c r="BH1048"/>
  <c r="BG1048"/>
  <c r="BF1048"/>
  <c r="T1048"/>
  <c r="R1048"/>
  <c r="P1048"/>
  <c r="BI1047"/>
  <c r="BH1047"/>
  <c r="BG1047"/>
  <c r="BF1047"/>
  <c r="T1047"/>
  <c r="R1047"/>
  <c r="P1047"/>
  <c r="BI1046"/>
  <c r="BH1046"/>
  <c r="BG1046"/>
  <c r="BF1046"/>
  <c r="T1046"/>
  <c r="R1046"/>
  <c r="P1046"/>
  <c r="BI1045"/>
  <c r="BH1045"/>
  <c r="BG1045"/>
  <c r="BF1045"/>
  <c r="T1045"/>
  <c r="R1045"/>
  <c r="P1045"/>
  <c r="BI1044"/>
  <c r="BH1044"/>
  <c r="BG1044"/>
  <c r="BF1044"/>
  <c r="T1044"/>
  <c r="R1044"/>
  <c r="P1044"/>
  <c r="BI1043"/>
  <c r="BH1043"/>
  <c r="BG1043"/>
  <c r="BF1043"/>
  <c r="T1043"/>
  <c r="R1043"/>
  <c r="P1043"/>
  <c r="BI1042"/>
  <c r="BH1042"/>
  <c r="BG1042"/>
  <c r="BF1042"/>
  <c r="T1042"/>
  <c r="R1042"/>
  <c r="P1042"/>
  <c r="BI1041"/>
  <c r="BH1041"/>
  <c r="BG1041"/>
  <c r="BF1041"/>
  <c r="T1041"/>
  <c r="R1041"/>
  <c r="P1041"/>
  <c r="BI1040"/>
  <c r="BH1040"/>
  <c r="BG1040"/>
  <c r="BF1040"/>
  <c r="T1040"/>
  <c r="R1040"/>
  <c r="P1040"/>
  <c r="BI1039"/>
  <c r="BH1039"/>
  <c r="BG1039"/>
  <c r="BF1039"/>
  <c r="T1039"/>
  <c r="R1039"/>
  <c r="P1039"/>
  <c r="BI1038"/>
  <c r="BH1038"/>
  <c r="BG1038"/>
  <c r="BF1038"/>
  <c r="T1038"/>
  <c r="R1038"/>
  <c r="P1038"/>
  <c r="BI1037"/>
  <c r="BH1037"/>
  <c r="BG1037"/>
  <c r="BF1037"/>
  <c r="T1037"/>
  <c r="R1037"/>
  <c r="P1037"/>
  <c r="BI1036"/>
  <c r="BH1036"/>
  <c r="BG1036"/>
  <c r="BF1036"/>
  <c r="T1036"/>
  <c r="R1036"/>
  <c r="P1036"/>
  <c r="BI1035"/>
  <c r="BH1035"/>
  <c r="BG1035"/>
  <c r="BF1035"/>
  <c r="T1035"/>
  <c r="R1035"/>
  <c r="P1035"/>
  <c r="BI1034"/>
  <c r="BH1034"/>
  <c r="BG1034"/>
  <c r="BF1034"/>
  <c r="T1034"/>
  <c r="R1034"/>
  <c r="P1034"/>
  <c r="BI1033"/>
  <c r="BH1033"/>
  <c r="BG1033"/>
  <c r="BF1033"/>
  <c r="T1033"/>
  <c r="R1033"/>
  <c r="P1033"/>
  <c r="BI1031"/>
  <c r="BH1031"/>
  <c r="BG1031"/>
  <c r="BF1031"/>
  <c r="T1031"/>
  <c r="R1031"/>
  <c r="P1031"/>
  <c r="BI1030"/>
  <c r="BH1030"/>
  <c r="BG1030"/>
  <c r="BF1030"/>
  <c r="T1030"/>
  <c r="R1030"/>
  <c r="P1030"/>
  <c r="BI1029"/>
  <c r="BH1029"/>
  <c r="BG1029"/>
  <c r="BF1029"/>
  <c r="T1029"/>
  <c r="R1029"/>
  <c r="P1029"/>
  <c r="BI1028"/>
  <c r="BH1028"/>
  <c r="BG1028"/>
  <c r="BF1028"/>
  <c r="T1028"/>
  <c r="R1028"/>
  <c r="P1028"/>
  <c r="BI1027"/>
  <c r="BH1027"/>
  <c r="BG1027"/>
  <c r="BF1027"/>
  <c r="T1027"/>
  <c r="R1027"/>
  <c r="P1027"/>
  <c r="BI1026"/>
  <c r="BH1026"/>
  <c r="BG1026"/>
  <c r="BF1026"/>
  <c r="T1026"/>
  <c r="R1026"/>
  <c r="P1026"/>
  <c r="BI1025"/>
  <c r="BH1025"/>
  <c r="BG1025"/>
  <c r="BF1025"/>
  <c r="T1025"/>
  <c r="R1025"/>
  <c r="P1025"/>
  <c r="BI1024"/>
  <c r="BH1024"/>
  <c r="BG1024"/>
  <c r="BF1024"/>
  <c r="T1024"/>
  <c r="R1024"/>
  <c r="P1024"/>
  <c r="BI1023"/>
  <c r="BH1023"/>
  <c r="BG1023"/>
  <c r="BF1023"/>
  <c r="T1023"/>
  <c r="R1023"/>
  <c r="P1023"/>
  <c r="BI1022"/>
  <c r="BH1022"/>
  <c r="BG1022"/>
  <c r="BF1022"/>
  <c r="T1022"/>
  <c r="R1022"/>
  <c r="P1022"/>
  <c r="BI1021"/>
  <c r="BH1021"/>
  <c r="BG1021"/>
  <c r="BF1021"/>
  <c r="T1021"/>
  <c r="R1021"/>
  <c r="P1021"/>
  <c r="BI1020"/>
  <c r="BH1020"/>
  <c r="BG1020"/>
  <c r="BF1020"/>
  <c r="T1020"/>
  <c r="R1020"/>
  <c r="P1020"/>
  <c r="BI1019"/>
  <c r="BH1019"/>
  <c r="BG1019"/>
  <c r="BF1019"/>
  <c r="T1019"/>
  <c r="R1019"/>
  <c r="P1019"/>
  <c r="BI1017"/>
  <c r="BH1017"/>
  <c r="BG1017"/>
  <c r="BF1017"/>
  <c r="T1017"/>
  <c r="R1017"/>
  <c r="P1017"/>
  <c r="BI1016"/>
  <c r="BH1016"/>
  <c r="BG1016"/>
  <c r="BF1016"/>
  <c r="T1016"/>
  <c r="R1016"/>
  <c r="P1016"/>
  <c r="BI1015"/>
  <c r="BH1015"/>
  <c r="BG1015"/>
  <c r="BF1015"/>
  <c r="T1015"/>
  <c r="R1015"/>
  <c r="P1015"/>
  <c r="BI1014"/>
  <c r="BH1014"/>
  <c r="BG1014"/>
  <c r="BF1014"/>
  <c r="T1014"/>
  <c r="R1014"/>
  <c r="P1014"/>
  <c r="BI1013"/>
  <c r="BH1013"/>
  <c r="BG1013"/>
  <c r="BF1013"/>
  <c r="T1013"/>
  <c r="R1013"/>
  <c r="P1013"/>
  <c r="BI1012"/>
  <c r="BH1012"/>
  <c r="BG1012"/>
  <c r="BF1012"/>
  <c r="T1012"/>
  <c r="R1012"/>
  <c r="P1012"/>
  <c r="BI1011"/>
  <c r="BH1011"/>
  <c r="BG1011"/>
  <c r="BF1011"/>
  <c r="T1011"/>
  <c r="R1011"/>
  <c r="P1011"/>
  <c r="BI1010"/>
  <c r="BH1010"/>
  <c r="BG1010"/>
  <c r="BF1010"/>
  <c r="T1010"/>
  <c r="R1010"/>
  <c r="P1010"/>
  <c r="BI1009"/>
  <c r="BH1009"/>
  <c r="BG1009"/>
  <c r="BF1009"/>
  <c r="T1009"/>
  <c r="R1009"/>
  <c r="P1009"/>
  <c r="BI1008"/>
  <c r="BH1008"/>
  <c r="BG1008"/>
  <c r="BF1008"/>
  <c r="T1008"/>
  <c r="R1008"/>
  <c r="P1008"/>
  <c r="BI1007"/>
  <c r="BH1007"/>
  <c r="BG1007"/>
  <c r="BF1007"/>
  <c r="T1007"/>
  <c r="R1007"/>
  <c r="P1007"/>
  <c r="BI1006"/>
  <c r="BH1006"/>
  <c r="BG1006"/>
  <c r="BF1006"/>
  <c r="T1006"/>
  <c r="R1006"/>
  <c r="P1006"/>
  <c r="BI1005"/>
  <c r="BH1005"/>
  <c r="BG1005"/>
  <c r="BF1005"/>
  <c r="T1005"/>
  <c r="R1005"/>
  <c r="P1005"/>
  <c r="BI1004"/>
  <c r="BH1004"/>
  <c r="BG1004"/>
  <c r="BF1004"/>
  <c r="T1004"/>
  <c r="R1004"/>
  <c r="P1004"/>
  <c r="BI1003"/>
  <c r="BH1003"/>
  <c r="BG1003"/>
  <c r="BF1003"/>
  <c r="T1003"/>
  <c r="R1003"/>
  <c r="P1003"/>
  <c r="BI1002"/>
  <c r="BH1002"/>
  <c r="BG1002"/>
  <c r="BF1002"/>
  <c r="T1002"/>
  <c r="R1002"/>
  <c r="P1002"/>
  <c r="BI1001"/>
  <c r="BH1001"/>
  <c r="BG1001"/>
  <c r="BF1001"/>
  <c r="T1001"/>
  <c r="R1001"/>
  <c r="P1001"/>
  <c r="BI1000"/>
  <c r="BH1000"/>
  <c r="BG1000"/>
  <c r="BF1000"/>
  <c r="T1000"/>
  <c r="R1000"/>
  <c r="P1000"/>
  <c r="BI999"/>
  <c r="BH999"/>
  <c r="BG999"/>
  <c r="BF999"/>
  <c r="T999"/>
  <c r="R999"/>
  <c r="P999"/>
  <c r="BI998"/>
  <c r="BH998"/>
  <c r="BG998"/>
  <c r="BF998"/>
  <c r="T998"/>
  <c r="R998"/>
  <c r="P998"/>
  <c r="BI997"/>
  <c r="BH997"/>
  <c r="BG997"/>
  <c r="BF997"/>
  <c r="T997"/>
  <c r="R997"/>
  <c r="P997"/>
  <c r="BI996"/>
  <c r="BH996"/>
  <c r="BG996"/>
  <c r="BF996"/>
  <c r="T996"/>
  <c r="R996"/>
  <c r="P996"/>
  <c r="BI995"/>
  <c r="BH995"/>
  <c r="BG995"/>
  <c r="BF995"/>
  <c r="T995"/>
  <c r="R995"/>
  <c r="P995"/>
  <c r="BI994"/>
  <c r="BH994"/>
  <c r="BG994"/>
  <c r="BF994"/>
  <c r="T994"/>
  <c r="R994"/>
  <c r="P994"/>
  <c r="BI993"/>
  <c r="BH993"/>
  <c r="BG993"/>
  <c r="BF993"/>
  <c r="T993"/>
  <c r="R993"/>
  <c r="P993"/>
  <c r="BI992"/>
  <c r="BH992"/>
  <c r="BG992"/>
  <c r="BF992"/>
  <c r="T992"/>
  <c r="R992"/>
  <c r="P992"/>
  <c r="BI991"/>
  <c r="BH991"/>
  <c r="BG991"/>
  <c r="BF991"/>
  <c r="T991"/>
  <c r="R991"/>
  <c r="P991"/>
  <c r="BI990"/>
  <c r="BH990"/>
  <c r="BG990"/>
  <c r="BF990"/>
  <c r="T990"/>
  <c r="R990"/>
  <c r="P990"/>
  <c r="BI989"/>
  <c r="BH989"/>
  <c r="BG989"/>
  <c r="BF989"/>
  <c r="T989"/>
  <c r="R989"/>
  <c r="P989"/>
  <c r="BI988"/>
  <c r="BH988"/>
  <c r="BG988"/>
  <c r="BF988"/>
  <c r="T988"/>
  <c r="R988"/>
  <c r="P988"/>
  <c r="BI987"/>
  <c r="BH987"/>
  <c r="BG987"/>
  <c r="BF987"/>
  <c r="T987"/>
  <c r="R987"/>
  <c r="P987"/>
  <c r="BI986"/>
  <c r="BH986"/>
  <c r="BG986"/>
  <c r="BF986"/>
  <c r="T986"/>
  <c r="R986"/>
  <c r="P986"/>
  <c r="BI985"/>
  <c r="BH985"/>
  <c r="BG985"/>
  <c r="BF985"/>
  <c r="T985"/>
  <c r="R985"/>
  <c r="P985"/>
  <c r="BI984"/>
  <c r="BH984"/>
  <c r="BG984"/>
  <c r="BF984"/>
  <c r="T984"/>
  <c r="R984"/>
  <c r="P984"/>
  <c r="BI983"/>
  <c r="BH983"/>
  <c r="BG983"/>
  <c r="BF983"/>
  <c r="T983"/>
  <c r="R983"/>
  <c r="P983"/>
  <c r="BI982"/>
  <c r="BH982"/>
  <c r="BG982"/>
  <c r="BF982"/>
  <c r="T982"/>
  <c r="R982"/>
  <c r="P982"/>
  <c r="BI981"/>
  <c r="BH981"/>
  <c r="BG981"/>
  <c r="BF981"/>
  <c r="T981"/>
  <c r="R981"/>
  <c r="P981"/>
  <c r="BI980"/>
  <c r="BH980"/>
  <c r="BG980"/>
  <c r="BF980"/>
  <c r="T980"/>
  <c r="R980"/>
  <c r="P980"/>
  <c r="BI979"/>
  <c r="BH979"/>
  <c r="BG979"/>
  <c r="BF979"/>
  <c r="T979"/>
  <c r="R979"/>
  <c r="P979"/>
  <c r="BI978"/>
  <c r="BH978"/>
  <c r="BG978"/>
  <c r="BF978"/>
  <c r="T978"/>
  <c r="R978"/>
  <c r="P978"/>
  <c r="BI977"/>
  <c r="BH977"/>
  <c r="BG977"/>
  <c r="BF977"/>
  <c r="T977"/>
  <c r="R977"/>
  <c r="P977"/>
  <c r="BI976"/>
  <c r="BH976"/>
  <c r="BG976"/>
  <c r="BF976"/>
  <c r="T976"/>
  <c r="R976"/>
  <c r="P976"/>
  <c r="BI975"/>
  <c r="BH975"/>
  <c r="BG975"/>
  <c r="BF975"/>
  <c r="T975"/>
  <c r="R975"/>
  <c r="P975"/>
  <c r="BI974"/>
  <c r="BH974"/>
  <c r="BG974"/>
  <c r="BF974"/>
  <c r="T974"/>
  <c r="R974"/>
  <c r="P974"/>
  <c r="BI973"/>
  <c r="BH973"/>
  <c r="BG973"/>
  <c r="BF973"/>
  <c r="T973"/>
  <c r="R973"/>
  <c r="P973"/>
  <c r="BI972"/>
  <c r="BH972"/>
  <c r="BG972"/>
  <c r="BF972"/>
  <c r="T972"/>
  <c r="R972"/>
  <c r="P972"/>
  <c r="BI971"/>
  <c r="BH971"/>
  <c r="BG971"/>
  <c r="BF971"/>
  <c r="T971"/>
  <c r="R971"/>
  <c r="P971"/>
  <c r="BI970"/>
  <c r="BH970"/>
  <c r="BG970"/>
  <c r="BF970"/>
  <c r="T970"/>
  <c r="R970"/>
  <c r="P970"/>
  <c r="BI969"/>
  <c r="BH969"/>
  <c r="BG969"/>
  <c r="BF969"/>
  <c r="T969"/>
  <c r="R969"/>
  <c r="P969"/>
  <c r="BI968"/>
  <c r="BH968"/>
  <c r="BG968"/>
  <c r="BF968"/>
  <c r="T968"/>
  <c r="R968"/>
  <c r="P968"/>
  <c r="BI967"/>
  <c r="BH967"/>
  <c r="BG967"/>
  <c r="BF967"/>
  <c r="T967"/>
  <c r="R967"/>
  <c r="P967"/>
  <c r="BI966"/>
  <c r="BH966"/>
  <c r="BG966"/>
  <c r="BF966"/>
  <c r="T966"/>
  <c r="R966"/>
  <c r="P966"/>
  <c r="BI965"/>
  <c r="BH965"/>
  <c r="BG965"/>
  <c r="BF965"/>
  <c r="T965"/>
  <c r="R965"/>
  <c r="P965"/>
  <c r="BI964"/>
  <c r="BH964"/>
  <c r="BG964"/>
  <c r="BF964"/>
  <c r="T964"/>
  <c r="R964"/>
  <c r="P964"/>
  <c r="BI963"/>
  <c r="BH963"/>
  <c r="BG963"/>
  <c r="BF963"/>
  <c r="T963"/>
  <c r="R963"/>
  <c r="P963"/>
  <c r="BI962"/>
  <c r="BH962"/>
  <c r="BG962"/>
  <c r="BF962"/>
  <c r="T962"/>
  <c r="R962"/>
  <c r="P962"/>
  <c r="BI961"/>
  <c r="BH961"/>
  <c r="BG961"/>
  <c r="BF961"/>
  <c r="T961"/>
  <c r="R961"/>
  <c r="P961"/>
  <c r="BI960"/>
  <c r="BH960"/>
  <c r="BG960"/>
  <c r="BF960"/>
  <c r="T960"/>
  <c r="R960"/>
  <c r="P960"/>
  <c r="BI959"/>
  <c r="BH959"/>
  <c r="BG959"/>
  <c r="BF959"/>
  <c r="T959"/>
  <c r="R959"/>
  <c r="P959"/>
  <c r="BI958"/>
  <c r="BH958"/>
  <c r="BG958"/>
  <c r="BF958"/>
  <c r="T958"/>
  <c r="R958"/>
  <c r="P958"/>
  <c r="BI957"/>
  <c r="BH957"/>
  <c r="BG957"/>
  <c r="BF957"/>
  <c r="T957"/>
  <c r="R957"/>
  <c r="P957"/>
  <c r="BI956"/>
  <c r="BH956"/>
  <c r="BG956"/>
  <c r="BF956"/>
  <c r="T956"/>
  <c r="R956"/>
  <c r="P956"/>
  <c r="BI955"/>
  <c r="BH955"/>
  <c r="BG955"/>
  <c r="BF955"/>
  <c r="T955"/>
  <c r="R955"/>
  <c r="P955"/>
  <c r="BI954"/>
  <c r="BH954"/>
  <c r="BG954"/>
  <c r="BF954"/>
  <c r="T954"/>
  <c r="R954"/>
  <c r="P954"/>
  <c r="BI953"/>
  <c r="BH953"/>
  <c r="BG953"/>
  <c r="BF953"/>
  <c r="T953"/>
  <c r="R953"/>
  <c r="P953"/>
  <c r="BI952"/>
  <c r="BH952"/>
  <c r="BG952"/>
  <c r="BF952"/>
  <c r="T952"/>
  <c r="R952"/>
  <c r="P952"/>
  <c r="BI951"/>
  <c r="BH951"/>
  <c r="BG951"/>
  <c r="BF951"/>
  <c r="T951"/>
  <c r="R951"/>
  <c r="P951"/>
  <c r="BI950"/>
  <c r="BH950"/>
  <c r="BG950"/>
  <c r="BF950"/>
  <c r="T950"/>
  <c r="R950"/>
  <c r="P950"/>
  <c r="BI949"/>
  <c r="BH949"/>
  <c r="BG949"/>
  <c r="BF949"/>
  <c r="T949"/>
  <c r="R949"/>
  <c r="P949"/>
  <c r="BI948"/>
  <c r="BH948"/>
  <c r="BG948"/>
  <c r="BF948"/>
  <c r="T948"/>
  <c r="R948"/>
  <c r="P948"/>
  <c r="BI947"/>
  <c r="BH947"/>
  <c r="BG947"/>
  <c r="BF947"/>
  <c r="T947"/>
  <c r="R947"/>
  <c r="P947"/>
  <c r="BI946"/>
  <c r="BH946"/>
  <c r="BG946"/>
  <c r="BF946"/>
  <c r="T946"/>
  <c r="R946"/>
  <c r="P946"/>
  <c r="BI945"/>
  <c r="BH945"/>
  <c r="BG945"/>
  <c r="BF945"/>
  <c r="T945"/>
  <c r="R945"/>
  <c r="P945"/>
  <c r="BI944"/>
  <c r="BH944"/>
  <c r="BG944"/>
  <c r="BF944"/>
  <c r="T944"/>
  <c r="R944"/>
  <c r="P944"/>
  <c r="BI943"/>
  <c r="BH943"/>
  <c r="BG943"/>
  <c r="BF943"/>
  <c r="T943"/>
  <c r="R943"/>
  <c r="P943"/>
  <c r="BI942"/>
  <c r="BH942"/>
  <c r="BG942"/>
  <c r="BF942"/>
  <c r="T942"/>
  <c r="R942"/>
  <c r="P942"/>
  <c r="BI941"/>
  <c r="BH941"/>
  <c r="BG941"/>
  <c r="BF941"/>
  <c r="T941"/>
  <c r="R941"/>
  <c r="P941"/>
  <c r="BI940"/>
  <c r="BH940"/>
  <c r="BG940"/>
  <c r="BF940"/>
  <c r="T940"/>
  <c r="R940"/>
  <c r="P940"/>
  <c r="BI939"/>
  <c r="BH939"/>
  <c r="BG939"/>
  <c r="BF939"/>
  <c r="T939"/>
  <c r="R939"/>
  <c r="P939"/>
  <c r="BI938"/>
  <c r="BH938"/>
  <c r="BG938"/>
  <c r="BF938"/>
  <c r="T938"/>
  <c r="R938"/>
  <c r="P938"/>
  <c r="BI937"/>
  <c r="BH937"/>
  <c r="BG937"/>
  <c r="BF937"/>
  <c r="T937"/>
  <c r="R937"/>
  <c r="P937"/>
  <c r="BI936"/>
  <c r="BH936"/>
  <c r="BG936"/>
  <c r="BF936"/>
  <c r="T936"/>
  <c r="R936"/>
  <c r="P936"/>
  <c r="BI935"/>
  <c r="BH935"/>
  <c r="BG935"/>
  <c r="BF935"/>
  <c r="T935"/>
  <c r="R935"/>
  <c r="P935"/>
  <c r="BI934"/>
  <c r="BH934"/>
  <c r="BG934"/>
  <c r="BF934"/>
  <c r="T934"/>
  <c r="R934"/>
  <c r="P934"/>
  <c r="BI933"/>
  <c r="BH933"/>
  <c r="BG933"/>
  <c r="BF933"/>
  <c r="T933"/>
  <c r="R933"/>
  <c r="P933"/>
  <c r="BI932"/>
  <c r="BH932"/>
  <c r="BG932"/>
  <c r="BF932"/>
  <c r="T932"/>
  <c r="R932"/>
  <c r="P932"/>
  <c r="BI931"/>
  <c r="BH931"/>
  <c r="BG931"/>
  <c r="BF931"/>
  <c r="T931"/>
  <c r="R931"/>
  <c r="P931"/>
  <c r="BI930"/>
  <c r="BH930"/>
  <c r="BG930"/>
  <c r="BF930"/>
  <c r="T930"/>
  <c r="R930"/>
  <c r="P930"/>
  <c r="BI929"/>
  <c r="BH929"/>
  <c r="BG929"/>
  <c r="BF929"/>
  <c r="T929"/>
  <c r="R929"/>
  <c r="P929"/>
  <c r="BI928"/>
  <c r="BH928"/>
  <c r="BG928"/>
  <c r="BF928"/>
  <c r="T928"/>
  <c r="R928"/>
  <c r="P928"/>
  <c r="BI927"/>
  <c r="BH927"/>
  <c r="BG927"/>
  <c r="BF927"/>
  <c r="T927"/>
  <c r="R927"/>
  <c r="P927"/>
  <c r="BI926"/>
  <c r="BH926"/>
  <c r="BG926"/>
  <c r="BF926"/>
  <c r="T926"/>
  <c r="R926"/>
  <c r="P926"/>
  <c r="BI925"/>
  <c r="BH925"/>
  <c r="BG925"/>
  <c r="BF925"/>
  <c r="T925"/>
  <c r="R925"/>
  <c r="P925"/>
  <c r="BI924"/>
  <c r="BH924"/>
  <c r="BG924"/>
  <c r="BF924"/>
  <c r="T924"/>
  <c r="R924"/>
  <c r="P924"/>
  <c r="BI923"/>
  <c r="BH923"/>
  <c r="BG923"/>
  <c r="BF923"/>
  <c r="T923"/>
  <c r="R923"/>
  <c r="P923"/>
  <c r="BI922"/>
  <c r="BH922"/>
  <c r="BG922"/>
  <c r="BF922"/>
  <c r="T922"/>
  <c r="R922"/>
  <c r="P922"/>
  <c r="BI921"/>
  <c r="BH921"/>
  <c r="BG921"/>
  <c r="BF921"/>
  <c r="T921"/>
  <c r="R921"/>
  <c r="P921"/>
  <c r="BI920"/>
  <c r="BH920"/>
  <c r="BG920"/>
  <c r="BF920"/>
  <c r="T920"/>
  <c r="R920"/>
  <c r="P920"/>
  <c r="BI919"/>
  <c r="BH919"/>
  <c r="BG919"/>
  <c r="BF919"/>
  <c r="T919"/>
  <c r="R919"/>
  <c r="P919"/>
  <c r="BI918"/>
  <c r="BH918"/>
  <c r="BG918"/>
  <c r="BF918"/>
  <c r="T918"/>
  <c r="R918"/>
  <c r="P918"/>
  <c r="BI917"/>
  <c r="BH917"/>
  <c r="BG917"/>
  <c r="BF917"/>
  <c r="T917"/>
  <c r="R917"/>
  <c r="P917"/>
  <c r="BI916"/>
  <c r="BH916"/>
  <c r="BG916"/>
  <c r="BF916"/>
  <c r="T916"/>
  <c r="R916"/>
  <c r="P916"/>
  <c r="BI915"/>
  <c r="BH915"/>
  <c r="BG915"/>
  <c r="BF915"/>
  <c r="T915"/>
  <c r="R915"/>
  <c r="P915"/>
  <c r="BI914"/>
  <c r="BH914"/>
  <c r="BG914"/>
  <c r="BF914"/>
  <c r="T914"/>
  <c r="R914"/>
  <c r="P914"/>
  <c r="BI913"/>
  <c r="BH913"/>
  <c r="BG913"/>
  <c r="BF913"/>
  <c r="T913"/>
  <c r="R913"/>
  <c r="P913"/>
  <c r="BI912"/>
  <c r="BH912"/>
  <c r="BG912"/>
  <c r="BF912"/>
  <c r="T912"/>
  <c r="R912"/>
  <c r="P912"/>
  <c r="BI911"/>
  <c r="BH911"/>
  <c r="BG911"/>
  <c r="BF911"/>
  <c r="T911"/>
  <c r="R911"/>
  <c r="P911"/>
  <c r="BI910"/>
  <c r="BH910"/>
  <c r="BG910"/>
  <c r="BF910"/>
  <c r="T910"/>
  <c r="R910"/>
  <c r="P910"/>
  <c r="BI909"/>
  <c r="BH909"/>
  <c r="BG909"/>
  <c r="BF909"/>
  <c r="T909"/>
  <c r="R909"/>
  <c r="P909"/>
  <c r="BI908"/>
  <c r="BH908"/>
  <c r="BG908"/>
  <c r="BF908"/>
  <c r="T908"/>
  <c r="R908"/>
  <c r="P908"/>
  <c r="BI907"/>
  <c r="BH907"/>
  <c r="BG907"/>
  <c r="BF907"/>
  <c r="T907"/>
  <c r="R907"/>
  <c r="P907"/>
  <c r="BI906"/>
  <c r="BH906"/>
  <c r="BG906"/>
  <c r="BF906"/>
  <c r="T906"/>
  <c r="R906"/>
  <c r="P906"/>
  <c r="BI905"/>
  <c r="BH905"/>
  <c r="BG905"/>
  <c r="BF905"/>
  <c r="T905"/>
  <c r="R905"/>
  <c r="P905"/>
  <c r="BI904"/>
  <c r="BH904"/>
  <c r="BG904"/>
  <c r="BF904"/>
  <c r="T904"/>
  <c r="R904"/>
  <c r="P904"/>
  <c r="BI903"/>
  <c r="BH903"/>
  <c r="BG903"/>
  <c r="BF903"/>
  <c r="T903"/>
  <c r="R903"/>
  <c r="P903"/>
  <c r="BI902"/>
  <c r="BH902"/>
  <c r="BG902"/>
  <c r="BF902"/>
  <c r="T902"/>
  <c r="R902"/>
  <c r="P902"/>
  <c r="BI901"/>
  <c r="BH901"/>
  <c r="BG901"/>
  <c r="BF901"/>
  <c r="T901"/>
  <c r="R901"/>
  <c r="P901"/>
  <c r="BI900"/>
  <c r="BH900"/>
  <c r="BG900"/>
  <c r="BF900"/>
  <c r="T900"/>
  <c r="R900"/>
  <c r="P900"/>
  <c r="BI899"/>
  <c r="BH899"/>
  <c r="BG899"/>
  <c r="BF899"/>
  <c r="T899"/>
  <c r="R899"/>
  <c r="P899"/>
  <c r="BI898"/>
  <c r="BH898"/>
  <c r="BG898"/>
  <c r="BF898"/>
  <c r="T898"/>
  <c r="R898"/>
  <c r="P898"/>
  <c r="BI897"/>
  <c r="BH897"/>
  <c r="BG897"/>
  <c r="BF897"/>
  <c r="T897"/>
  <c r="R897"/>
  <c r="P897"/>
  <c r="BI896"/>
  <c r="BH896"/>
  <c r="BG896"/>
  <c r="BF896"/>
  <c r="T896"/>
  <c r="R896"/>
  <c r="P896"/>
  <c r="BI895"/>
  <c r="BH895"/>
  <c r="BG895"/>
  <c r="BF895"/>
  <c r="T895"/>
  <c r="R895"/>
  <c r="P895"/>
  <c r="BI894"/>
  <c r="BH894"/>
  <c r="BG894"/>
  <c r="BF894"/>
  <c r="T894"/>
  <c r="R894"/>
  <c r="P894"/>
  <c r="BI893"/>
  <c r="BH893"/>
  <c r="BG893"/>
  <c r="BF893"/>
  <c r="T893"/>
  <c r="R893"/>
  <c r="P893"/>
  <c r="BI892"/>
  <c r="BH892"/>
  <c r="BG892"/>
  <c r="BF892"/>
  <c r="T892"/>
  <c r="R892"/>
  <c r="P892"/>
  <c r="BI891"/>
  <c r="BH891"/>
  <c r="BG891"/>
  <c r="BF891"/>
  <c r="T891"/>
  <c r="R891"/>
  <c r="P891"/>
  <c r="BI890"/>
  <c r="BH890"/>
  <c r="BG890"/>
  <c r="BF890"/>
  <c r="T890"/>
  <c r="R890"/>
  <c r="P890"/>
  <c r="BI889"/>
  <c r="BH889"/>
  <c r="BG889"/>
  <c r="BF889"/>
  <c r="T889"/>
  <c r="R889"/>
  <c r="P889"/>
  <c r="BI888"/>
  <c r="BH888"/>
  <c r="BG888"/>
  <c r="BF888"/>
  <c r="T888"/>
  <c r="R888"/>
  <c r="P888"/>
  <c r="BI887"/>
  <c r="BH887"/>
  <c r="BG887"/>
  <c r="BF887"/>
  <c r="T887"/>
  <c r="R887"/>
  <c r="P887"/>
  <c r="BI886"/>
  <c r="BH886"/>
  <c r="BG886"/>
  <c r="BF886"/>
  <c r="T886"/>
  <c r="R886"/>
  <c r="P886"/>
  <c r="BI885"/>
  <c r="BH885"/>
  <c r="BG885"/>
  <c r="BF885"/>
  <c r="T885"/>
  <c r="R885"/>
  <c r="P885"/>
  <c r="BI884"/>
  <c r="BH884"/>
  <c r="BG884"/>
  <c r="BF884"/>
  <c r="T884"/>
  <c r="R884"/>
  <c r="P884"/>
  <c r="BI883"/>
  <c r="BH883"/>
  <c r="BG883"/>
  <c r="BF883"/>
  <c r="T883"/>
  <c r="R883"/>
  <c r="P883"/>
  <c r="BI882"/>
  <c r="BH882"/>
  <c r="BG882"/>
  <c r="BF882"/>
  <c r="T882"/>
  <c r="R882"/>
  <c r="P882"/>
  <c r="BI881"/>
  <c r="BH881"/>
  <c r="BG881"/>
  <c r="BF881"/>
  <c r="T881"/>
  <c r="R881"/>
  <c r="P881"/>
  <c r="BI880"/>
  <c r="BH880"/>
  <c r="BG880"/>
  <c r="BF880"/>
  <c r="T880"/>
  <c r="R880"/>
  <c r="P880"/>
  <c r="BI879"/>
  <c r="BH879"/>
  <c r="BG879"/>
  <c r="BF879"/>
  <c r="T879"/>
  <c r="R879"/>
  <c r="P879"/>
  <c r="BI878"/>
  <c r="BH878"/>
  <c r="BG878"/>
  <c r="BF878"/>
  <c r="T878"/>
  <c r="R878"/>
  <c r="P878"/>
  <c r="BI877"/>
  <c r="BH877"/>
  <c r="BG877"/>
  <c r="BF877"/>
  <c r="T877"/>
  <c r="R877"/>
  <c r="P877"/>
  <c r="BI876"/>
  <c r="BH876"/>
  <c r="BG876"/>
  <c r="BF876"/>
  <c r="T876"/>
  <c r="R876"/>
  <c r="P876"/>
  <c r="BI875"/>
  <c r="BH875"/>
  <c r="BG875"/>
  <c r="BF875"/>
  <c r="T875"/>
  <c r="R875"/>
  <c r="P875"/>
  <c r="BI874"/>
  <c r="BH874"/>
  <c r="BG874"/>
  <c r="BF874"/>
  <c r="T874"/>
  <c r="R874"/>
  <c r="P874"/>
  <c r="BI873"/>
  <c r="BH873"/>
  <c r="BG873"/>
  <c r="BF873"/>
  <c r="T873"/>
  <c r="R873"/>
  <c r="P873"/>
  <c r="BI872"/>
  <c r="BH872"/>
  <c r="BG872"/>
  <c r="BF872"/>
  <c r="T872"/>
  <c r="R872"/>
  <c r="P872"/>
  <c r="BI871"/>
  <c r="BH871"/>
  <c r="BG871"/>
  <c r="BF871"/>
  <c r="T871"/>
  <c r="R871"/>
  <c r="P871"/>
  <c r="BI870"/>
  <c r="BH870"/>
  <c r="BG870"/>
  <c r="BF870"/>
  <c r="T870"/>
  <c r="R870"/>
  <c r="P870"/>
  <c r="BI869"/>
  <c r="BH869"/>
  <c r="BG869"/>
  <c r="BF869"/>
  <c r="T869"/>
  <c r="R869"/>
  <c r="P869"/>
  <c r="BI868"/>
  <c r="BH868"/>
  <c r="BG868"/>
  <c r="BF868"/>
  <c r="T868"/>
  <c r="R868"/>
  <c r="P868"/>
  <c r="BI867"/>
  <c r="BH867"/>
  <c r="BG867"/>
  <c r="BF867"/>
  <c r="T867"/>
  <c r="R867"/>
  <c r="P867"/>
  <c r="BI866"/>
  <c r="BH866"/>
  <c r="BG866"/>
  <c r="BF866"/>
  <c r="T866"/>
  <c r="R866"/>
  <c r="P866"/>
  <c r="BI865"/>
  <c r="BH865"/>
  <c r="BG865"/>
  <c r="BF865"/>
  <c r="T865"/>
  <c r="R865"/>
  <c r="P865"/>
  <c r="BI864"/>
  <c r="BH864"/>
  <c r="BG864"/>
  <c r="BF864"/>
  <c r="T864"/>
  <c r="R864"/>
  <c r="P864"/>
  <c r="BI863"/>
  <c r="BH863"/>
  <c r="BG863"/>
  <c r="BF863"/>
  <c r="T863"/>
  <c r="R863"/>
  <c r="P863"/>
  <c r="BI862"/>
  <c r="BH862"/>
  <c r="BG862"/>
  <c r="BF862"/>
  <c r="T862"/>
  <c r="R862"/>
  <c r="P862"/>
  <c r="BI861"/>
  <c r="BH861"/>
  <c r="BG861"/>
  <c r="BF861"/>
  <c r="T861"/>
  <c r="R861"/>
  <c r="P861"/>
  <c r="BI860"/>
  <c r="BH860"/>
  <c r="BG860"/>
  <c r="BF860"/>
  <c r="T860"/>
  <c r="R860"/>
  <c r="P860"/>
  <c r="BI859"/>
  <c r="BH859"/>
  <c r="BG859"/>
  <c r="BF859"/>
  <c r="T859"/>
  <c r="R859"/>
  <c r="P859"/>
  <c r="BI858"/>
  <c r="BH858"/>
  <c r="BG858"/>
  <c r="BF858"/>
  <c r="T858"/>
  <c r="R858"/>
  <c r="P858"/>
  <c r="BI857"/>
  <c r="BH857"/>
  <c r="BG857"/>
  <c r="BF857"/>
  <c r="T857"/>
  <c r="R857"/>
  <c r="P857"/>
  <c r="BI856"/>
  <c r="BH856"/>
  <c r="BG856"/>
  <c r="BF856"/>
  <c r="T856"/>
  <c r="R856"/>
  <c r="P856"/>
  <c r="BI855"/>
  <c r="BH855"/>
  <c r="BG855"/>
  <c r="BF855"/>
  <c r="T855"/>
  <c r="R855"/>
  <c r="P855"/>
  <c r="BI854"/>
  <c r="BH854"/>
  <c r="BG854"/>
  <c r="BF854"/>
  <c r="T854"/>
  <c r="R854"/>
  <c r="P854"/>
  <c r="BI853"/>
  <c r="BH853"/>
  <c r="BG853"/>
  <c r="BF853"/>
  <c r="T853"/>
  <c r="R853"/>
  <c r="P853"/>
  <c r="BI852"/>
  <c r="BH852"/>
  <c r="BG852"/>
  <c r="BF852"/>
  <c r="T852"/>
  <c r="R852"/>
  <c r="P852"/>
  <c r="BI851"/>
  <c r="BH851"/>
  <c r="BG851"/>
  <c r="BF851"/>
  <c r="T851"/>
  <c r="R851"/>
  <c r="P851"/>
  <c r="BI850"/>
  <c r="BH850"/>
  <c r="BG850"/>
  <c r="BF850"/>
  <c r="T850"/>
  <c r="R850"/>
  <c r="P850"/>
  <c r="BI849"/>
  <c r="BH849"/>
  <c r="BG849"/>
  <c r="BF849"/>
  <c r="T849"/>
  <c r="R849"/>
  <c r="P849"/>
  <c r="BI848"/>
  <c r="BH848"/>
  <c r="BG848"/>
  <c r="BF848"/>
  <c r="T848"/>
  <c r="R848"/>
  <c r="P848"/>
  <c r="BI847"/>
  <c r="BH847"/>
  <c r="BG847"/>
  <c r="BF847"/>
  <c r="T847"/>
  <c r="R847"/>
  <c r="P847"/>
  <c r="BI846"/>
  <c r="BH846"/>
  <c r="BG846"/>
  <c r="BF846"/>
  <c r="T846"/>
  <c r="R846"/>
  <c r="P846"/>
  <c r="BI845"/>
  <c r="BH845"/>
  <c r="BG845"/>
  <c r="BF845"/>
  <c r="T845"/>
  <c r="R845"/>
  <c r="P845"/>
  <c r="BI844"/>
  <c r="BH844"/>
  <c r="BG844"/>
  <c r="BF844"/>
  <c r="T844"/>
  <c r="R844"/>
  <c r="P844"/>
  <c r="BI843"/>
  <c r="BH843"/>
  <c r="BG843"/>
  <c r="BF843"/>
  <c r="T843"/>
  <c r="R843"/>
  <c r="P843"/>
  <c r="BI842"/>
  <c r="BH842"/>
  <c r="BG842"/>
  <c r="BF842"/>
  <c r="T842"/>
  <c r="R842"/>
  <c r="P842"/>
  <c r="BI841"/>
  <c r="BH841"/>
  <c r="BG841"/>
  <c r="BF841"/>
  <c r="T841"/>
  <c r="R841"/>
  <c r="P841"/>
  <c r="BI840"/>
  <c r="BH840"/>
  <c r="BG840"/>
  <c r="BF840"/>
  <c r="T840"/>
  <c r="R840"/>
  <c r="P840"/>
  <c r="BI839"/>
  <c r="BH839"/>
  <c r="BG839"/>
  <c r="BF839"/>
  <c r="T839"/>
  <c r="R839"/>
  <c r="P839"/>
  <c r="BI838"/>
  <c r="BH838"/>
  <c r="BG838"/>
  <c r="BF838"/>
  <c r="T838"/>
  <c r="R838"/>
  <c r="P838"/>
  <c r="BI837"/>
  <c r="BH837"/>
  <c r="BG837"/>
  <c r="BF837"/>
  <c r="T837"/>
  <c r="R837"/>
  <c r="P837"/>
  <c r="BI836"/>
  <c r="BH836"/>
  <c r="BG836"/>
  <c r="BF836"/>
  <c r="T836"/>
  <c r="R836"/>
  <c r="P836"/>
  <c r="BI835"/>
  <c r="BH835"/>
  <c r="BG835"/>
  <c r="BF835"/>
  <c r="T835"/>
  <c r="R835"/>
  <c r="P835"/>
  <c r="BI834"/>
  <c r="BH834"/>
  <c r="BG834"/>
  <c r="BF834"/>
  <c r="T834"/>
  <c r="R834"/>
  <c r="P834"/>
  <c r="BI833"/>
  <c r="BH833"/>
  <c r="BG833"/>
  <c r="BF833"/>
  <c r="T833"/>
  <c r="R833"/>
  <c r="P833"/>
  <c r="BI832"/>
  <c r="BH832"/>
  <c r="BG832"/>
  <c r="BF832"/>
  <c r="T832"/>
  <c r="R832"/>
  <c r="P832"/>
  <c r="BI831"/>
  <c r="BH831"/>
  <c r="BG831"/>
  <c r="BF831"/>
  <c r="T831"/>
  <c r="R831"/>
  <c r="P831"/>
  <c r="BI830"/>
  <c r="BH830"/>
  <c r="BG830"/>
  <c r="BF830"/>
  <c r="T830"/>
  <c r="R830"/>
  <c r="P830"/>
  <c r="BI829"/>
  <c r="BH829"/>
  <c r="BG829"/>
  <c r="BF829"/>
  <c r="T829"/>
  <c r="R829"/>
  <c r="P829"/>
  <c r="BI828"/>
  <c r="BH828"/>
  <c r="BG828"/>
  <c r="BF828"/>
  <c r="T828"/>
  <c r="R828"/>
  <c r="P828"/>
  <c r="BI827"/>
  <c r="BH827"/>
  <c r="BG827"/>
  <c r="BF827"/>
  <c r="T827"/>
  <c r="R827"/>
  <c r="P827"/>
  <c r="BI826"/>
  <c r="BH826"/>
  <c r="BG826"/>
  <c r="BF826"/>
  <c r="T826"/>
  <c r="R826"/>
  <c r="P826"/>
  <c r="BI825"/>
  <c r="BH825"/>
  <c r="BG825"/>
  <c r="BF825"/>
  <c r="T825"/>
  <c r="R825"/>
  <c r="P825"/>
  <c r="BI824"/>
  <c r="BH824"/>
  <c r="BG824"/>
  <c r="BF824"/>
  <c r="T824"/>
  <c r="R824"/>
  <c r="P824"/>
  <c r="BI823"/>
  <c r="BH823"/>
  <c r="BG823"/>
  <c r="BF823"/>
  <c r="T823"/>
  <c r="R823"/>
  <c r="P823"/>
  <c r="BI822"/>
  <c r="BH822"/>
  <c r="BG822"/>
  <c r="BF822"/>
  <c r="T822"/>
  <c r="R822"/>
  <c r="P822"/>
  <c r="BI821"/>
  <c r="BH821"/>
  <c r="BG821"/>
  <c r="BF821"/>
  <c r="T821"/>
  <c r="R821"/>
  <c r="P821"/>
  <c r="BI820"/>
  <c r="BH820"/>
  <c r="BG820"/>
  <c r="BF820"/>
  <c r="T820"/>
  <c r="R820"/>
  <c r="P820"/>
  <c r="BI819"/>
  <c r="BH819"/>
  <c r="BG819"/>
  <c r="BF819"/>
  <c r="T819"/>
  <c r="R819"/>
  <c r="P819"/>
  <c r="BI818"/>
  <c r="BH818"/>
  <c r="BG818"/>
  <c r="BF818"/>
  <c r="T818"/>
  <c r="R818"/>
  <c r="P818"/>
  <c r="BI817"/>
  <c r="BH817"/>
  <c r="BG817"/>
  <c r="BF817"/>
  <c r="T817"/>
  <c r="R817"/>
  <c r="P817"/>
  <c r="BI816"/>
  <c r="BH816"/>
  <c r="BG816"/>
  <c r="BF816"/>
  <c r="T816"/>
  <c r="R816"/>
  <c r="P816"/>
  <c r="BI815"/>
  <c r="BH815"/>
  <c r="BG815"/>
  <c r="BF815"/>
  <c r="T815"/>
  <c r="R815"/>
  <c r="P815"/>
  <c r="BI814"/>
  <c r="BH814"/>
  <c r="BG814"/>
  <c r="BF814"/>
  <c r="T814"/>
  <c r="R814"/>
  <c r="P814"/>
  <c r="BI813"/>
  <c r="BH813"/>
  <c r="BG813"/>
  <c r="BF813"/>
  <c r="T813"/>
  <c r="R813"/>
  <c r="P813"/>
  <c r="BI812"/>
  <c r="BH812"/>
  <c r="BG812"/>
  <c r="BF812"/>
  <c r="T812"/>
  <c r="R812"/>
  <c r="P812"/>
  <c r="BI811"/>
  <c r="BH811"/>
  <c r="BG811"/>
  <c r="BF811"/>
  <c r="T811"/>
  <c r="R811"/>
  <c r="P811"/>
  <c r="BI810"/>
  <c r="BH810"/>
  <c r="BG810"/>
  <c r="BF810"/>
  <c r="T810"/>
  <c r="R810"/>
  <c r="P810"/>
  <c r="BI809"/>
  <c r="BH809"/>
  <c r="BG809"/>
  <c r="BF809"/>
  <c r="T809"/>
  <c r="R809"/>
  <c r="P809"/>
  <c r="BI808"/>
  <c r="BH808"/>
  <c r="BG808"/>
  <c r="BF808"/>
  <c r="T808"/>
  <c r="R808"/>
  <c r="P808"/>
  <c r="BI807"/>
  <c r="BH807"/>
  <c r="BG807"/>
  <c r="BF807"/>
  <c r="T807"/>
  <c r="R807"/>
  <c r="P807"/>
  <c r="BI806"/>
  <c r="BH806"/>
  <c r="BG806"/>
  <c r="BF806"/>
  <c r="T806"/>
  <c r="R806"/>
  <c r="P806"/>
  <c r="BI805"/>
  <c r="BH805"/>
  <c r="BG805"/>
  <c r="BF805"/>
  <c r="T805"/>
  <c r="R805"/>
  <c r="P805"/>
  <c r="BI804"/>
  <c r="BH804"/>
  <c r="BG804"/>
  <c r="BF804"/>
  <c r="T804"/>
  <c r="R804"/>
  <c r="P804"/>
  <c r="BI803"/>
  <c r="BH803"/>
  <c r="BG803"/>
  <c r="BF803"/>
  <c r="T803"/>
  <c r="R803"/>
  <c r="P803"/>
  <c r="BI802"/>
  <c r="BH802"/>
  <c r="BG802"/>
  <c r="BF802"/>
  <c r="T802"/>
  <c r="R802"/>
  <c r="P802"/>
  <c r="BI801"/>
  <c r="BH801"/>
  <c r="BG801"/>
  <c r="BF801"/>
  <c r="T801"/>
  <c r="R801"/>
  <c r="P801"/>
  <c r="BI800"/>
  <c r="BH800"/>
  <c r="BG800"/>
  <c r="BF800"/>
  <c r="T800"/>
  <c r="R800"/>
  <c r="P800"/>
  <c r="BI799"/>
  <c r="BH799"/>
  <c r="BG799"/>
  <c r="BF799"/>
  <c r="T799"/>
  <c r="R799"/>
  <c r="P799"/>
  <c r="BI798"/>
  <c r="BH798"/>
  <c r="BG798"/>
  <c r="BF798"/>
  <c r="T798"/>
  <c r="R798"/>
  <c r="P798"/>
  <c r="BI797"/>
  <c r="BH797"/>
  <c r="BG797"/>
  <c r="BF797"/>
  <c r="T797"/>
  <c r="R797"/>
  <c r="P797"/>
  <c r="BI796"/>
  <c r="BH796"/>
  <c r="BG796"/>
  <c r="BF796"/>
  <c r="T796"/>
  <c r="R796"/>
  <c r="P796"/>
  <c r="BI795"/>
  <c r="BH795"/>
  <c r="BG795"/>
  <c r="BF795"/>
  <c r="T795"/>
  <c r="R795"/>
  <c r="P795"/>
  <c r="BI794"/>
  <c r="BH794"/>
  <c r="BG794"/>
  <c r="BF794"/>
  <c r="T794"/>
  <c r="R794"/>
  <c r="P794"/>
  <c r="BI793"/>
  <c r="BH793"/>
  <c r="BG793"/>
  <c r="BF793"/>
  <c r="T793"/>
  <c r="R793"/>
  <c r="P793"/>
  <c r="BI792"/>
  <c r="BH792"/>
  <c r="BG792"/>
  <c r="BF792"/>
  <c r="T792"/>
  <c r="R792"/>
  <c r="P792"/>
  <c r="BI791"/>
  <c r="BH791"/>
  <c r="BG791"/>
  <c r="BF791"/>
  <c r="T791"/>
  <c r="R791"/>
  <c r="P791"/>
  <c r="BI790"/>
  <c r="BH790"/>
  <c r="BG790"/>
  <c r="BF790"/>
  <c r="T790"/>
  <c r="R790"/>
  <c r="P790"/>
  <c r="BI789"/>
  <c r="BH789"/>
  <c r="BG789"/>
  <c r="BF789"/>
  <c r="T789"/>
  <c r="R789"/>
  <c r="P789"/>
  <c r="BI787"/>
  <c r="BH787"/>
  <c r="BG787"/>
  <c r="BF787"/>
  <c r="T787"/>
  <c r="R787"/>
  <c r="P787"/>
  <c r="BI786"/>
  <c r="BH786"/>
  <c r="BG786"/>
  <c r="BF786"/>
  <c r="T786"/>
  <c r="R786"/>
  <c r="P786"/>
  <c r="BI785"/>
  <c r="BH785"/>
  <c r="BG785"/>
  <c r="BF785"/>
  <c r="T785"/>
  <c r="R785"/>
  <c r="P785"/>
  <c r="BI784"/>
  <c r="BH784"/>
  <c r="BG784"/>
  <c r="BF784"/>
  <c r="T784"/>
  <c r="R784"/>
  <c r="P784"/>
  <c r="BI783"/>
  <c r="BH783"/>
  <c r="BG783"/>
  <c r="BF783"/>
  <c r="T783"/>
  <c r="R783"/>
  <c r="P783"/>
  <c r="BI782"/>
  <c r="BH782"/>
  <c r="BG782"/>
  <c r="BF782"/>
  <c r="T782"/>
  <c r="R782"/>
  <c r="P782"/>
  <c r="BI781"/>
  <c r="BH781"/>
  <c r="BG781"/>
  <c r="BF781"/>
  <c r="T781"/>
  <c r="R781"/>
  <c r="P781"/>
  <c r="BI780"/>
  <c r="BH780"/>
  <c r="BG780"/>
  <c r="BF780"/>
  <c r="T780"/>
  <c r="R780"/>
  <c r="P780"/>
  <c r="BI779"/>
  <c r="BH779"/>
  <c r="BG779"/>
  <c r="BF779"/>
  <c r="T779"/>
  <c r="R779"/>
  <c r="P779"/>
  <c r="BI778"/>
  <c r="BH778"/>
  <c r="BG778"/>
  <c r="BF778"/>
  <c r="T778"/>
  <c r="R778"/>
  <c r="P778"/>
  <c r="BI777"/>
  <c r="BH777"/>
  <c r="BG777"/>
  <c r="BF777"/>
  <c r="T777"/>
  <c r="R777"/>
  <c r="P777"/>
  <c r="BI776"/>
  <c r="BH776"/>
  <c r="BG776"/>
  <c r="BF776"/>
  <c r="T776"/>
  <c r="R776"/>
  <c r="P776"/>
  <c r="BI775"/>
  <c r="BH775"/>
  <c r="BG775"/>
  <c r="BF775"/>
  <c r="T775"/>
  <c r="R775"/>
  <c r="P775"/>
  <c r="BI774"/>
  <c r="BH774"/>
  <c r="BG774"/>
  <c r="BF774"/>
  <c r="T774"/>
  <c r="R774"/>
  <c r="P774"/>
  <c r="BI773"/>
  <c r="BH773"/>
  <c r="BG773"/>
  <c r="BF773"/>
  <c r="T773"/>
  <c r="R773"/>
  <c r="P773"/>
  <c r="BI772"/>
  <c r="BH772"/>
  <c r="BG772"/>
  <c r="BF772"/>
  <c r="T772"/>
  <c r="R772"/>
  <c r="P772"/>
  <c r="BI771"/>
  <c r="BH771"/>
  <c r="BG771"/>
  <c r="BF771"/>
  <c r="T771"/>
  <c r="R771"/>
  <c r="P771"/>
  <c r="BI770"/>
  <c r="BH770"/>
  <c r="BG770"/>
  <c r="BF770"/>
  <c r="T770"/>
  <c r="R770"/>
  <c r="P770"/>
  <c r="BI769"/>
  <c r="BH769"/>
  <c r="BG769"/>
  <c r="BF769"/>
  <c r="T769"/>
  <c r="R769"/>
  <c r="P769"/>
  <c r="BI768"/>
  <c r="BH768"/>
  <c r="BG768"/>
  <c r="BF768"/>
  <c r="T768"/>
  <c r="R768"/>
  <c r="P768"/>
  <c r="BI767"/>
  <c r="BH767"/>
  <c r="BG767"/>
  <c r="BF767"/>
  <c r="T767"/>
  <c r="R767"/>
  <c r="P767"/>
  <c r="BI766"/>
  <c r="BH766"/>
  <c r="BG766"/>
  <c r="BF766"/>
  <c r="T766"/>
  <c r="R766"/>
  <c r="P766"/>
  <c r="BI765"/>
  <c r="BH765"/>
  <c r="BG765"/>
  <c r="BF765"/>
  <c r="T765"/>
  <c r="R765"/>
  <c r="P765"/>
  <c r="BI764"/>
  <c r="BH764"/>
  <c r="BG764"/>
  <c r="BF764"/>
  <c r="T764"/>
  <c r="R764"/>
  <c r="P764"/>
  <c r="BI763"/>
  <c r="BH763"/>
  <c r="BG763"/>
  <c r="BF763"/>
  <c r="T763"/>
  <c r="R763"/>
  <c r="P763"/>
  <c r="BI762"/>
  <c r="BH762"/>
  <c r="BG762"/>
  <c r="BF762"/>
  <c r="T762"/>
  <c r="R762"/>
  <c r="P762"/>
  <c r="BI761"/>
  <c r="BH761"/>
  <c r="BG761"/>
  <c r="BF761"/>
  <c r="T761"/>
  <c r="R761"/>
  <c r="P761"/>
  <c r="BI760"/>
  <c r="BH760"/>
  <c r="BG760"/>
  <c r="BF760"/>
  <c r="T760"/>
  <c r="R760"/>
  <c r="P760"/>
  <c r="BI759"/>
  <c r="BH759"/>
  <c r="BG759"/>
  <c r="BF759"/>
  <c r="T759"/>
  <c r="R759"/>
  <c r="P759"/>
  <c r="BI758"/>
  <c r="BH758"/>
  <c r="BG758"/>
  <c r="BF758"/>
  <c r="T758"/>
  <c r="R758"/>
  <c r="P758"/>
  <c r="BI757"/>
  <c r="BH757"/>
  <c r="BG757"/>
  <c r="BF757"/>
  <c r="T757"/>
  <c r="R757"/>
  <c r="P757"/>
  <c r="BI755"/>
  <c r="BH755"/>
  <c r="BG755"/>
  <c r="BF755"/>
  <c r="T755"/>
  <c r="R755"/>
  <c r="P755"/>
  <c r="BI754"/>
  <c r="BH754"/>
  <c r="BG754"/>
  <c r="BF754"/>
  <c r="T754"/>
  <c r="R754"/>
  <c r="P754"/>
  <c r="BI753"/>
  <c r="BH753"/>
  <c r="BG753"/>
  <c r="BF753"/>
  <c r="T753"/>
  <c r="R753"/>
  <c r="P753"/>
  <c r="BI752"/>
  <c r="BH752"/>
  <c r="BG752"/>
  <c r="BF752"/>
  <c r="T752"/>
  <c r="R752"/>
  <c r="P752"/>
  <c r="BI751"/>
  <c r="BH751"/>
  <c r="BG751"/>
  <c r="BF751"/>
  <c r="T751"/>
  <c r="R751"/>
  <c r="P751"/>
  <c r="BI750"/>
  <c r="BH750"/>
  <c r="BG750"/>
  <c r="BF750"/>
  <c r="T750"/>
  <c r="R750"/>
  <c r="P750"/>
  <c r="BI749"/>
  <c r="BH749"/>
  <c r="BG749"/>
  <c r="BF749"/>
  <c r="T749"/>
  <c r="R749"/>
  <c r="P749"/>
  <c r="BI748"/>
  <c r="BH748"/>
  <c r="BG748"/>
  <c r="BF748"/>
  <c r="T748"/>
  <c r="R748"/>
  <c r="P748"/>
  <c r="BI747"/>
  <c r="BH747"/>
  <c r="BG747"/>
  <c r="BF747"/>
  <c r="T747"/>
  <c r="R747"/>
  <c r="P747"/>
  <c r="BI746"/>
  <c r="BH746"/>
  <c r="BG746"/>
  <c r="BF746"/>
  <c r="T746"/>
  <c r="R746"/>
  <c r="P746"/>
  <c r="BI745"/>
  <c r="BH745"/>
  <c r="BG745"/>
  <c r="BF745"/>
  <c r="T745"/>
  <c r="R745"/>
  <c r="P745"/>
  <c r="BI744"/>
  <c r="BH744"/>
  <c r="BG744"/>
  <c r="BF744"/>
  <c r="T744"/>
  <c r="R744"/>
  <c r="P744"/>
  <c r="BI743"/>
  <c r="BH743"/>
  <c r="BG743"/>
  <c r="BF743"/>
  <c r="T743"/>
  <c r="R743"/>
  <c r="P743"/>
  <c r="BI742"/>
  <c r="BH742"/>
  <c r="BG742"/>
  <c r="BF742"/>
  <c r="T742"/>
  <c r="R742"/>
  <c r="P742"/>
  <c r="BI741"/>
  <c r="BH741"/>
  <c r="BG741"/>
  <c r="BF741"/>
  <c r="T741"/>
  <c r="R741"/>
  <c r="P741"/>
  <c r="BI740"/>
  <c r="BH740"/>
  <c r="BG740"/>
  <c r="BF740"/>
  <c r="T740"/>
  <c r="R740"/>
  <c r="P740"/>
  <c r="BI739"/>
  <c r="BH739"/>
  <c r="BG739"/>
  <c r="BF739"/>
  <c r="T739"/>
  <c r="R739"/>
  <c r="P739"/>
  <c r="BI738"/>
  <c r="BH738"/>
  <c r="BG738"/>
  <c r="BF738"/>
  <c r="T738"/>
  <c r="R738"/>
  <c r="P738"/>
  <c r="BI737"/>
  <c r="BH737"/>
  <c r="BG737"/>
  <c r="BF737"/>
  <c r="T737"/>
  <c r="R737"/>
  <c r="P737"/>
  <c r="BI736"/>
  <c r="BH736"/>
  <c r="BG736"/>
  <c r="BF736"/>
  <c r="T736"/>
  <c r="R736"/>
  <c r="P736"/>
  <c r="BI735"/>
  <c r="BH735"/>
  <c r="BG735"/>
  <c r="BF735"/>
  <c r="T735"/>
  <c r="R735"/>
  <c r="P735"/>
  <c r="BI734"/>
  <c r="BH734"/>
  <c r="BG734"/>
  <c r="BF734"/>
  <c r="T734"/>
  <c r="R734"/>
  <c r="P734"/>
  <c r="BI733"/>
  <c r="BH733"/>
  <c r="BG733"/>
  <c r="BF733"/>
  <c r="T733"/>
  <c r="R733"/>
  <c r="P733"/>
  <c r="BI732"/>
  <c r="BH732"/>
  <c r="BG732"/>
  <c r="BF732"/>
  <c r="T732"/>
  <c r="R732"/>
  <c r="P732"/>
  <c r="BI731"/>
  <c r="BH731"/>
  <c r="BG731"/>
  <c r="BF731"/>
  <c r="T731"/>
  <c r="R731"/>
  <c r="P731"/>
  <c r="BI730"/>
  <c r="BH730"/>
  <c r="BG730"/>
  <c r="BF730"/>
  <c r="T730"/>
  <c r="R730"/>
  <c r="P730"/>
  <c r="BI729"/>
  <c r="BH729"/>
  <c r="BG729"/>
  <c r="BF729"/>
  <c r="T729"/>
  <c r="R729"/>
  <c r="P729"/>
  <c r="BI728"/>
  <c r="BH728"/>
  <c r="BG728"/>
  <c r="BF728"/>
  <c r="T728"/>
  <c r="R728"/>
  <c r="P728"/>
  <c r="BI727"/>
  <c r="BH727"/>
  <c r="BG727"/>
  <c r="BF727"/>
  <c r="T727"/>
  <c r="R727"/>
  <c r="P727"/>
  <c r="BI726"/>
  <c r="BH726"/>
  <c r="BG726"/>
  <c r="BF726"/>
  <c r="T726"/>
  <c r="R726"/>
  <c r="P726"/>
  <c r="BI725"/>
  <c r="BH725"/>
  <c r="BG725"/>
  <c r="BF725"/>
  <c r="T725"/>
  <c r="R725"/>
  <c r="P725"/>
  <c r="BI724"/>
  <c r="BH724"/>
  <c r="BG724"/>
  <c r="BF724"/>
  <c r="T724"/>
  <c r="R724"/>
  <c r="P724"/>
  <c r="BI723"/>
  <c r="BH723"/>
  <c r="BG723"/>
  <c r="BF723"/>
  <c r="T723"/>
  <c r="R723"/>
  <c r="P723"/>
  <c r="BI722"/>
  <c r="BH722"/>
  <c r="BG722"/>
  <c r="BF722"/>
  <c r="T722"/>
  <c r="R722"/>
  <c r="P722"/>
  <c r="BI721"/>
  <c r="BH721"/>
  <c r="BG721"/>
  <c r="BF721"/>
  <c r="T721"/>
  <c r="R721"/>
  <c r="P721"/>
  <c r="BI720"/>
  <c r="BH720"/>
  <c r="BG720"/>
  <c r="BF720"/>
  <c r="T720"/>
  <c r="R720"/>
  <c r="P720"/>
  <c r="BI718"/>
  <c r="BH718"/>
  <c r="BG718"/>
  <c r="BF718"/>
  <c r="T718"/>
  <c r="R718"/>
  <c r="P718"/>
  <c r="BI717"/>
  <c r="BH717"/>
  <c r="BG717"/>
  <c r="BF717"/>
  <c r="T717"/>
  <c r="R717"/>
  <c r="P717"/>
  <c r="BI716"/>
  <c r="BH716"/>
  <c r="BG716"/>
  <c r="BF716"/>
  <c r="T716"/>
  <c r="R716"/>
  <c r="P716"/>
  <c r="BI715"/>
  <c r="BH715"/>
  <c r="BG715"/>
  <c r="BF715"/>
  <c r="T715"/>
  <c r="R715"/>
  <c r="P715"/>
  <c r="BI714"/>
  <c r="BH714"/>
  <c r="BG714"/>
  <c r="BF714"/>
  <c r="T714"/>
  <c r="R714"/>
  <c r="P714"/>
  <c r="BI713"/>
  <c r="BH713"/>
  <c r="BG713"/>
  <c r="BF713"/>
  <c r="T713"/>
  <c r="R713"/>
  <c r="P713"/>
  <c r="BI712"/>
  <c r="BH712"/>
  <c r="BG712"/>
  <c r="BF712"/>
  <c r="T712"/>
  <c r="R712"/>
  <c r="P712"/>
  <c r="BI711"/>
  <c r="BH711"/>
  <c r="BG711"/>
  <c r="BF711"/>
  <c r="T711"/>
  <c r="R711"/>
  <c r="P711"/>
  <c r="BI710"/>
  <c r="BH710"/>
  <c r="BG710"/>
  <c r="BF710"/>
  <c r="T710"/>
  <c r="R710"/>
  <c r="P710"/>
  <c r="BI709"/>
  <c r="BH709"/>
  <c r="BG709"/>
  <c r="BF709"/>
  <c r="T709"/>
  <c r="R709"/>
  <c r="P709"/>
  <c r="BI708"/>
  <c r="BH708"/>
  <c r="BG708"/>
  <c r="BF708"/>
  <c r="T708"/>
  <c r="R708"/>
  <c r="P708"/>
  <c r="BI707"/>
  <c r="BH707"/>
  <c r="BG707"/>
  <c r="BF707"/>
  <c r="T707"/>
  <c r="R707"/>
  <c r="P707"/>
  <c r="BI706"/>
  <c r="BH706"/>
  <c r="BG706"/>
  <c r="BF706"/>
  <c r="T706"/>
  <c r="R706"/>
  <c r="P706"/>
  <c r="BI705"/>
  <c r="BH705"/>
  <c r="BG705"/>
  <c r="BF705"/>
  <c r="T705"/>
  <c r="R705"/>
  <c r="P705"/>
  <c r="BI704"/>
  <c r="BH704"/>
  <c r="BG704"/>
  <c r="BF704"/>
  <c r="T704"/>
  <c r="R704"/>
  <c r="P704"/>
  <c r="BI703"/>
  <c r="BH703"/>
  <c r="BG703"/>
  <c r="BF703"/>
  <c r="T703"/>
  <c r="R703"/>
  <c r="P703"/>
  <c r="BI702"/>
  <c r="BH702"/>
  <c r="BG702"/>
  <c r="BF702"/>
  <c r="T702"/>
  <c r="R702"/>
  <c r="P702"/>
  <c r="BI701"/>
  <c r="BH701"/>
  <c r="BG701"/>
  <c r="BF701"/>
  <c r="T701"/>
  <c r="R701"/>
  <c r="P701"/>
  <c r="BI700"/>
  <c r="BH700"/>
  <c r="BG700"/>
  <c r="BF700"/>
  <c r="T700"/>
  <c r="R700"/>
  <c r="P700"/>
  <c r="BI699"/>
  <c r="BH699"/>
  <c r="BG699"/>
  <c r="BF699"/>
  <c r="T699"/>
  <c r="R699"/>
  <c r="P699"/>
  <c r="BI698"/>
  <c r="BH698"/>
  <c r="BG698"/>
  <c r="BF698"/>
  <c r="T698"/>
  <c r="R698"/>
  <c r="P698"/>
  <c r="BI697"/>
  <c r="BH697"/>
  <c r="BG697"/>
  <c r="BF697"/>
  <c r="T697"/>
  <c r="R697"/>
  <c r="P697"/>
  <c r="BI696"/>
  <c r="BH696"/>
  <c r="BG696"/>
  <c r="BF696"/>
  <c r="T696"/>
  <c r="R696"/>
  <c r="P696"/>
  <c r="BI695"/>
  <c r="BH695"/>
  <c r="BG695"/>
  <c r="BF695"/>
  <c r="T695"/>
  <c r="R695"/>
  <c r="P695"/>
  <c r="BI694"/>
  <c r="BH694"/>
  <c r="BG694"/>
  <c r="BF694"/>
  <c r="T694"/>
  <c r="R694"/>
  <c r="P694"/>
  <c r="BI693"/>
  <c r="BH693"/>
  <c r="BG693"/>
  <c r="BF693"/>
  <c r="T693"/>
  <c r="R693"/>
  <c r="P693"/>
  <c r="BI691"/>
  <c r="BH691"/>
  <c r="BG691"/>
  <c r="BF691"/>
  <c r="T691"/>
  <c r="R691"/>
  <c r="P691"/>
  <c r="BI690"/>
  <c r="BH690"/>
  <c r="BG690"/>
  <c r="BF690"/>
  <c r="T690"/>
  <c r="R690"/>
  <c r="P690"/>
  <c r="BI689"/>
  <c r="BH689"/>
  <c r="BG689"/>
  <c r="BF689"/>
  <c r="T689"/>
  <c r="R689"/>
  <c r="P689"/>
  <c r="BI688"/>
  <c r="BH688"/>
  <c r="BG688"/>
  <c r="BF688"/>
  <c r="T688"/>
  <c r="R688"/>
  <c r="P688"/>
  <c r="BI687"/>
  <c r="BH687"/>
  <c r="BG687"/>
  <c r="BF687"/>
  <c r="T687"/>
  <c r="R687"/>
  <c r="P687"/>
  <c r="BI686"/>
  <c r="BH686"/>
  <c r="BG686"/>
  <c r="BF686"/>
  <c r="T686"/>
  <c r="R686"/>
  <c r="P686"/>
  <c r="BI685"/>
  <c r="BH685"/>
  <c r="BG685"/>
  <c r="BF685"/>
  <c r="T685"/>
  <c r="R685"/>
  <c r="P685"/>
  <c r="BI684"/>
  <c r="BH684"/>
  <c r="BG684"/>
  <c r="BF684"/>
  <c r="T684"/>
  <c r="R684"/>
  <c r="P684"/>
  <c r="BI683"/>
  <c r="BH683"/>
  <c r="BG683"/>
  <c r="BF683"/>
  <c r="T683"/>
  <c r="R683"/>
  <c r="P683"/>
  <c r="BI682"/>
  <c r="BH682"/>
  <c r="BG682"/>
  <c r="BF682"/>
  <c r="T682"/>
  <c r="R682"/>
  <c r="P682"/>
  <c r="BI681"/>
  <c r="BH681"/>
  <c r="BG681"/>
  <c r="BF681"/>
  <c r="T681"/>
  <c r="R681"/>
  <c r="P681"/>
  <c r="BI680"/>
  <c r="BH680"/>
  <c r="BG680"/>
  <c r="BF680"/>
  <c r="T680"/>
  <c r="R680"/>
  <c r="P680"/>
  <c r="BI678"/>
  <c r="BH678"/>
  <c r="BG678"/>
  <c r="BF678"/>
  <c r="T678"/>
  <c r="R678"/>
  <c r="P678"/>
  <c r="BI677"/>
  <c r="BH677"/>
  <c r="BG677"/>
  <c r="BF677"/>
  <c r="T677"/>
  <c r="R677"/>
  <c r="P677"/>
  <c r="BI676"/>
  <c r="BH676"/>
  <c r="BG676"/>
  <c r="BF676"/>
  <c r="T676"/>
  <c r="R676"/>
  <c r="P676"/>
  <c r="BI675"/>
  <c r="BH675"/>
  <c r="BG675"/>
  <c r="BF675"/>
  <c r="T675"/>
  <c r="R675"/>
  <c r="P675"/>
  <c r="BI674"/>
  <c r="BH674"/>
  <c r="BG674"/>
  <c r="BF674"/>
  <c r="T674"/>
  <c r="R674"/>
  <c r="P674"/>
  <c r="BI673"/>
  <c r="BH673"/>
  <c r="BG673"/>
  <c r="BF673"/>
  <c r="T673"/>
  <c r="R673"/>
  <c r="P673"/>
  <c r="BI672"/>
  <c r="BH672"/>
  <c r="BG672"/>
  <c r="BF672"/>
  <c r="T672"/>
  <c r="R672"/>
  <c r="P672"/>
  <c r="BI671"/>
  <c r="BH671"/>
  <c r="BG671"/>
  <c r="BF671"/>
  <c r="T671"/>
  <c r="R671"/>
  <c r="P671"/>
  <c r="BI670"/>
  <c r="BH670"/>
  <c r="BG670"/>
  <c r="BF670"/>
  <c r="T670"/>
  <c r="R670"/>
  <c r="P670"/>
  <c r="BI669"/>
  <c r="BH669"/>
  <c r="BG669"/>
  <c r="BF669"/>
  <c r="T669"/>
  <c r="R669"/>
  <c r="P669"/>
  <c r="BI668"/>
  <c r="BH668"/>
  <c r="BG668"/>
  <c r="BF668"/>
  <c r="T668"/>
  <c r="R668"/>
  <c r="P668"/>
  <c r="BI667"/>
  <c r="BH667"/>
  <c r="BG667"/>
  <c r="BF667"/>
  <c r="T667"/>
  <c r="R667"/>
  <c r="P667"/>
  <c r="BI666"/>
  <c r="BH666"/>
  <c r="BG666"/>
  <c r="BF666"/>
  <c r="T666"/>
  <c r="R666"/>
  <c r="P666"/>
  <c r="BI665"/>
  <c r="BH665"/>
  <c r="BG665"/>
  <c r="BF665"/>
  <c r="T665"/>
  <c r="R665"/>
  <c r="P665"/>
  <c r="BI664"/>
  <c r="BH664"/>
  <c r="BG664"/>
  <c r="BF664"/>
  <c r="T664"/>
  <c r="R664"/>
  <c r="P664"/>
  <c r="BI663"/>
  <c r="BH663"/>
  <c r="BG663"/>
  <c r="BF663"/>
  <c r="T663"/>
  <c r="R663"/>
  <c r="P663"/>
  <c r="BI662"/>
  <c r="BH662"/>
  <c r="BG662"/>
  <c r="BF662"/>
  <c r="T662"/>
  <c r="R662"/>
  <c r="P662"/>
  <c r="BI661"/>
  <c r="BH661"/>
  <c r="BG661"/>
  <c r="BF661"/>
  <c r="T661"/>
  <c r="R661"/>
  <c r="P661"/>
  <c r="BI660"/>
  <c r="BH660"/>
  <c r="BG660"/>
  <c r="BF660"/>
  <c r="T660"/>
  <c r="R660"/>
  <c r="P660"/>
  <c r="BI659"/>
  <c r="BH659"/>
  <c r="BG659"/>
  <c r="BF659"/>
  <c r="T659"/>
  <c r="R659"/>
  <c r="P659"/>
  <c r="BI658"/>
  <c r="BH658"/>
  <c r="BG658"/>
  <c r="BF658"/>
  <c r="T658"/>
  <c r="R658"/>
  <c r="P658"/>
  <c r="BI657"/>
  <c r="BH657"/>
  <c r="BG657"/>
  <c r="BF657"/>
  <c r="T657"/>
  <c r="R657"/>
  <c r="P657"/>
  <c r="BI656"/>
  <c r="BH656"/>
  <c r="BG656"/>
  <c r="BF656"/>
  <c r="T656"/>
  <c r="R656"/>
  <c r="P656"/>
  <c r="BI655"/>
  <c r="BH655"/>
  <c r="BG655"/>
  <c r="BF655"/>
  <c r="T655"/>
  <c r="R655"/>
  <c r="P655"/>
  <c r="BI654"/>
  <c r="BH654"/>
  <c r="BG654"/>
  <c r="BF654"/>
  <c r="T654"/>
  <c r="R654"/>
  <c r="P654"/>
  <c r="BI653"/>
  <c r="BH653"/>
  <c r="BG653"/>
  <c r="BF653"/>
  <c r="T653"/>
  <c r="R653"/>
  <c r="P653"/>
  <c r="BI652"/>
  <c r="BH652"/>
  <c r="BG652"/>
  <c r="BF652"/>
  <c r="T652"/>
  <c r="R652"/>
  <c r="P652"/>
  <c r="BI651"/>
  <c r="BH651"/>
  <c r="BG651"/>
  <c r="BF651"/>
  <c r="T651"/>
  <c r="R651"/>
  <c r="P651"/>
  <c r="BI650"/>
  <c r="BH650"/>
  <c r="BG650"/>
  <c r="BF650"/>
  <c r="T650"/>
  <c r="R650"/>
  <c r="P650"/>
  <c r="BI649"/>
  <c r="BH649"/>
  <c r="BG649"/>
  <c r="BF649"/>
  <c r="T649"/>
  <c r="R649"/>
  <c r="P649"/>
  <c r="BI648"/>
  <c r="BH648"/>
  <c r="BG648"/>
  <c r="BF648"/>
  <c r="T648"/>
  <c r="R648"/>
  <c r="P648"/>
  <c r="BI647"/>
  <c r="BH647"/>
  <c r="BG647"/>
  <c r="BF647"/>
  <c r="T647"/>
  <c r="R647"/>
  <c r="P647"/>
  <c r="BI646"/>
  <c r="BH646"/>
  <c r="BG646"/>
  <c r="BF646"/>
  <c r="T646"/>
  <c r="R646"/>
  <c r="P646"/>
  <c r="BI645"/>
  <c r="BH645"/>
  <c r="BG645"/>
  <c r="BF645"/>
  <c r="T645"/>
  <c r="R645"/>
  <c r="P645"/>
  <c r="BI644"/>
  <c r="BH644"/>
  <c r="BG644"/>
  <c r="BF644"/>
  <c r="T644"/>
  <c r="R644"/>
  <c r="P644"/>
  <c r="BI643"/>
  <c r="BH643"/>
  <c r="BG643"/>
  <c r="BF643"/>
  <c r="T643"/>
  <c r="R643"/>
  <c r="P643"/>
  <c r="BI642"/>
  <c r="BH642"/>
  <c r="BG642"/>
  <c r="BF642"/>
  <c r="T642"/>
  <c r="R642"/>
  <c r="P642"/>
  <c r="BI640"/>
  <c r="BH640"/>
  <c r="BG640"/>
  <c r="BF640"/>
  <c r="T640"/>
  <c r="R640"/>
  <c r="P640"/>
  <c r="BI639"/>
  <c r="BH639"/>
  <c r="BG639"/>
  <c r="BF639"/>
  <c r="T639"/>
  <c r="R639"/>
  <c r="P639"/>
  <c r="BI638"/>
  <c r="BH638"/>
  <c r="BG638"/>
  <c r="BF638"/>
  <c r="T638"/>
  <c r="R638"/>
  <c r="P638"/>
  <c r="BI637"/>
  <c r="BH637"/>
  <c r="BG637"/>
  <c r="BF637"/>
  <c r="T637"/>
  <c r="R637"/>
  <c r="P637"/>
  <c r="BI635"/>
  <c r="BH635"/>
  <c r="BG635"/>
  <c r="BF635"/>
  <c r="T635"/>
  <c r="R635"/>
  <c r="P635"/>
  <c r="BI634"/>
  <c r="BH634"/>
  <c r="BG634"/>
  <c r="BF634"/>
  <c r="T634"/>
  <c r="R634"/>
  <c r="P634"/>
  <c r="BI633"/>
  <c r="BH633"/>
  <c r="BG633"/>
  <c r="BF633"/>
  <c r="T633"/>
  <c r="R633"/>
  <c r="P633"/>
  <c r="BI632"/>
  <c r="BH632"/>
  <c r="BG632"/>
  <c r="BF632"/>
  <c r="T632"/>
  <c r="R632"/>
  <c r="P632"/>
  <c r="BI631"/>
  <c r="BH631"/>
  <c r="BG631"/>
  <c r="BF631"/>
  <c r="T631"/>
  <c r="R631"/>
  <c r="P631"/>
  <c r="BI629"/>
  <c r="BH629"/>
  <c r="BG629"/>
  <c r="BF629"/>
  <c r="T629"/>
  <c r="T628"/>
  <c r="R629"/>
  <c r="R628"/>
  <c r="P629"/>
  <c r="P628"/>
  <c r="BI627"/>
  <c r="BH627"/>
  <c r="BG627"/>
  <c r="BF627"/>
  <c r="T627"/>
  <c r="R627"/>
  <c r="P627"/>
  <c r="BI626"/>
  <c r="BH626"/>
  <c r="BG626"/>
  <c r="BF626"/>
  <c r="T626"/>
  <c r="R626"/>
  <c r="P626"/>
  <c r="BI625"/>
  <c r="BH625"/>
  <c r="BG625"/>
  <c r="BF625"/>
  <c r="T625"/>
  <c r="R625"/>
  <c r="P625"/>
  <c r="BI624"/>
  <c r="BH624"/>
  <c r="BG624"/>
  <c r="BF624"/>
  <c r="T624"/>
  <c r="R624"/>
  <c r="P624"/>
  <c r="BI623"/>
  <c r="BH623"/>
  <c r="BG623"/>
  <c r="BF623"/>
  <c r="T623"/>
  <c r="R623"/>
  <c r="P623"/>
  <c r="BI622"/>
  <c r="BH622"/>
  <c r="BG622"/>
  <c r="BF622"/>
  <c r="T622"/>
  <c r="R622"/>
  <c r="P622"/>
  <c r="BI620"/>
  <c r="BH620"/>
  <c r="BG620"/>
  <c r="BF620"/>
  <c r="T620"/>
  <c r="R620"/>
  <c r="P620"/>
  <c r="BI619"/>
  <c r="BH619"/>
  <c r="BG619"/>
  <c r="BF619"/>
  <c r="T619"/>
  <c r="R619"/>
  <c r="P619"/>
  <c r="BI618"/>
  <c r="BH618"/>
  <c r="BG618"/>
  <c r="BF618"/>
  <c r="T618"/>
  <c r="R618"/>
  <c r="P618"/>
  <c r="BI617"/>
  <c r="BH617"/>
  <c r="BG617"/>
  <c r="BF617"/>
  <c r="T617"/>
  <c r="R617"/>
  <c r="P617"/>
  <c r="BI616"/>
  <c r="BH616"/>
  <c r="BG616"/>
  <c r="BF616"/>
  <c r="T616"/>
  <c r="R616"/>
  <c r="P616"/>
  <c r="BI615"/>
  <c r="BH615"/>
  <c r="BG615"/>
  <c r="BF615"/>
  <c r="T615"/>
  <c r="R615"/>
  <c r="P615"/>
  <c r="BI614"/>
  <c r="BH614"/>
  <c r="BG614"/>
  <c r="BF614"/>
  <c r="T614"/>
  <c r="R614"/>
  <c r="P614"/>
  <c r="BI613"/>
  <c r="BH613"/>
  <c r="BG613"/>
  <c r="BF613"/>
  <c r="T613"/>
  <c r="R613"/>
  <c r="P613"/>
  <c r="BI612"/>
  <c r="BH612"/>
  <c r="BG612"/>
  <c r="BF612"/>
  <c r="T612"/>
  <c r="R612"/>
  <c r="P612"/>
  <c r="BI611"/>
  <c r="BH611"/>
  <c r="BG611"/>
  <c r="BF611"/>
  <c r="T611"/>
  <c r="R611"/>
  <c r="P611"/>
  <c r="BI610"/>
  <c r="BH610"/>
  <c r="BG610"/>
  <c r="BF610"/>
  <c r="T610"/>
  <c r="R610"/>
  <c r="P610"/>
  <c r="BI609"/>
  <c r="BH609"/>
  <c r="BG609"/>
  <c r="BF609"/>
  <c r="T609"/>
  <c r="R609"/>
  <c r="P609"/>
  <c r="BI608"/>
  <c r="BH608"/>
  <c r="BG608"/>
  <c r="BF608"/>
  <c r="T608"/>
  <c r="R608"/>
  <c r="P608"/>
  <c r="BI607"/>
  <c r="BH607"/>
  <c r="BG607"/>
  <c r="BF607"/>
  <c r="T607"/>
  <c r="R607"/>
  <c r="P607"/>
  <c r="BI606"/>
  <c r="BH606"/>
  <c r="BG606"/>
  <c r="BF606"/>
  <c r="T606"/>
  <c r="R606"/>
  <c r="P606"/>
  <c r="BI604"/>
  <c r="BH604"/>
  <c r="BG604"/>
  <c r="BF604"/>
  <c r="T604"/>
  <c r="R604"/>
  <c r="P604"/>
  <c r="BI603"/>
  <c r="BH603"/>
  <c r="BG603"/>
  <c r="BF603"/>
  <c r="T603"/>
  <c r="R603"/>
  <c r="P603"/>
  <c r="BI602"/>
  <c r="BH602"/>
  <c r="BG602"/>
  <c r="BF602"/>
  <c r="T602"/>
  <c r="R602"/>
  <c r="P602"/>
  <c r="BI601"/>
  <c r="BH601"/>
  <c r="BG601"/>
  <c r="BF601"/>
  <c r="T601"/>
  <c r="R601"/>
  <c r="P601"/>
  <c r="BI600"/>
  <c r="BH600"/>
  <c r="BG600"/>
  <c r="BF600"/>
  <c r="T600"/>
  <c r="R600"/>
  <c r="P600"/>
  <c r="BI599"/>
  <c r="BH599"/>
  <c r="BG599"/>
  <c r="BF599"/>
  <c r="T599"/>
  <c r="R599"/>
  <c r="P599"/>
  <c r="BI598"/>
  <c r="BH598"/>
  <c r="BG598"/>
  <c r="BF598"/>
  <c r="T598"/>
  <c r="R598"/>
  <c r="P598"/>
  <c r="BI597"/>
  <c r="BH597"/>
  <c r="BG597"/>
  <c r="BF597"/>
  <c r="T597"/>
  <c r="R597"/>
  <c r="P597"/>
  <c r="BI596"/>
  <c r="BH596"/>
  <c r="BG596"/>
  <c r="BF596"/>
  <c r="T596"/>
  <c r="R596"/>
  <c r="P596"/>
  <c r="BI595"/>
  <c r="BH595"/>
  <c r="BG595"/>
  <c r="BF595"/>
  <c r="T595"/>
  <c r="R595"/>
  <c r="P595"/>
  <c r="BI594"/>
  <c r="BH594"/>
  <c r="BG594"/>
  <c r="BF594"/>
  <c r="T594"/>
  <c r="R594"/>
  <c r="P594"/>
  <c r="BI593"/>
  <c r="BH593"/>
  <c r="BG593"/>
  <c r="BF593"/>
  <c r="T593"/>
  <c r="R593"/>
  <c r="P593"/>
  <c r="BI592"/>
  <c r="BH592"/>
  <c r="BG592"/>
  <c r="BF592"/>
  <c r="T592"/>
  <c r="R592"/>
  <c r="P592"/>
  <c r="BI591"/>
  <c r="BH591"/>
  <c r="BG591"/>
  <c r="BF591"/>
  <c r="T591"/>
  <c r="R591"/>
  <c r="P591"/>
  <c r="BI590"/>
  <c r="BH590"/>
  <c r="BG590"/>
  <c r="BF590"/>
  <c r="T590"/>
  <c r="R590"/>
  <c r="P590"/>
  <c r="BI589"/>
  <c r="BH589"/>
  <c r="BG589"/>
  <c r="BF589"/>
  <c r="T589"/>
  <c r="R589"/>
  <c r="P589"/>
  <c r="BI588"/>
  <c r="BH588"/>
  <c r="BG588"/>
  <c r="BF588"/>
  <c r="T588"/>
  <c r="R588"/>
  <c r="P588"/>
  <c r="BI587"/>
  <c r="BH587"/>
  <c r="BG587"/>
  <c r="BF587"/>
  <c r="T587"/>
  <c r="R587"/>
  <c r="P587"/>
  <c r="BI586"/>
  <c r="BH586"/>
  <c r="BG586"/>
  <c r="BF586"/>
  <c r="T586"/>
  <c r="R586"/>
  <c r="P586"/>
  <c r="BI585"/>
  <c r="BH585"/>
  <c r="BG585"/>
  <c r="BF585"/>
  <c r="T585"/>
  <c r="R585"/>
  <c r="P585"/>
  <c r="BI583"/>
  <c r="BH583"/>
  <c r="BG583"/>
  <c r="BF583"/>
  <c r="T583"/>
  <c r="R583"/>
  <c r="P583"/>
  <c r="BI582"/>
  <c r="BH582"/>
  <c r="BG582"/>
  <c r="BF582"/>
  <c r="T582"/>
  <c r="R582"/>
  <c r="P582"/>
  <c r="BI581"/>
  <c r="BH581"/>
  <c r="BG581"/>
  <c r="BF581"/>
  <c r="T581"/>
  <c r="R581"/>
  <c r="P581"/>
  <c r="BI579"/>
  <c r="BH579"/>
  <c r="BG579"/>
  <c r="BF579"/>
  <c r="T579"/>
  <c r="T578"/>
  <c r="R579"/>
  <c r="R578"/>
  <c r="P579"/>
  <c r="P578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72"/>
  <c r="BH572"/>
  <c r="BG572"/>
  <c r="BF572"/>
  <c r="T572"/>
  <c r="R572"/>
  <c r="P572"/>
  <c r="BI571"/>
  <c r="BH571"/>
  <c r="BG571"/>
  <c r="BF571"/>
  <c r="T571"/>
  <c r="R571"/>
  <c r="P571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66"/>
  <c r="BH566"/>
  <c r="BG566"/>
  <c r="BF566"/>
  <c r="T566"/>
  <c r="R566"/>
  <c r="P566"/>
  <c r="BI565"/>
  <c r="BH565"/>
  <c r="BG565"/>
  <c r="BF565"/>
  <c r="T565"/>
  <c r="R565"/>
  <c r="P565"/>
  <c r="BI564"/>
  <c r="BH564"/>
  <c r="BG564"/>
  <c r="BF564"/>
  <c r="T564"/>
  <c r="R564"/>
  <c r="P564"/>
  <c r="BI563"/>
  <c r="BH563"/>
  <c r="BG563"/>
  <c r="BF563"/>
  <c r="T563"/>
  <c r="R563"/>
  <c r="P563"/>
  <c r="BI562"/>
  <c r="BH562"/>
  <c r="BG562"/>
  <c r="BF562"/>
  <c r="T562"/>
  <c r="R562"/>
  <c r="P562"/>
  <c r="BI561"/>
  <c r="BH561"/>
  <c r="BG561"/>
  <c r="BF561"/>
  <c r="T561"/>
  <c r="R561"/>
  <c r="P561"/>
  <c r="BI560"/>
  <c r="BH560"/>
  <c r="BG560"/>
  <c r="BF560"/>
  <c r="T560"/>
  <c r="R560"/>
  <c r="P560"/>
  <c r="BI559"/>
  <c r="BH559"/>
  <c r="BG559"/>
  <c r="BF559"/>
  <c r="T559"/>
  <c r="R559"/>
  <c r="P559"/>
  <c r="BI558"/>
  <c r="BH558"/>
  <c r="BG558"/>
  <c r="BF558"/>
  <c r="T558"/>
  <c r="R558"/>
  <c r="P558"/>
  <c r="BI557"/>
  <c r="BH557"/>
  <c r="BG557"/>
  <c r="BF557"/>
  <c r="T557"/>
  <c r="R557"/>
  <c r="P557"/>
  <c r="BI556"/>
  <c r="BH556"/>
  <c r="BG556"/>
  <c r="BF556"/>
  <c r="T556"/>
  <c r="R556"/>
  <c r="P556"/>
  <c r="BI555"/>
  <c r="BH555"/>
  <c r="BG555"/>
  <c r="BF555"/>
  <c r="T555"/>
  <c r="R555"/>
  <c r="P555"/>
  <c r="BI554"/>
  <c r="BH554"/>
  <c r="BG554"/>
  <c r="BF554"/>
  <c r="T554"/>
  <c r="R554"/>
  <c r="P554"/>
  <c r="BI553"/>
  <c r="BH553"/>
  <c r="BG553"/>
  <c r="BF553"/>
  <c r="T553"/>
  <c r="R553"/>
  <c r="P553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3"/>
  <c r="BH543"/>
  <c r="BG543"/>
  <c r="BF543"/>
  <c r="T543"/>
  <c r="R543"/>
  <c r="P543"/>
  <c r="BI542"/>
  <c r="BH542"/>
  <c r="BG542"/>
  <c r="BF542"/>
  <c r="T542"/>
  <c r="R542"/>
  <c r="P542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37"/>
  <c r="BH537"/>
  <c r="BG537"/>
  <c r="BF537"/>
  <c r="T537"/>
  <c r="R537"/>
  <c r="P537"/>
  <c r="BI536"/>
  <c r="BH536"/>
  <c r="BG536"/>
  <c r="BF536"/>
  <c r="T536"/>
  <c r="R536"/>
  <c r="P536"/>
  <c r="BI535"/>
  <c r="BH535"/>
  <c r="BG535"/>
  <c r="BF535"/>
  <c r="T535"/>
  <c r="R535"/>
  <c r="P535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20"/>
  <c r="BH520"/>
  <c r="BG520"/>
  <c r="BF520"/>
  <c r="T520"/>
  <c r="R520"/>
  <c r="P520"/>
  <c r="BI518"/>
  <c r="BH518"/>
  <c r="BG518"/>
  <c r="BF518"/>
  <c r="T518"/>
  <c r="R518"/>
  <c r="P518"/>
  <c r="BI517"/>
  <c r="BH517"/>
  <c r="BG517"/>
  <c r="BF517"/>
  <c r="T517"/>
  <c r="R517"/>
  <c r="P517"/>
  <c r="BI516"/>
  <c r="BH516"/>
  <c r="BG516"/>
  <c r="BF516"/>
  <c r="T516"/>
  <c r="R516"/>
  <c r="P516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J110"/>
  <c r="J109"/>
  <c r="F109"/>
  <c r="F107"/>
  <c r="E105"/>
  <c r="J59"/>
  <c r="J58"/>
  <c r="F58"/>
  <c r="F56"/>
  <c r="E54"/>
  <c r="J20"/>
  <c r="E20"/>
  <c r="F110"/>
  <c r="J19"/>
  <c r="J14"/>
  <c r="J56"/>
  <c r="E7"/>
  <c r="E101"/>
  <c i="1" r="L50"/>
  <c r="AM50"/>
  <c r="AM49"/>
  <c r="L49"/>
  <c r="AM47"/>
  <c r="L47"/>
  <c r="L45"/>
  <c r="L44"/>
  <c i="2" r="BK1316"/>
  <c r="J1273"/>
  <c r="BK1161"/>
  <c r="BK1143"/>
  <c r="BK1129"/>
  <c r="BK1054"/>
  <c r="J979"/>
  <c r="BK907"/>
  <c r="BK869"/>
  <c r="J842"/>
  <c r="J824"/>
  <c r="BK802"/>
  <c r="BK772"/>
  <c r="J733"/>
  <c r="BK684"/>
  <c r="BK550"/>
  <c r="J500"/>
  <c r="J425"/>
  <c r="BK341"/>
  <c r="J306"/>
  <c r="BK294"/>
  <c r="BK256"/>
  <c r="BK233"/>
  <c r="BK184"/>
  <c r="J135"/>
  <c r="BK1286"/>
  <c r="J1256"/>
  <c r="BK1190"/>
  <c r="J1145"/>
  <c r="J1107"/>
  <c r="BK1084"/>
  <c r="BK1066"/>
  <c r="J1048"/>
  <c r="J1003"/>
  <c r="J963"/>
  <c r="BK938"/>
  <c r="J880"/>
  <c r="J853"/>
  <c r="BK809"/>
  <c r="J785"/>
  <c r="BK759"/>
  <c r="J736"/>
  <c r="J606"/>
  <c r="J566"/>
  <c r="BK525"/>
  <c r="J468"/>
  <c r="BK446"/>
  <c r="BK423"/>
  <c r="BK404"/>
  <c r="BK356"/>
  <c r="J322"/>
  <c r="J260"/>
  <c r="J198"/>
  <c r="J167"/>
  <c r="J115"/>
  <c r="J1301"/>
  <c r="J1240"/>
  <c r="J1189"/>
  <c r="J1131"/>
  <c r="BK1097"/>
  <c r="J1050"/>
  <c r="BK936"/>
  <c r="BK859"/>
  <c r="J821"/>
  <c r="BK775"/>
  <c r="J702"/>
  <c r="J672"/>
  <c r="BK659"/>
  <c r="BK624"/>
  <c r="J579"/>
  <c r="BK531"/>
  <c r="BK492"/>
  <c r="J454"/>
  <c r="BK405"/>
  <c r="J343"/>
  <c r="J293"/>
  <c r="BK273"/>
  <c r="BK223"/>
  <c r="J166"/>
  <c r="BK146"/>
  <c r="J117"/>
  <c r="BK1264"/>
  <c r="J1225"/>
  <c r="J1195"/>
  <c r="BK1172"/>
  <c r="BK1116"/>
  <c r="J1077"/>
  <c r="J1031"/>
  <c r="BK993"/>
  <c r="J957"/>
  <c r="BK793"/>
  <c r="J737"/>
  <c r="BK701"/>
  <c r="J656"/>
  <c r="J653"/>
  <c r="J632"/>
  <c r="BK627"/>
  <c r="J599"/>
  <c r="J581"/>
  <c r="J532"/>
  <c r="BK482"/>
  <c r="BK470"/>
  <c r="J448"/>
  <c r="J420"/>
  <c r="J400"/>
  <c r="BK377"/>
  <c r="BK352"/>
  <c r="BK321"/>
  <c r="J266"/>
  <c r="BK202"/>
  <c r="J163"/>
  <c r="BK124"/>
  <c r="J1287"/>
  <c r="BK1266"/>
  <c r="J1244"/>
  <c r="J1216"/>
  <c r="J1181"/>
  <c r="J1120"/>
  <c r="BK1103"/>
  <c r="BK1028"/>
  <c r="J988"/>
  <c r="J960"/>
  <c r="BK932"/>
  <c r="BK912"/>
  <c r="J899"/>
  <c r="J877"/>
  <c r="J832"/>
  <c r="J791"/>
  <c r="J765"/>
  <c r="BK720"/>
  <c r="BK710"/>
  <c r="BK616"/>
  <c r="BK1213"/>
  <c r="J1187"/>
  <c r="J1078"/>
  <c r="BK1004"/>
  <c r="BK947"/>
  <c r="J924"/>
  <c r="BK891"/>
  <c r="BK855"/>
  <c r="BK731"/>
  <c r="J693"/>
  <c r="J554"/>
  <c r="BK537"/>
  <c r="J514"/>
  <c r="BK499"/>
  <c r="J440"/>
  <c r="BK424"/>
  <c r="BK365"/>
  <c r="J328"/>
  <c r="BK286"/>
  <c r="J238"/>
  <c r="J188"/>
  <c r="BK161"/>
  <c r="BK1386"/>
  <c r="J1369"/>
  <c r="J1346"/>
  <c r="J1328"/>
  <c r="BK1319"/>
  <c r="BK1003"/>
  <c r="BK740"/>
  <c r="J662"/>
  <c r="BK646"/>
  <c r="BK625"/>
  <c r="BK596"/>
  <c r="J569"/>
  <c r="BK557"/>
  <c r="J544"/>
  <c r="BK484"/>
  <c r="J426"/>
  <c r="J405"/>
  <c r="BK370"/>
  <c r="J340"/>
  <c r="J280"/>
  <c r="J212"/>
  <c r="J169"/>
  <c r="BK159"/>
  <c r="J126"/>
  <c r="BK1304"/>
  <c r="BK1240"/>
  <c r="J1228"/>
  <c r="BK1204"/>
  <c r="BK1159"/>
  <c r="J1084"/>
  <c r="BK1056"/>
  <c r="J975"/>
  <c r="BK886"/>
  <c r="BK847"/>
  <c r="J825"/>
  <c r="J776"/>
  <c r="BK727"/>
  <c r="J697"/>
  <c r="BK678"/>
  <c r="BK622"/>
  <c r="BK582"/>
  <c r="BK466"/>
  <c r="J391"/>
  <c r="J312"/>
  <c r="J240"/>
  <c r="J195"/>
  <c r="BK180"/>
  <c r="BK150"/>
  <c r="J124"/>
  <c r="J1372"/>
  <c r="J1321"/>
  <c r="BK1297"/>
  <c r="J1165"/>
  <c r="J1035"/>
  <c r="BK725"/>
  <c r="J686"/>
  <c r="BK570"/>
  <c r="J538"/>
  <c r="BK284"/>
  <c r="BK230"/>
  <c r="BK133"/>
  <c r="BK117"/>
  <c r="J1371"/>
  <c r="BK1359"/>
  <c r="J1343"/>
  <c r="J1332"/>
  <c r="BK1276"/>
  <c r="J1159"/>
  <c r="J1121"/>
  <c r="BK1067"/>
  <c r="J1011"/>
  <c r="BK980"/>
  <c r="J955"/>
  <c r="J911"/>
  <c r="BK901"/>
  <c r="J875"/>
  <c r="J852"/>
  <c r="J830"/>
  <c r="BK801"/>
  <c r="J747"/>
  <c r="BK722"/>
  <c r="J700"/>
  <c r="J655"/>
  <c r="BK634"/>
  <c r="J590"/>
  <c r="J561"/>
  <c r="BK504"/>
  <c r="J460"/>
  <c r="BK409"/>
  <c r="J371"/>
  <c r="BK354"/>
  <c r="BK328"/>
  <c r="J288"/>
  <c r="J251"/>
  <c r="J224"/>
  <c r="BK199"/>
  <c r="J158"/>
  <c r="BK1364"/>
  <c r="BK1348"/>
  <c r="BK1333"/>
  <c r="BK1309"/>
  <c r="J1274"/>
  <c r="BK1140"/>
  <c r="BK1075"/>
  <c r="BK1012"/>
  <c r="J942"/>
  <c r="BK875"/>
  <c r="J862"/>
  <c r="BK806"/>
  <c r="J762"/>
  <c r="J730"/>
  <c r="BK677"/>
  <c r="BK548"/>
  <c r="BK507"/>
  <c r="BK462"/>
  <c r="BK372"/>
  <c r="J331"/>
  <c r="J285"/>
  <c r="J252"/>
  <c r="BK206"/>
  <c r="J182"/>
  <c r="BK1352"/>
  <c r="J1344"/>
  <c r="J1327"/>
  <c r="J1252"/>
  <c r="BK1170"/>
  <c r="J1137"/>
  <c r="J1071"/>
  <c i="3" r="J361"/>
  <c r="J201"/>
  <c r="J429"/>
  <c r="BK214"/>
  <c r="J129"/>
  <c r="BK423"/>
  <c r="BK343"/>
  <c r="BK256"/>
  <c r="BK447"/>
  <c r="BK266"/>
  <c r="BK385"/>
  <c r="BK302"/>
  <c r="BK483"/>
  <c r="J321"/>
  <c r="BK220"/>
  <c r="J135"/>
  <c r="J431"/>
  <c r="J312"/>
  <c r="BK195"/>
  <c r="J521"/>
  <c r="J475"/>
  <c r="J378"/>
  <c r="J281"/>
  <c r="J248"/>
  <c r="J136"/>
  <c r="J413"/>
  <c r="BK265"/>
  <c i="4" r="BK151"/>
  <c r="BK129"/>
  <c r="J116"/>
  <c r="BK150"/>
  <c r="BK171"/>
  <c r="J147"/>
  <c r="BK108"/>
  <c r="J138"/>
  <c r="J120"/>
  <c r="J127"/>
  <c r="J93"/>
  <c r="J124"/>
  <c r="BK104"/>
  <c r="J92"/>
  <c r="J161"/>
  <c r="J141"/>
  <c r="J104"/>
  <c r="BK159"/>
  <c i="2" r="J1290"/>
  <c r="BK1149"/>
  <c r="BK1133"/>
  <c r="J1029"/>
  <c r="J997"/>
  <c r="BK929"/>
  <c r="J881"/>
  <c r="J858"/>
  <c r="J834"/>
  <c r="J798"/>
  <c r="J754"/>
  <c r="J698"/>
  <c r="BK585"/>
  <c r="J504"/>
  <c r="BK477"/>
  <c r="BK376"/>
  <c r="BK324"/>
  <c r="BK303"/>
  <c r="BK275"/>
  <c r="J245"/>
  <c r="J225"/>
  <c r="J165"/>
  <c r="J1269"/>
  <c r="J1234"/>
  <c r="J1201"/>
  <c r="J1111"/>
  <c r="J1076"/>
  <c r="J1062"/>
  <c r="BK1045"/>
  <c r="BK1026"/>
  <c r="J1013"/>
  <c r="BK982"/>
  <c r="BK951"/>
  <c r="J920"/>
  <c r="J906"/>
  <c r="BK881"/>
  <c r="BK850"/>
  <c r="BK824"/>
  <c r="J786"/>
  <c r="J761"/>
  <c r="BK753"/>
  <c r="BK613"/>
  <c r="BK603"/>
  <c r="BK572"/>
  <c r="BK561"/>
  <c r="BK530"/>
  <c r="J491"/>
  <c r="J469"/>
  <c r="J462"/>
  <c r="BK441"/>
  <c r="BK421"/>
  <c r="BK406"/>
  <c r="BK373"/>
  <c r="BK335"/>
  <c r="J275"/>
  <c r="BK212"/>
  <c r="BK163"/>
  <c r="J127"/>
  <c r="J1303"/>
  <c r="J1295"/>
  <c r="J1250"/>
  <c r="BK1207"/>
  <c r="BK1138"/>
  <c r="J1102"/>
  <c r="J1082"/>
  <c r="BK963"/>
  <c r="BK896"/>
  <c r="BK836"/>
  <c r="J819"/>
  <c r="BK752"/>
  <c r="BK699"/>
  <c r="BK667"/>
  <c r="BK653"/>
  <c r="BK645"/>
  <c r="BK635"/>
  <c r="J617"/>
  <c r="J597"/>
  <c r="BK555"/>
  <c r="BK528"/>
  <c r="BK478"/>
  <c r="J419"/>
  <c r="BK393"/>
  <c r="BK367"/>
  <c r="BK304"/>
  <c r="BK282"/>
  <c r="J255"/>
  <c r="J219"/>
  <c r="BK195"/>
  <c r="BK155"/>
  <c r="J128"/>
  <c r="J1286"/>
  <c r="J1267"/>
  <c r="BK1256"/>
  <c r="J1218"/>
  <c r="J1194"/>
  <c r="BK1183"/>
  <c r="BK1111"/>
  <c r="BK1080"/>
  <c r="J1040"/>
  <c r="BK1020"/>
  <c r="J987"/>
  <c r="BK908"/>
  <c r="J809"/>
  <c r="BK777"/>
  <c r="BK755"/>
  <c r="BK724"/>
  <c r="BK662"/>
  <c r="J652"/>
  <c r="J638"/>
  <c r="J607"/>
  <c r="BK597"/>
  <c r="BK589"/>
  <c r="J557"/>
  <c r="J488"/>
  <c r="J471"/>
  <c r="J452"/>
  <c r="BK431"/>
  <c r="J404"/>
  <c r="J381"/>
  <c r="BK362"/>
  <c r="J351"/>
  <c r="BK292"/>
  <c r="J262"/>
  <c r="J214"/>
  <c r="J177"/>
  <c r="J139"/>
  <c r="BK123"/>
  <c r="BK1306"/>
  <c r="J1268"/>
  <c r="J1249"/>
  <c r="BK1233"/>
  <c r="BK1208"/>
  <c r="BK1194"/>
  <c r="BK1187"/>
  <c r="BK1160"/>
  <c r="BK1121"/>
  <c r="BK1109"/>
  <c r="BK1050"/>
  <c r="J1027"/>
  <c r="J1005"/>
  <c r="J971"/>
  <c r="J948"/>
  <c r="BK928"/>
  <c r="BK917"/>
  <c r="BK903"/>
  <c r="J892"/>
  <c r="J847"/>
  <c r="J814"/>
  <c r="J806"/>
  <c r="BK796"/>
  <c r="BK770"/>
  <c r="BK716"/>
  <c r="BK687"/>
  <c r="BK1225"/>
  <c r="BK1205"/>
  <c r="J1200"/>
  <c r="BK1155"/>
  <c r="J1064"/>
  <c r="J982"/>
  <c r="J962"/>
  <c r="BK930"/>
  <c r="J923"/>
  <c r="J913"/>
  <c r="BK890"/>
  <c r="BK839"/>
  <c r="J745"/>
  <c r="J551"/>
  <c r="BK457"/>
  <c r="J341"/>
  <c r="J263"/>
  <c r="BK205"/>
  <c r="BK1375"/>
  <c r="BK1335"/>
  <c r="BK1269"/>
  <c r="BK1211"/>
  <c r="J1153"/>
  <c r="J1030"/>
  <c r="J661"/>
  <c r="J624"/>
  <c r="J559"/>
  <c r="BK460"/>
  <c r="BK390"/>
  <c r="J257"/>
  <c r="J150"/>
  <c r="BK1289"/>
  <c r="J1221"/>
  <c r="BK1059"/>
  <c r="BK957"/>
  <c r="BK865"/>
  <c r="BK1330"/>
  <c r="BK1102"/>
  <c r="BK991"/>
  <c r="BK690"/>
  <c r="J521"/>
  <c r="BK452"/>
  <c r="BK420"/>
  <c r="J370"/>
  <c r="J337"/>
  <c r="J282"/>
  <c r="J199"/>
  <c i="1" r="AS55"/>
  <c i="2" r="J1224"/>
  <c r="BK1150"/>
  <c r="J1093"/>
  <c r="BK1048"/>
  <c r="BK986"/>
  <c r="J964"/>
  <c r="BK948"/>
  <c r="BK937"/>
  <c r="BK924"/>
  <c r="BK898"/>
  <c r="J864"/>
  <c r="J797"/>
  <c r="J766"/>
  <c r="BK737"/>
  <c r="BK668"/>
  <c r="J640"/>
  <c r="J620"/>
  <c r="J611"/>
  <c r="J576"/>
  <c r="J518"/>
  <c r="BK468"/>
  <c r="BK391"/>
  <c r="BK345"/>
  <c r="J300"/>
  <c r="J256"/>
  <c r="J204"/>
  <c r="BK191"/>
  <c r="J1383"/>
  <c r="BK1357"/>
  <c r="J1334"/>
  <c r="BK1314"/>
  <c r="BK1201"/>
  <c r="BK780"/>
  <c r="J738"/>
  <c r="J701"/>
  <c r="J583"/>
  <c r="J534"/>
  <c r="BK506"/>
  <c r="BK474"/>
  <c r="BK398"/>
  <c r="J376"/>
  <c r="BK301"/>
  <c r="J248"/>
  <c r="BK201"/>
  <c r="BK1367"/>
  <c r="J1349"/>
  <c r="J1338"/>
  <c r="J1313"/>
  <c r="J1207"/>
  <c r="J1155"/>
  <c r="BK1131"/>
  <c r="BK1065"/>
  <c i="3" r="BK337"/>
  <c r="J203"/>
  <c r="J116"/>
  <c r="BK324"/>
  <c r="J189"/>
  <c r="BK487"/>
  <c r="J302"/>
  <c r="BK236"/>
  <c r="J354"/>
  <c r="J517"/>
  <c r="J464"/>
  <c r="J341"/>
  <c r="BK234"/>
  <c r="BK457"/>
  <c r="J277"/>
  <c r="J497"/>
  <c r="BK316"/>
  <c r="BK156"/>
  <c r="J477"/>
  <c r="J385"/>
  <c r="J275"/>
  <c r="J143"/>
  <c r="J336"/>
  <c i="4" r="J176"/>
  <c r="BK167"/>
  <c r="BK152"/>
  <c r="BK172"/>
  <c r="BK119"/>
  <c r="BK117"/>
  <c r="J153"/>
  <c r="J125"/>
  <c r="J112"/>
  <c r="BK90"/>
  <c r="J106"/>
  <c r="BK109"/>
  <c i="2" r="J1319"/>
  <c r="J1280"/>
  <c r="J1170"/>
  <c r="J1141"/>
  <c r="BK1078"/>
  <c r="J1004"/>
  <c r="BK970"/>
  <c r="BK960"/>
  <c r="J885"/>
  <c r="J876"/>
  <c r="BK854"/>
  <c r="BK835"/>
  <c r="J823"/>
  <c r="BK807"/>
  <c r="J780"/>
  <c r="BK741"/>
  <c r="J720"/>
  <c r="J687"/>
  <c r="BK583"/>
  <c r="BK551"/>
  <c r="J524"/>
  <c r="J492"/>
  <c r="J442"/>
  <c r="J392"/>
  <c r="BK364"/>
  <c r="BK337"/>
  <c r="J323"/>
  <c r="J308"/>
  <c r="J287"/>
  <c r="BK260"/>
  <c r="J229"/>
  <c r="BK217"/>
  <c r="J138"/>
  <c r="BK1307"/>
  <c r="BK1265"/>
  <c r="J1233"/>
  <c r="J1220"/>
  <c r="J1193"/>
  <c r="BK1167"/>
  <c r="J1116"/>
  <c r="BK1110"/>
  <c r="J1058"/>
  <c r="J1015"/>
  <c r="BK977"/>
  <c r="J946"/>
  <c r="BK893"/>
  <c r="BK851"/>
  <c r="BK808"/>
  <c r="BK784"/>
  <c r="J755"/>
  <c r="J721"/>
  <c r="BK604"/>
  <c r="BK540"/>
  <c r="BK510"/>
  <c r="J479"/>
  <c r="BK461"/>
  <c r="J435"/>
  <c r="BK408"/>
  <c r="BK355"/>
  <c r="BK313"/>
  <c r="BK246"/>
  <c r="BK182"/>
  <c r="BK149"/>
  <c r="BK1294"/>
  <c r="J1239"/>
  <c r="BK1178"/>
  <c r="BK1106"/>
  <c r="BK1058"/>
  <c r="J950"/>
  <c r="J800"/>
  <c r="BK718"/>
  <c r="BK663"/>
  <c r="BK647"/>
  <c r="J627"/>
  <c r="BK594"/>
  <c r="J556"/>
  <c r="J501"/>
  <c r="J436"/>
  <c r="BK385"/>
  <c r="J348"/>
  <c r="J299"/>
  <c r="BK269"/>
  <c r="J215"/>
  <c r="J156"/>
  <c r="BK135"/>
  <c r="BK1292"/>
  <c r="J1262"/>
  <c r="BK1221"/>
  <c r="BK1192"/>
  <c r="J1150"/>
  <c r="BK1114"/>
  <c r="J1054"/>
  <c r="J1022"/>
  <c r="J973"/>
  <c r="BK879"/>
  <c r="J807"/>
  <c r="BK773"/>
  <c r="BK696"/>
  <c r="BK655"/>
  <c r="BK639"/>
  <c r="J600"/>
  <c r="BK587"/>
  <c r="J568"/>
  <c r="BK472"/>
  <c r="J457"/>
  <c r="BK442"/>
  <c r="J429"/>
  <c r="BK397"/>
  <c r="J355"/>
  <c r="J283"/>
  <c r="J203"/>
  <c r="BK176"/>
  <c r="BK137"/>
  <c r="J1307"/>
  <c r="J1257"/>
  <c r="BK1237"/>
  <c r="J1203"/>
  <c r="BK1180"/>
  <c r="BK1113"/>
  <c r="BK1049"/>
  <c r="J981"/>
  <c r="BK966"/>
  <c r="J945"/>
  <c r="BK927"/>
  <c r="BK902"/>
  <c r="J887"/>
  <c r="BK834"/>
  <c r="BK792"/>
  <c r="BK750"/>
  <c r="J715"/>
  <c r="BK1246"/>
  <c r="BK1217"/>
  <c r="BK1157"/>
  <c r="BK1081"/>
  <c r="J1033"/>
  <c r="J977"/>
  <c r="J941"/>
  <c r="J902"/>
  <c r="BK863"/>
  <c r="BK805"/>
  <c r="J752"/>
  <c r="J708"/>
  <c r="J684"/>
  <c r="J558"/>
  <c r="BK536"/>
  <c r="J496"/>
  <c r="BK444"/>
  <c r="J418"/>
  <c r="BK357"/>
  <c r="BK300"/>
  <c r="BK239"/>
  <c r="J216"/>
  <c r="BK171"/>
  <c r="J152"/>
  <c r="J1374"/>
  <c r="J1345"/>
  <c r="J1324"/>
  <c r="J1272"/>
  <c r="BK1257"/>
  <c r="BK1189"/>
  <c r="J1169"/>
  <c r="J1073"/>
  <c r="BK1017"/>
  <c r="J984"/>
  <c r="BK707"/>
  <c r="J660"/>
  <c r="J645"/>
  <c r="J619"/>
  <c r="J585"/>
  <c r="BK560"/>
  <c r="BK546"/>
  <c r="J516"/>
  <c r="BK455"/>
  <c r="BK412"/>
  <c r="BK403"/>
  <c r="J362"/>
  <c r="BK329"/>
  <c r="BK288"/>
  <c r="BK204"/>
  <c r="BK170"/>
  <c r="BK131"/>
  <c r="BK1293"/>
  <c r="BK1244"/>
  <c r="BK1215"/>
  <c r="J1146"/>
  <c r="BK1068"/>
  <c r="BK1040"/>
  <c r="J898"/>
  <c r="J849"/>
  <c r="J787"/>
  <c r="J724"/>
  <c r="J695"/>
  <c r="J673"/>
  <c r="BK558"/>
  <c r="J526"/>
  <c r="J459"/>
  <c r="BK415"/>
  <c r="J333"/>
  <c r="J286"/>
  <c r="J222"/>
  <c r="BK166"/>
  <c r="J137"/>
  <c r="BK1362"/>
  <c r="J1329"/>
  <c r="J1219"/>
  <c r="BK1156"/>
  <c r="BK1055"/>
  <c r="BK1011"/>
  <c r="BK739"/>
  <c r="J709"/>
  <c r="J603"/>
  <c r="J531"/>
  <c r="J510"/>
  <c r="J475"/>
  <c r="J451"/>
  <c r="J431"/>
  <c r="J395"/>
  <c r="BK326"/>
  <c r="J246"/>
  <c r="BK1368"/>
  <c r="J1297"/>
  <c r="J1103"/>
  <c r="J1047"/>
  <c r="J1021"/>
  <c r="BK827"/>
  <c r="J741"/>
  <c r="J675"/>
  <c r="J517"/>
  <c r="BK473"/>
  <c r="J335"/>
  <c r="BK235"/>
  <c i="3" r="J271"/>
  <c r="J387"/>
  <c r="J162"/>
  <c r="J347"/>
  <c r="BK519"/>
  <c r="BK371"/>
  <c r="BK241"/>
  <c r="J443"/>
  <c r="J369"/>
  <c r="BK252"/>
  <c r="BK149"/>
  <c r="BK349"/>
  <c r="BK216"/>
  <c i="4" r="J163"/>
  <c r="J167"/>
  <c r="BK165"/>
  <c r="BK139"/>
  <c r="J160"/>
  <c r="BK128"/>
  <c r="J171"/>
  <c r="J131"/>
  <c r="J97"/>
  <c r="J152"/>
  <c r="BK127"/>
  <c r="BK113"/>
  <c r="BK101"/>
  <c r="J123"/>
  <c r="BK149"/>
  <c i="2" r="BK821"/>
  <c r="BK544"/>
  <c r="J453"/>
  <c r="BK358"/>
  <c r="J258"/>
  <c r="BK187"/>
  <c r="BK129"/>
  <c r="J1364"/>
  <c r="BK1320"/>
  <c r="J1241"/>
  <c r="BK1151"/>
  <c r="BK1029"/>
  <c r="J663"/>
  <c r="BK629"/>
  <c r="J564"/>
  <c r="J485"/>
  <c r="BK395"/>
  <c r="J269"/>
  <c r="BK185"/>
  <c r="BK128"/>
  <c r="BK1280"/>
  <c r="J1227"/>
  <c r="BK1128"/>
  <c r="J1016"/>
  <c r="J882"/>
  <c r="BK799"/>
  <c r="J722"/>
  <c r="J613"/>
  <c r="J541"/>
  <c r="J472"/>
  <c r="BK349"/>
  <c r="J305"/>
  <c r="J221"/>
  <c r="J144"/>
  <c r="J1386"/>
  <c r="BK1342"/>
  <c r="J1223"/>
  <c r="BK1053"/>
  <c r="J734"/>
  <c r="BK673"/>
  <c r="J507"/>
  <c r="J423"/>
  <c r="BK374"/>
  <c r="J330"/>
  <c r="BK289"/>
  <c r="BK261"/>
  <c r="J148"/>
  <c r="J121"/>
  <c r="BK1372"/>
  <c r="J1357"/>
  <c r="J1341"/>
  <c r="BK1336"/>
  <c r="BK1312"/>
  <c r="J1206"/>
  <c r="J1132"/>
  <c r="J1085"/>
  <c r="J1066"/>
  <c r="BK1043"/>
  <c r="BK1007"/>
  <c r="BK974"/>
  <c r="J953"/>
  <c r="J934"/>
  <c r="BK913"/>
  <c r="J895"/>
  <c r="BK867"/>
  <c r="BK832"/>
  <c r="J805"/>
  <c r="BK791"/>
  <c r="J748"/>
  <c r="BK723"/>
  <c r="BK675"/>
  <c r="BK644"/>
  <c r="BK619"/>
  <c r="BK607"/>
  <c r="BK573"/>
  <c r="BK521"/>
  <c r="J473"/>
  <c r="BK435"/>
  <c r="J387"/>
  <c r="BK366"/>
  <c r="J346"/>
  <c r="BK295"/>
  <c r="BK234"/>
  <c r="BK183"/>
  <c r="J1355"/>
  <c r="BK1328"/>
  <c r="J1291"/>
  <c r="J1192"/>
  <c r="J1128"/>
  <c r="BK1024"/>
  <c r="BK979"/>
  <c r="J933"/>
  <c r="J867"/>
  <c r="J836"/>
  <c r="BK816"/>
  <c r="J783"/>
  <c r="J360"/>
  <c r="J292"/>
  <c r="BK237"/>
  <c r="J183"/>
  <c r="J1350"/>
  <c r="BK1334"/>
  <c r="BK1305"/>
  <c r="BK1209"/>
  <c r="J1149"/>
  <c r="BK1130"/>
  <c r="J1061"/>
  <c i="3" r="BK268"/>
  <c r="J160"/>
  <c r="J112"/>
  <c r="J286"/>
  <c r="BK158"/>
  <c r="BK497"/>
  <c r="J349"/>
  <c r="J194"/>
  <c r="BK336"/>
  <c r="J509"/>
  <c r="BK413"/>
  <c r="J168"/>
  <c r="J391"/>
  <c r="BK503"/>
  <c r="BK347"/>
  <c r="BK118"/>
  <c r="J451"/>
  <c r="J325"/>
  <c r="J246"/>
  <c r="BK131"/>
  <c r="J334"/>
  <c i="4" r="BK169"/>
  <c r="BK168"/>
  <c r="BK176"/>
  <c r="BK163"/>
  <c r="BK118"/>
  <c r="J144"/>
  <c r="J102"/>
  <c r="J111"/>
  <c r="J165"/>
  <c r="BK142"/>
  <c r="J109"/>
  <c r="J95"/>
  <c r="BK114"/>
  <c i="2" r="J725"/>
  <c r="J543"/>
  <c r="BK476"/>
  <c r="BK438"/>
  <c r="J352"/>
  <c r="BK266"/>
  <c r="J172"/>
  <c r="BK1383"/>
  <c r="J1309"/>
  <c r="J1260"/>
  <c r="BK1199"/>
  <c r="J1162"/>
  <c r="J995"/>
  <c r="BK656"/>
  <c r="J587"/>
  <c r="BK515"/>
  <c r="J397"/>
  <c r="BK306"/>
  <c r="BK194"/>
  <c r="BK127"/>
  <c r="BK1231"/>
  <c r="J1070"/>
  <c r="BK1037"/>
  <c r="J884"/>
  <c r="J839"/>
  <c r="J759"/>
  <c r="BK674"/>
  <c r="BK545"/>
  <c r="J494"/>
  <c r="BK389"/>
  <c r="J289"/>
  <c r="J200"/>
  <c r="BK138"/>
  <c r="J1361"/>
  <c r="BK1227"/>
  <c r="BK1092"/>
  <c r="BK1010"/>
  <c r="BK694"/>
  <c r="J522"/>
  <c r="J433"/>
  <c r="BK382"/>
  <c r="J357"/>
  <c r="J307"/>
  <c r="BK259"/>
  <c r="BK208"/>
  <c r="J155"/>
  <c r="BK118"/>
  <c r="BK1373"/>
  <c r="J1352"/>
  <c r="J1337"/>
  <c r="J1311"/>
  <c r="J1186"/>
  <c r="J1124"/>
  <c r="J1068"/>
  <c r="J861"/>
  <c r="J827"/>
  <c r="BK800"/>
  <c r="BK779"/>
  <c r="J740"/>
  <c r="BK695"/>
  <c r="BK661"/>
  <c r="BK642"/>
  <c r="J622"/>
  <c r="BK609"/>
  <c r="BK494"/>
  <c r="J458"/>
  <c r="BK368"/>
  <c r="J334"/>
  <c r="J302"/>
  <c r="BK258"/>
  <c r="BK249"/>
  <c r="J1139"/>
  <c r="J1017"/>
  <c r="BK945"/>
  <c r="BK889"/>
  <c r="J850"/>
  <c r="BK811"/>
  <c r="J772"/>
  <c r="BK743"/>
  <c r="J717"/>
  <c r="J604"/>
  <c r="J527"/>
  <c r="J493"/>
  <c r="BK428"/>
  <c r="J367"/>
  <c r="BK293"/>
  <c r="J250"/>
  <c r="J208"/>
  <c r="BK179"/>
  <c r="BK1355"/>
  <c r="J1340"/>
  <c r="J1318"/>
  <c r="BK1247"/>
  <c r="BK1153"/>
  <c r="J1106"/>
  <c i="3" r="BK389"/>
  <c r="J234"/>
  <c r="BK196"/>
  <c r="J133"/>
  <c r="J326"/>
  <c r="BK212"/>
  <c r="BK151"/>
  <c r="J127"/>
  <c r="J393"/>
  <c r="BK283"/>
  <c r="BK455"/>
  <c r="BK170"/>
  <c r="J466"/>
  <c r="BK339"/>
  <c r="BK186"/>
  <c r="J501"/>
  <c r="J403"/>
  <c r="J252"/>
  <c r="BK134"/>
  <c r="J417"/>
  <c r="BK323"/>
  <c r="J210"/>
  <c r="J513"/>
  <c r="BK373"/>
  <c r="J214"/>
  <c r="J439"/>
  <c r="J212"/>
  <c i="4" r="J134"/>
  <c r="BK123"/>
  <c r="BK148"/>
  <c r="J140"/>
  <c r="BK145"/>
  <c r="J114"/>
  <c r="BK134"/>
  <c r="J156"/>
  <c r="BK131"/>
  <c r="BK107"/>
  <c r="BK124"/>
  <c r="BK164"/>
  <c i="2" r="J1298"/>
  <c r="BK1284"/>
  <c r="J1176"/>
  <c r="J1135"/>
  <c r="BK1038"/>
  <c r="J978"/>
  <c r="J918"/>
  <c r="J879"/>
  <c r="BK846"/>
  <c r="J831"/>
  <c r="J815"/>
  <c r="J792"/>
  <c r="BK767"/>
  <c r="J732"/>
  <c r="J625"/>
  <c r="BK526"/>
  <c r="BK490"/>
  <c r="BK480"/>
  <c r="BK416"/>
  <c r="BK338"/>
  <c r="BK309"/>
  <c r="BK277"/>
  <c r="BK262"/>
  <c r="BK247"/>
  <c r="BK226"/>
  <c r="J209"/>
  <c r="BK139"/>
  <c r="J1306"/>
  <c r="BK1236"/>
  <c r="BK1218"/>
  <c r="BK1181"/>
  <c r="BK1135"/>
  <c r="BK1117"/>
  <c r="BK1100"/>
  <c r="J1060"/>
  <c r="J1020"/>
  <c r="BK961"/>
  <c r="J935"/>
  <c r="BK885"/>
  <c r="BK860"/>
  <c r="BK820"/>
  <c r="BK790"/>
  <c r="J763"/>
  <c r="BK711"/>
  <c r="J574"/>
  <c r="BK543"/>
  <c r="J502"/>
  <c r="BK465"/>
  <c r="BK443"/>
  <c r="J414"/>
  <c r="J375"/>
  <c r="BK314"/>
  <c r="BK271"/>
  <c r="BK209"/>
  <c r="J176"/>
  <c r="J146"/>
  <c r="BK1274"/>
  <c r="J1214"/>
  <c r="BK1108"/>
  <c r="BK1041"/>
  <c r="J912"/>
  <c r="BK845"/>
  <c r="J794"/>
  <c r="J739"/>
  <c r="J689"/>
  <c r="BK658"/>
  <c r="BK651"/>
  <c r="J633"/>
  <c r="BK588"/>
  <c r="J547"/>
  <c r="BK496"/>
  <c r="J455"/>
  <c r="J408"/>
  <c r="J383"/>
  <c r="J325"/>
  <c r="J1190"/>
  <c r="J1166"/>
  <c r="BK1119"/>
  <c r="BK1087"/>
  <c r="J1057"/>
  <c r="J1014"/>
  <c r="BK904"/>
  <c r="J818"/>
  <c r="BK786"/>
  <c r="J770"/>
  <c r="J667"/>
  <c r="J651"/>
  <c r="J631"/>
  <c r="BK418"/>
  <c r="BK392"/>
  <c r="J353"/>
  <c r="J277"/>
  <c r="J228"/>
  <c r="BK186"/>
  <c r="J130"/>
  <c r="BK1296"/>
  <c r="BK1262"/>
  <c r="BK1241"/>
  <c r="BK1229"/>
  <c r="BK1179"/>
  <c r="BK1112"/>
  <c r="J1067"/>
  <c r="BK1009"/>
  <c r="J976"/>
  <c r="BK952"/>
  <c r="J921"/>
  <c r="BK900"/>
  <c r="J869"/>
  <c r="BK818"/>
  <c r="J775"/>
  <c r="J735"/>
  <c r="BK698"/>
  <c r="BK1239"/>
  <c r="BK1210"/>
  <c r="BK1186"/>
  <c r="BK1042"/>
  <c r="J992"/>
  <c r="BK967"/>
  <c r="J927"/>
  <c r="BK914"/>
  <c r="BK871"/>
  <c r="BK749"/>
  <c r="BK709"/>
  <c r="BK688"/>
  <c r="BK595"/>
  <c r="J647"/>
  <c r="BK601"/>
  <c r="J570"/>
  <c r="J552"/>
  <c r="BK517"/>
  <c r="J465"/>
  <c r="J421"/>
  <c r="J384"/>
  <c r="BK361"/>
  <c r="BK291"/>
  <c r="BK231"/>
  <c r="BK196"/>
  <c r="J162"/>
  <c r="J133"/>
  <c r="BK1308"/>
  <c r="BK1235"/>
  <c r="BK1222"/>
  <c r="J1198"/>
  <c r="J1091"/>
  <c r="J1049"/>
  <c r="BK995"/>
  <c r="BK942"/>
  <c r="J868"/>
  <c r="BK833"/>
  <c r="J778"/>
  <c r="J726"/>
  <c r="J694"/>
  <c r="J598"/>
  <c r="BK532"/>
  <c r="BK469"/>
  <c r="J413"/>
  <c r="BK332"/>
  <c r="J298"/>
  <c r="J244"/>
  <c r="BK190"/>
  <c r="J151"/>
  <c r="BK130"/>
  <c r="BK1385"/>
  <c r="BK1351"/>
  <c r="J1308"/>
  <c r="J1209"/>
  <c r="J1096"/>
  <c r="BK1031"/>
  <c r="BK984"/>
  <c r="J716"/>
  <c r="BK685"/>
  <c r="BK553"/>
  <c r="BK523"/>
  <c r="BK483"/>
  <c r="BK450"/>
  <c r="BK400"/>
  <c r="BK380"/>
  <c r="J344"/>
  <c r="J313"/>
  <c r="J1158"/>
  <c r="BK1082"/>
  <c r="BK1034"/>
  <c r="J972"/>
  <c r="J947"/>
  <c r="BK931"/>
  <c r="BK919"/>
  <c r="J905"/>
  <c r="BK878"/>
  <c r="J838"/>
  <c r="J804"/>
  <c r="BK782"/>
  <c r="J746"/>
  <c r="BK704"/>
  <c r="BK665"/>
  <c r="BK633"/>
  <c r="J608"/>
  <c r="BK569"/>
  <c r="J483"/>
  <c r="BK410"/>
  <c r="J364"/>
  <c r="BK325"/>
  <c r="J265"/>
  <c r="BK210"/>
  <c r="J173"/>
  <c r="J1368"/>
  <c r="BK1344"/>
  <c r="BK1315"/>
  <c r="BK1166"/>
  <c r="BK1137"/>
  <c r="BK1366"/>
  <c r="J1335"/>
  <c r="BK1311"/>
  <c r="BK1216"/>
  <c r="J1197"/>
  <c r="BK1147"/>
  <c i="3" r="BK393"/>
  <c r="J223"/>
  <c r="BK153"/>
  <c r="BK485"/>
  <c r="J263"/>
  <c r="J153"/>
  <c r="BK477"/>
  <c r="BK367"/>
  <c r="J290"/>
  <c r="BK479"/>
  <c r="J165"/>
  <c r="BK395"/>
  <c r="BK333"/>
  <c r="J149"/>
  <c r="J445"/>
  <c r="BK263"/>
  <c r="BK521"/>
  <c r="BK397"/>
  <c r="BK231"/>
  <c r="BK184"/>
  <c r="BK403"/>
  <c r="BK250"/>
  <c r="BK501"/>
  <c r="J283"/>
  <c i="4" r="J166"/>
  <c r="J130"/>
  <c r="BK173"/>
  <c r="BK140"/>
  <c r="J158"/>
  <c r="BK136"/>
  <c r="BK141"/>
  <c r="BK92"/>
  <c r="J129"/>
  <c r="BK106"/>
  <c r="J101"/>
  <c r="J142"/>
  <c r="J91"/>
  <c i="2" r="J1292"/>
  <c r="BK1182"/>
  <c r="BK1148"/>
  <c r="BK1076"/>
  <c r="BK992"/>
  <c r="J919"/>
  <c r="BK883"/>
  <c r="J855"/>
  <c r="BK826"/>
  <c r="BK787"/>
  <c r="BK764"/>
  <c r="J723"/>
  <c r="BK672"/>
  <c r="BK508"/>
  <c r="BK488"/>
  <c r="J422"/>
  <c r="J358"/>
  <c r="J321"/>
  <c r="J301"/>
  <c r="J261"/>
  <c r="BK241"/>
  <c r="BK224"/>
  <c r="BK147"/>
  <c r="J116"/>
  <c r="BK1258"/>
  <c r="J1217"/>
  <c r="J1175"/>
  <c r="J1129"/>
  <c r="J1109"/>
  <c r="BK1090"/>
  <c r="J1069"/>
  <c r="BK1030"/>
  <c r="J1012"/>
  <c r="BK971"/>
  <c r="BK944"/>
  <c r="BK915"/>
  <c r="BK868"/>
  <c r="BK825"/>
  <c r="BK798"/>
  <c r="J768"/>
  <c r="BK754"/>
  <c r="BK618"/>
  <c r="J602"/>
  <c r="BK559"/>
  <c r="BK500"/>
  <c r="J476"/>
  <c r="BK454"/>
  <c r="BK417"/>
  <c r="J402"/>
  <c r="BK351"/>
  <c r="BK299"/>
  <c r="J249"/>
  <c r="J205"/>
  <c r="J1081"/>
  <c r="BK956"/>
  <c r="BK884"/>
  <c r="J801"/>
  <c r="J712"/>
  <c r="J680"/>
  <c r="J657"/>
  <c r="J642"/>
  <c r="BK623"/>
  <c r="BK575"/>
  <c r="BK520"/>
  <c r="BK486"/>
  <c r="J438"/>
  <c r="J412"/>
  <c r="J377"/>
  <c r="BK310"/>
  <c r="BK287"/>
  <c r="BK244"/>
  <c r="J196"/>
  <c r="J149"/>
  <c r="J123"/>
  <c r="BK1291"/>
  <c r="BK1259"/>
  <c r="J1237"/>
  <c r="J1196"/>
  <c r="BK1176"/>
  <c r="BK1120"/>
  <c r="BK1101"/>
  <c r="J1028"/>
  <c r="BK1008"/>
  <c r="BK921"/>
  <c r="BK856"/>
  <c r="J593"/>
  <c r="BK552"/>
  <c r="BK514"/>
  <c r="J484"/>
  <c r="BK463"/>
  <c r="J437"/>
  <c r="BK414"/>
  <c r="BK383"/>
  <c r="J361"/>
  <c r="BK344"/>
  <c r="J254"/>
  <c r="BK198"/>
  <c r="BK165"/>
  <c r="BK142"/>
  <c r="J1299"/>
  <c r="BK1267"/>
  <c r="BK1245"/>
  <c r="J1235"/>
  <c r="J1205"/>
  <c r="J1191"/>
  <c r="BK1165"/>
  <c r="J1115"/>
  <c r="J1087"/>
  <c r="J1026"/>
  <c r="J993"/>
  <c r="BK968"/>
  <c r="J938"/>
  <c r="J910"/>
  <c r="J893"/>
  <c r="J874"/>
  <c r="J837"/>
  <c r="J811"/>
  <c r="BK785"/>
  <c r="J743"/>
  <c r="J699"/>
  <c r="J670"/>
  <c r="BK1224"/>
  <c r="BK1193"/>
  <c r="J1044"/>
  <c r="BK998"/>
  <c r="BK955"/>
  <c r="BK933"/>
  <c r="J916"/>
  <c r="BK892"/>
  <c r="J860"/>
  <c r="BK823"/>
  <c r="J729"/>
  <c r="J682"/>
  <c r="BK547"/>
  <c r="BK533"/>
  <c r="J498"/>
  <c r="J441"/>
  <c r="J386"/>
  <c r="BK330"/>
  <c r="BK248"/>
  <c r="BK218"/>
  <c r="BK169"/>
  <c r="BK122"/>
  <c r="BK1361"/>
  <c r="BK1325"/>
  <c r="BK1288"/>
  <c r="BK1270"/>
  <c r="J1247"/>
  <c r="BK1185"/>
  <c r="BK1163"/>
  <c r="BK1144"/>
  <c r="J1041"/>
  <c r="BK1005"/>
  <c r="BK990"/>
  <c r="BK717"/>
  <c r="BK657"/>
  <c r="J644"/>
  <c r="BK599"/>
  <c r="J379"/>
  <c r="BK320"/>
  <c r="BK276"/>
  <c r="J210"/>
  <c r="J184"/>
  <c r="BK136"/>
  <c r="BK116"/>
  <c r="BK1249"/>
  <c r="BK1230"/>
  <c r="BK1188"/>
  <c r="J1143"/>
  <c r="BK1047"/>
  <c r="BK949"/>
  <c r="BK876"/>
  <c r="BK862"/>
  <c r="BK828"/>
  <c r="BK783"/>
  <c r="J749"/>
  <c r="J677"/>
  <c r="J573"/>
  <c r="BK513"/>
  <c r="BK439"/>
  <c r="BK363"/>
  <c r="J311"/>
  <c r="BK308"/>
  <c r="BK245"/>
  <c r="J239"/>
  <c r="J233"/>
  <c r="J157"/>
  <c r="J125"/>
  <c r="J1377"/>
  <c r="BK1346"/>
  <c r="J1316"/>
  <c r="J1288"/>
  <c r="J1148"/>
  <c r="J1024"/>
  <c r="BK958"/>
  <c r="BK713"/>
  <c r="BK702"/>
  <c r="J623"/>
  <c r="J528"/>
  <c r="J480"/>
  <c r="BK1253"/>
  <c r="J1152"/>
  <c r="J1104"/>
  <c r="BK1064"/>
  <c r="BK1015"/>
  <c r="BK1001"/>
  <c r="J961"/>
  <c r="BK941"/>
  <c r="BK926"/>
  <c r="J909"/>
  <c r="J904"/>
  <c r="J894"/>
  <c r="J863"/>
  <c r="J848"/>
  <c r="J808"/>
  <c r="BK781"/>
  <c r="BK751"/>
  <c r="J713"/>
  <c r="BK664"/>
  <c r="J637"/>
  <c r="BK614"/>
  <c r="BK556"/>
  <c r="BK503"/>
  <c r="J470"/>
  <c r="J417"/>
  <c r="BK384"/>
  <c r="BK353"/>
  <c r="J326"/>
  <c r="J279"/>
  <c r="J236"/>
  <c r="BK193"/>
  <c r="BK1369"/>
  <c r="J1336"/>
  <c r="BK1326"/>
  <c r="BK1313"/>
  <c r="J1229"/>
  <c r="J1142"/>
  <c r="J1098"/>
  <c r="BK997"/>
  <c r="J940"/>
  <c r="BK874"/>
  <c r="BK830"/>
  <c r="J790"/>
  <c r="J760"/>
  <c r="J731"/>
  <c r="J705"/>
  <c r="BK676"/>
  <c r="J542"/>
  <c r="BK1365"/>
  <c r="BK1343"/>
  <c r="J1331"/>
  <c r="BK1301"/>
  <c i="3" r="BK271"/>
  <c r="J145"/>
  <c r="BK461"/>
  <c r="BK391"/>
  <c r="J333"/>
  <c r="J296"/>
  <c r="BK275"/>
  <c r="J236"/>
  <c r="BK201"/>
  <c r="J159"/>
  <c r="J151"/>
  <c r="BK136"/>
  <c r="J118"/>
  <c r="J453"/>
  <c r="BK437"/>
  <c r="J416"/>
  <c r="BK387"/>
  <c r="BK312"/>
  <c r="J256"/>
  <c r="J192"/>
  <c r="BK163"/>
  <c r="BK142"/>
  <c r="J131"/>
  <c r="J120"/>
  <c r="J503"/>
  <c r="BK459"/>
  <c r="J407"/>
  <c r="BK399"/>
  <c r="BK326"/>
  <c r="J322"/>
  <c r="J491"/>
  <c r="J479"/>
  <c r="J449"/>
  <c r="BK417"/>
  <c r="J359"/>
  <c r="J311"/>
  <c r="J250"/>
  <c r="BK491"/>
  <c r="BK466"/>
  <c r="J343"/>
  <c r="BK208"/>
  <c r="BK509"/>
  <c r="BK415"/>
  <c r="J365"/>
  <c r="BK311"/>
  <c r="BK226"/>
  <c r="BK489"/>
  <c r="BK433"/>
  <c r="BK288"/>
  <c r="BK194"/>
  <c r="BK114"/>
  <c r="J437"/>
  <c r="BK517"/>
  <c r="J485"/>
  <c r="J307"/>
  <c r="J169"/>
  <c r="BK135"/>
  <c r="BK401"/>
  <c r="J241"/>
  <c i="4" r="J139"/>
  <c r="J90"/>
  <c r="BK160"/>
  <c r="BK174"/>
  <c r="BK170"/>
  <c r="J132"/>
  <c i="2" r="BK1299"/>
  <c r="J1238"/>
  <c r="BK1174"/>
  <c r="BK1142"/>
  <c r="BK1125"/>
  <c r="BK1016"/>
  <c r="J951"/>
  <c r="BK598"/>
  <c r="J546"/>
  <c r="J503"/>
  <c r="BK222"/>
  <c r="J180"/>
  <c r="J118"/>
  <c r="BK1260"/>
  <c r="J1208"/>
  <c r="J1168"/>
  <c r="J1125"/>
  <c r="J1099"/>
  <c r="BK1093"/>
  <c r="J1075"/>
  <c r="BK1071"/>
  <c r="J1051"/>
  <c r="J1042"/>
  <c r="J985"/>
  <c r="J959"/>
  <c r="BK916"/>
  <c r="J878"/>
  <c r="BK842"/>
  <c r="J779"/>
  <c r="BK748"/>
  <c r="BK610"/>
  <c r="BK576"/>
  <c r="J539"/>
  <c r="BK501"/>
  <c r="BK453"/>
  <c r="BK427"/>
  <c r="J410"/>
  <c r="J399"/>
  <c r="BK312"/>
  <c r="BK270"/>
  <c r="J190"/>
  <c r="J170"/>
  <c r="J1315"/>
  <c r="J1275"/>
  <c r="J1230"/>
  <c r="BK1169"/>
  <c r="J1127"/>
  <c r="BK1094"/>
  <c r="J996"/>
  <c r="J857"/>
  <c r="J822"/>
  <c r="BK766"/>
  <c r="J691"/>
  <c r="BK670"/>
  <c r="J515"/>
  <c r="BK464"/>
  <c r="BK413"/>
  <c r="BK381"/>
  <c r="BK342"/>
  <c r="J297"/>
  <c r="J234"/>
  <c r="BK207"/>
  <c r="J160"/>
  <c r="J145"/>
  <c r="BK120"/>
  <c r="J1270"/>
  <c r="J1248"/>
  <c r="BK1202"/>
  <c r="J1182"/>
  <c r="J1123"/>
  <c r="J1110"/>
  <c r="J1065"/>
  <c r="BK1027"/>
  <c r="J991"/>
  <c r="BK897"/>
  <c r="J810"/>
  <c r="J781"/>
  <c r="J666"/>
  <c r="J654"/>
  <c r="J646"/>
  <c r="BK606"/>
  <c r="J591"/>
  <c r="J565"/>
  <c r="BK505"/>
  <c r="J477"/>
  <c r="BK459"/>
  <c r="J432"/>
  <c r="J398"/>
  <c r="BK379"/>
  <c r="J354"/>
  <c r="BK307"/>
  <c r="BK243"/>
  <c r="BK197"/>
  <c r="J171"/>
  <c r="J129"/>
  <c r="BK1275"/>
  <c r="J1253"/>
  <c r="J1236"/>
  <c r="BK1196"/>
  <c r="J1167"/>
  <c r="J1119"/>
  <c r="J1045"/>
  <c r="BK1025"/>
  <c r="J980"/>
  <c r="J949"/>
  <c r="J931"/>
  <c r="J915"/>
  <c r="BK894"/>
  <c r="J871"/>
  <c r="BK817"/>
  <c r="BK778"/>
  <c r="BK760"/>
  <c r="BK730"/>
  <c r="BK689"/>
  <c r="BK593"/>
  <c r="J1222"/>
  <c r="BK1197"/>
  <c r="BK1085"/>
  <c r="J1000"/>
  <c r="BK976"/>
  <c r="J943"/>
  <c r="J932"/>
  <c r="BK909"/>
  <c r="BK872"/>
  <c r="J844"/>
  <c r="BK822"/>
  <c r="BK761"/>
  <c r="BK735"/>
  <c r="J696"/>
  <c r="BK612"/>
  <c r="BK542"/>
  <c r="J497"/>
  <c r="J450"/>
  <c r="BK430"/>
  <c r="J382"/>
  <c r="J332"/>
  <c r="BK265"/>
  <c r="BK225"/>
  <c r="BK214"/>
  <c r="J164"/>
  <c r="J140"/>
  <c r="J1376"/>
  <c r="BK1353"/>
  <c r="J1330"/>
  <c r="J1283"/>
  <c r="J1261"/>
  <c r="J1212"/>
  <c r="J1178"/>
  <c r="BK1146"/>
  <c r="BK1069"/>
  <c r="J1007"/>
  <c r="J967"/>
  <c r="J674"/>
  <c r="BK648"/>
  <c r="J634"/>
  <c r="J595"/>
  <c r="J572"/>
  <c r="BK562"/>
  <c r="J537"/>
  <c r="J506"/>
  <c r="J456"/>
  <c r="J411"/>
  <c r="J372"/>
  <c r="J303"/>
  <c r="J213"/>
  <c r="J193"/>
  <c r="BK167"/>
  <c r="J147"/>
  <c r="J120"/>
  <c r="J1281"/>
  <c r="BK1234"/>
  <c r="BK1212"/>
  <c r="BK1083"/>
  <c r="J1052"/>
  <c r="BK953"/>
  <c r="J883"/>
  <c r="J843"/>
  <c r="J793"/>
  <c r="J751"/>
  <c r="BK715"/>
  <c r="J671"/>
  <c r="BK554"/>
  <c r="BK527"/>
  <c r="J434"/>
  <c r="BK402"/>
  <c r="J342"/>
  <c r="J295"/>
  <c r="BK238"/>
  <c r="J232"/>
  <c r="BK154"/>
  <c r="BK132"/>
  <c r="J1373"/>
  <c r="J1353"/>
  <c r="J1302"/>
  <c r="J1173"/>
  <c r="J1080"/>
  <c r="J990"/>
  <c r="J704"/>
  <c r="BK566"/>
  <c r="J499"/>
  <c r="BK456"/>
  <c r="J445"/>
  <c r="BK419"/>
  <c r="J363"/>
  <c r="J314"/>
  <c r="J211"/>
  <c r="BK1376"/>
  <c r="J1354"/>
  <c r="J1304"/>
  <c r="BK1173"/>
  <c r="J1079"/>
  <c r="J983"/>
  <c r="J944"/>
  <c r="BK906"/>
  <c r="BK877"/>
  <c r="J817"/>
  <c r="BK765"/>
  <c r="BK733"/>
  <c r="BK660"/>
  <c r="J618"/>
  <c r="BK683"/>
  <c r="BK541"/>
  <c i="4" r="BK132"/>
  <c r="BK158"/>
  <c r="J155"/>
  <c r="J151"/>
  <c r="J146"/>
  <c r="BK125"/>
  <c r="BK116"/>
  <c r="BK103"/>
  <c r="BK94"/>
  <c i="2" r="J1300"/>
  <c r="BK1287"/>
  <c r="BK1175"/>
  <c r="J1147"/>
  <c r="BK1126"/>
  <c r="J1046"/>
  <c r="BK1002"/>
  <c r="J968"/>
  <c r="J917"/>
  <c r="BK882"/>
  <c r="J856"/>
  <c r="BK838"/>
  <c r="J828"/>
  <c r="BK812"/>
  <c r="J773"/>
  <c r="J757"/>
  <c r="J703"/>
  <c r="J685"/>
  <c r="J575"/>
  <c r="J523"/>
  <c r="BK481"/>
  <c r="J447"/>
  <c r="J374"/>
  <c r="BK334"/>
  <c r="BK302"/>
  <c r="J267"/>
  <c r="BK254"/>
  <c r="BK232"/>
  <c r="J218"/>
  <c r="J178"/>
  <c r="BK1298"/>
  <c r="J1259"/>
  <c r="BK1232"/>
  <c r="J1204"/>
  <c r="BK1158"/>
  <c r="J1122"/>
  <c r="J1105"/>
  <c r="J1097"/>
  <c r="BK1074"/>
  <c r="J1059"/>
  <c r="J1043"/>
  <c r="J1002"/>
  <c r="J969"/>
  <c r="J936"/>
  <c r="J914"/>
  <c r="J865"/>
  <c r="BK837"/>
  <c r="J769"/>
  <c r="J758"/>
  <c r="J728"/>
  <c r="J601"/>
  <c r="J562"/>
  <c r="BK512"/>
  <c r="BK485"/>
  <c r="BK451"/>
  <c r="BK440"/>
  <c r="BK411"/>
  <c r="BK396"/>
  <c r="BK336"/>
  <c r="J241"/>
  <c r="BK189"/>
  <c r="J143"/>
  <c r="BK1300"/>
  <c r="BK1273"/>
  <c r="J1163"/>
  <c r="BK1107"/>
  <c r="J1092"/>
  <c r="J958"/>
  <c r="J841"/>
  <c r="BK797"/>
  <c r="BK746"/>
  <c r="J690"/>
  <c r="J664"/>
  <c r="J649"/>
  <c r="BK638"/>
  <c r="BK600"/>
  <c r="BK591"/>
  <c r="BK565"/>
  <c r="BK529"/>
  <c r="BK509"/>
  <c r="BK479"/>
  <c r="BK434"/>
  <c r="BK387"/>
  <c r="BK346"/>
  <c r="BK296"/>
  <c r="J270"/>
  <c r="BK242"/>
  <c r="BK178"/>
  <c r="BK153"/>
  <c r="J131"/>
  <c r="BK1271"/>
  <c r="J1255"/>
  <c r="BK1198"/>
  <c r="J1180"/>
  <c r="BK1115"/>
  <c r="BK1070"/>
  <c r="J1010"/>
  <c r="J929"/>
  <c r="BK814"/>
  <c r="J784"/>
  <c r="BK757"/>
  <c r="BK669"/>
  <c r="J658"/>
  <c r="J648"/>
  <c r="BK602"/>
  <c r="BK590"/>
  <c r="J577"/>
  <c r="J505"/>
  <c r="BK475"/>
  <c r="J449"/>
  <c r="J320"/>
  <c r="J230"/>
  <c r="BK192"/>
  <c r="BK164"/>
  <c r="BK140"/>
  <c r="BK1317"/>
  <c r="BK1281"/>
  <c r="J1265"/>
  <c r="BK1238"/>
  <c r="BK1200"/>
  <c r="J1172"/>
  <c r="J1117"/>
  <c r="J1094"/>
  <c r="BK999"/>
  <c r="J970"/>
  <c r="BK943"/>
  <c r="BK920"/>
  <c r="J907"/>
  <c r="J890"/>
  <c r="J859"/>
  <c r="BK829"/>
  <c r="J802"/>
  <c r="BK774"/>
  <c r="J744"/>
  <c r="J711"/>
  <c r="BK682"/>
  <c r="BK1214"/>
  <c r="J1100"/>
  <c r="J1006"/>
  <c r="BK973"/>
  <c r="BK935"/>
  <c r="BK911"/>
  <c r="BK895"/>
  <c r="J845"/>
  <c r="J718"/>
  <c r="BK518"/>
  <c r="J428"/>
  <c r="J329"/>
  <c r="BK227"/>
  <c r="J159"/>
  <c r="J1351"/>
  <c r="J1310"/>
  <c r="BK1252"/>
  <c r="J1154"/>
  <c r="BK1033"/>
  <c r="BK705"/>
  <c r="BK631"/>
  <c r="BK574"/>
  <c r="J536"/>
  <c r="J444"/>
  <c r="J366"/>
  <c r="BK219"/>
  <c r="BK172"/>
  <c r="BK144"/>
  <c r="BK1248"/>
  <c r="BK1220"/>
  <c r="BK1057"/>
  <c r="BK215"/>
  <c r="J142"/>
  <c r="BK1318"/>
  <c r="J1174"/>
  <c r="BK1014"/>
  <c r="J707"/>
  <c r="J567"/>
  <c r="J489"/>
  <c r="BK436"/>
  <c r="BK394"/>
  <c r="BK350"/>
  <c r="J296"/>
  <c r="BK283"/>
  <c r="BK257"/>
  <c r="BK200"/>
  <c r="J153"/>
  <c r="J1384"/>
  <c r="BK1363"/>
  <c r="BK1350"/>
  <c r="BK1340"/>
  <c r="J1320"/>
  <c r="BK1184"/>
  <c r="J1151"/>
  <c r="BK1089"/>
  <c r="J1053"/>
  <c r="J1008"/>
  <c r="BK985"/>
  <c r="BK959"/>
  <c r="J954"/>
  <c r="BK939"/>
  <c r="BK925"/>
  <c r="BK899"/>
  <c r="BK870"/>
  <c r="BK841"/>
  <c r="J799"/>
  <c r="BK768"/>
  <c r="BK744"/>
  <c r="J706"/>
  <c r="J659"/>
  <c r="J635"/>
  <c r="J615"/>
  <c r="J582"/>
  <c r="BK539"/>
  <c r="BK493"/>
  <c r="BK448"/>
  <c r="J394"/>
  <c r="J365"/>
  <c r="BK340"/>
  <c r="J324"/>
  <c r="BK255"/>
  <c r="BK216"/>
  <c r="J185"/>
  <c r="J154"/>
  <c r="J1359"/>
  <c r="BK1347"/>
  <c r="BK1327"/>
  <c r="BK1303"/>
  <c r="J1157"/>
  <c r="J1138"/>
  <c r="J1025"/>
  <c r="BK987"/>
  <c r="J891"/>
  <c r="J854"/>
  <c r="J820"/>
  <c r="BK789"/>
  <c r="BK758"/>
  <c r="BK726"/>
  <c r="BK686"/>
  <c r="BK608"/>
  <c r="BK535"/>
  <c r="J490"/>
  <c r="J464"/>
  <c r="J368"/>
  <c r="BK323"/>
  <c r="J272"/>
  <c r="J223"/>
  <c r="BK188"/>
  <c r="BK1370"/>
  <c r="J1348"/>
  <c r="J1325"/>
  <c r="J1289"/>
  <c r="J1171"/>
  <c r="J1136"/>
  <c r="BK1062"/>
  <c i="3" r="BK309"/>
  <c r="BK159"/>
  <c r="J505"/>
  <c r="J220"/>
  <c r="J147"/>
  <c r="BK445"/>
  <c r="J389"/>
  <c r="BK354"/>
  <c r="BK331"/>
  <c r="BK290"/>
  <c r="BK273"/>
  <c r="BK203"/>
  <c r="J196"/>
  <c r="J156"/>
  <c r="J137"/>
  <c r="J134"/>
  <c r="BK481"/>
  <c r="BK451"/>
  <c r="BK439"/>
  <c r="BK419"/>
  <c r="J409"/>
  <c r="BK319"/>
  <c r="J266"/>
  <c r="J228"/>
  <c r="BK180"/>
  <c r="BK157"/>
  <c r="BK145"/>
  <c r="BK137"/>
  <c r="J126"/>
  <c r="BK116"/>
  <c r="BK493"/>
  <c r="BK425"/>
  <c r="J401"/>
  <c r="BK380"/>
  <c r="J337"/>
  <c r="J268"/>
  <c r="J261"/>
  <c r="BK248"/>
  <c r="BK223"/>
  <c r="J208"/>
  <c r="BK199"/>
  <c r="J186"/>
  <c r="J184"/>
  <c r="J182"/>
  <c r="J180"/>
  <c r="BK177"/>
  <c r="BK169"/>
  <c r="J154"/>
  <c r="BK143"/>
  <c r="BK126"/>
  <c r="J489"/>
  <c r="BK464"/>
  <c r="BK429"/>
  <c r="J380"/>
  <c r="J345"/>
  <c r="J294"/>
  <c r="BK238"/>
  <c r="J483"/>
  <c r="BK409"/>
  <c r="BK345"/>
  <c r="BK281"/>
  <c r="BK191"/>
  <c r="BK515"/>
  <c r="J495"/>
  <c r="J411"/>
  <c r="J367"/>
  <c r="J323"/>
  <c r="BK254"/>
  <c r="J124"/>
  <c r="BK443"/>
  <c r="BK361"/>
  <c r="BK206"/>
  <c r="BK193"/>
  <c r="BK129"/>
  <c r="BK453"/>
  <c r="BK407"/>
  <c r="BK359"/>
  <c r="BK313"/>
  <c r="J191"/>
  <c r="J515"/>
  <c r="J487"/>
  <c r="BK468"/>
  <c r="BK414"/>
  <c r="J371"/>
  <c r="J319"/>
  <c r="BK277"/>
  <c r="J231"/>
  <c r="BK162"/>
  <c r="BK139"/>
  <c r="J447"/>
  <c r="BK294"/>
  <c r="J238"/>
  <c r="BK210"/>
  <c i="4" r="J136"/>
  <c r="J133"/>
  <c r="J170"/>
  <c r="J174"/>
  <c r="BK155"/>
  <c r="BK175"/>
  <c r="J172"/>
  <c r="J162"/>
  <c r="BK138"/>
  <c r="BK110"/>
  <c r="J168"/>
  <c r="J150"/>
  <c r="BK130"/>
  <c r="J108"/>
  <c r="BK95"/>
  <c r="BK98"/>
  <c r="J154"/>
  <c r="BK144"/>
  <c r="BK126"/>
  <c r="J117"/>
  <c r="BK105"/>
  <c r="J98"/>
  <c r="J128"/>
  <c r="BK120"/>
  <c r="BK162"/>
  <c r="BK153"/>
  <c r="J118"/>
  <c r="BK96"/>
  <c i="2" r="BK1285"/>
  <c r="J1164"/>
  <c r="BK1132"/>
  <c r="J1036"/>
  <c r="J1001"/>
  <c r="J930"/>
  <c r="J872"/>
  <c r="BK840"/>
  <c r="J816"/>
  <c r="J782"/>
  <c r="BK738"/>
  <c r="J688"/>
  <c r="J571"/>
  <c r="BK498"/>
  <c r="J446"/>
  <c r="BK375"/>
  <c r="BK331"/>
  <c r="J304"/>
  <c r="BK263"/>
  <c r="BK236"/>
  <c r="J220"/>
  <c r="BK174"/>
  <c r="J1282"/>
  <c r="J1231"/>
  <c r="BK1162"/>
  <c r="J1114"/>
  <c r="J1101"/>
  <c r="BK1044"/>
  <c r="J1019"/>
  <c r="BK978"/>
  <c r="J928"/>
  <c r="J903"/>
  <c r="BK858"/>
  <c r="J846"/>
  <c r="J803"/>
  <c r="J764"/>
  <c r="J742"/>
  <c r="J614"/>
  <c r="BK563"/>
  <c r="BK524"/>
  <c r="J482"/>
  <c r="J463"/>
  <c r="BK422"/>
  <c r="J407"/>
  <c r="J385"/>
  <c r="BK333"/>
  <c r="J273"/>
  <c r="BK240"/>
  <c r="J186"/>
  <c r="J161"/>
  <c r="J134"/>
  <c r="J1296"/>
  <c r="J1246"/>
  <c r="J1185"/>
  <c r="BK988"/>
  <c r="BK887"/>
  <c r="BK831"/>
  <c r="J727"/>
  <c r="J683"/>
  <c r="BK654"/>
  <c r="BK643"/>
  <c r="J612"/>
  <c r="J553"/>
  <c r="BK497"/>
  <c r="J430"/>
  <c r="J388"/>
  <c r="J356"/>
  <c r="J294"/>
  <c r="BK252"/>
  <c r="BK211"/>
  <c r="BK148"/>
  <c r="BK121"/>
  <c r="J1276"/>
  <c r="J1263"/>
  <c r="J1210"/>
  <c r="J1184"/>
  <c r="J1130"/>
  <c r="BK1091"/>
  <c r="BK1060"/>
  <c r="J1009"/>
  <c r="J937"/>
  <c r="BK864"/>
  <c r="BK803"/>
  <c r="BK771"/>
  <c r="J681"/>
  <c r="BK640"/>
  <c r="J616"/>
  <c r="J594"/>
  <c r="BK579"/>
  <c r="J508"/>
  <c r="J467"/>
  <c r="BK447"/>
  <c r="BK426"/>
  <c r="J403"/>
  <c r="J373"/>
  <c r="J345"/>
  <c r="J278"/>
  <c r="J227"/>
  <c r="J191"/>
  <c r="BK143"/>
  <c r="J1312"/>
  <c r="BK1272"/>
  <c r="BK1261"/>
  <c r="J1242"/>
  <c r="J1213"/>
  <c r="BK1122"/>
  <c r="J1074"/>
  <c r="BK1019"/>
  <c r="BK975"/>
  <c r="BK962"/>
  <c r="BK922"/>
  <c r="J901"/>
  <c r="J889"/>
  <c r="BK866"/>
  <c r="J812"/>
  <c r="J789"/>
  <c r="BK747"/>
  <c r="BK708"/>
  <c r="J563"/>
  <c r="J1202"/>
  <c r="BK1164"/>
  <c r="BK1079"/>
  <c r="BK989"/>
  <c r="BK954"/>
  <c r="J925"/>
  <c r="BK918"/>
  <c r="J896"/>
  <c r="BK852"/>
  <c r="BK728"/>
  <c r="BK681"/>
  <c r="J560"/>
  <c r="BK538"/>
  <c r="BK511"/>
  <c r="J478"/>
  <c r="J439"/>
  <c r="BK407"/>
  <c r="J350"/>
  <c r="J309"/>
  <c r="J264"/>
  <c r="BK229"/>
  <c r="J174"/>
  <c r="BK1387"/>
  <c r="BK1360"/>
  <c r="BK1339"/>
  <c r="J1326"/>
  <c r="J1294"/>
  <c r="J1271"/>
  <c r="J1258"/>
  <c r="BK1195"/>
  <c r="BK1168"/>
  <c r="BK1141"/>
  <c r="BK1022"/>
  <c r="BK1000"/>
  <c r="BK721"/>
  <c r="BK666"/>
  <c r="BK649"/>
  <c r="BK626"/>
  <c r="J589"/>
  <c r="BK568"/>
  <c r="J548"/>
  <c r="J535"/>
  <c r="J486"/>
  <c r="J461"/>
  <c r="J415"/>
  <c r="J406"/>
  <c r="BK378"/>
  <c r="BK305"/>
  <c r="BK285"/>
  <c r="J206"/>
  <c r="J168"/>
  <c r="BK134"/>
  <c r="BK1295"/>
  <c r="BK1250"/>
  <c r="BK1228"/>
  <c r="J1161"/>
  <c r="J1090"/>
  <c r="J1038"/>
  <c r="BK972"/>
  <c r="J873"/>
  <c r="J826"/>
  <c r="J750"/>
  <c r="BK714"/>
  <c r="BK693"/>
  <c r="J588"/>
  <c r="J197"/>
  <c r="J179"/>
  <c r="BK145"/>
  <c r="BK126"/>
  <c r="J1356"/>
  <c r="J1314"/>
  <c r="BK1278"/>
  <c r="BK1099"/>
  <c r="BK1051"/>
  <c r="J989"/>
  <c r="BK401"/>
  <c r="BK359"/>
  <c r="BK339"/>
  <c r="BK297"/>
  <c r="BK264"/>
  <c r="J201"/>
  <c r="BK141"/>
  <c r="J122"/>
  <c r="J1375"/>
  <c r="J1366"/>
  <c r="BK1349"/>
  <c r="BK1338"/>
  <c r="BK1329"/>
  <c r="J1245"/>
  <c r="J1112"/>
  <c r="BK1073"/>
  <c r="J888"/>
  <c r="BK844"/>
  <c r="BK813"/>
  <c r="J774"/>
  <c r="BK736"/>
  <c r="J669"/>
  <c r="BK632"/>
  <c r="J339"/>
  <c r="BK267"/>
  <c r="BK220"/>
  <c r="J175"/>
  <c r="BK1374"/>
  <c r="BK1354"/>
  <c r="BK1332"/>
  <c r="J1305"/>
  <c r="J1278"/>
  <c r="BK1145"/>
  <c r="BK1072"/>
  <c r="BK996"/>
  <c r="BK965"/>
  <c r="BK880"/>
  <c r="BK849"/>
  <c r="J813"/>
  <c r="J767"/>
  <c r="BK729"/>
  <c r="J678"/>
  <c r="BK567"/>
  <c r="J513"/>
  <c r="BK487"/>
  <c r="J396"/>
  <c r="BK347"/>
  <c r="J290"/>
  <c r="BK279"/>
  <c r="BK213"/>
  <c r="BK203"/>
  <c r="BK1371"/>
  <c r="J1360"/>
  <c r="J1347"/>
  <c r="J1322"/>
  <c r="BK1219"/>
  <c r="BK1154"/>
  <c r="BK1124"/>
  <c r="J1056"/>
  <c i="3" r="J259"/>
  <c r="BK154"/>
  <c r="BK499"/>
  <c r="J288"/>
  <c r="BK165"/>
  <c r="J114"/>
  <c r="BK435"/>
  <c r="BK378"/>
  <c r="J339"/>
  <c r="BK321"/>
  <c r="J279"/>
  <c r="J254"/>
  <c r="J199"/>
  <c r="J158"/>
  <c r="J142"/>
  <c r="BK133"/>
  <c r="J455"/>
  <c r="BK449"/>
  <c r="J423"/>
  <c r="J395"/>
  <c r="J373"/>
  <c r="BK259"/>
  <c r="J193"/>
  <c r="J174"/>
  <c r="BK147"/>
  <c r="J139"/>
  <c r="J122"/>
  <c r="BK112"/>
  <c r="J461"/>
  <c r="J435"/>
  <c r="J405"/>
  <c r="J397"/>
  <c r="J324"/>
  <c r="J316"/>
  <c r="J313"/>
  <c r="J309"/>
  <c r="BK307"/>
  <c r="J300"/>
  <c r="J298"/>
  <c r="BK405"/>
  <c r="J363"/>
  <c r="BK300"/>
  <c r="J265"/>
  <c r="BK160"/>
  <c r="J425"/>
  <c r="J331"/>
  <c r="BK243"/>
  <c r="J152"/>
  <c r="J499"/>
  <c r="J441"/>
  <c r="BK334"/>
  <c r="J243"/>
  <c r="BK127"/>
  <c r="J519"/>
  <c r="J468"/>
  <c r="BK325"/>
  <c r="J204"/>
  <c r="BK122"/>
  <c r="BK441"/>
  <c r="BK341"/>
  <c r="BK182"/>
  <c r="J433"/>
  <c r="J292"/>
  <c r="J170"/>
  <c r="BK124"/>
  <c r="BK286"/>
  <c r="BK204"/>
  <c i="4" r="BK115"/>
  <c r="J175"/>
  <c r="BK146"/>
  <c r="BK166"/>
  <c r="J113"/>
  <c r="J148"/>
  <c r="J126"/>
  <c r="J135"/>
  <c r="J96"/>
  <c r="J145"/>
  <c r="J119"/>
  <c r="BK111"/>
  <c r="BK97"/>
  <c r="BK99"/>
  <c r="J157"/>
  <c r="J105"/>
  <c r="BK161"/>
  <c i="2" r="J1317"/>
  <c r="J1183"/>
  <c r="J1160"/>
  <c r="BK1136"/>
  <c r="J1083"/>
  <c r="BK1035"/>
  <c r="J999"/>
  <c r="BK964"/>
  <c r="BK577"/>
  <c r="BK534"/>
  <c r="BK228"/>
  <c r="J194"/>
  <c r="J136"/>
  <c r="BK1268"/>
  <c r="BK1223"/>
  <c r="J1188"/>
  <c r="BK1139"/>
  <c r="J1113"/>
  <c r="J1072"/>
  <c r="BK1021"/>
  <c r="J986"/>
  <c r="J974"/>
  <c r="J956"/>
  <c r="BK934"/>
  <c r="BK888"/>
  <c r="BK861"/>
  <c r="BK848"/>
  <c r="BK815"/>
  <c r="BK794"/>
  <c r="J777"/>
  <c r="BK732"/>
  <c r="J609"/>
  <c r="BK564"/>
  <c r="J533"/>
  <c r="J511"/>
  <c r="J481"/>
  <c r="BK449"/>
  <c r="BK425"/>
  <c r="J401"/>
  <c r="J347"/>
  <c r="BK272"/>
  <c r="J235"/>
  <c r="BK177"/>
  <c r="BK151"/>
  <c r="BK1302"/>
  <c r="BK1283"/>
  <c r="BK1226"/>
  <c r="J1144"/>
  <c r="BK1105"/>
  <c r="J1037"/>
  <c r="BK905"/>
  <c r="BK843"/>
  <c r="J771"/>
  <c r="BK703"/>
  <c r="J668"/>
  <c r="J650"/>
  <c r="J639"/>
  <c r="BK592"/>
  <c r="J550"/>
  <c r="J525"/>
  <c r="BK491"/>
  <c r="BK429"/>
  <c r="J378"/>
  <c r="BK311"/>
  <c r="J281"/>
  <c r="J243"/>
  <c r="J189"/>
  <c r="BK152"/>
  <c r="J1293"/>
  <c r="J1266"/>
  <c r="BK1242"/>
  <c r="BK1191"/>
  <c r="BK1123"/>
  <c r="J1089"/>
  <c r="BK1052"/>
  <c r="BK1023"/>
  <c r="J952"/>
  <c r="BK873"/>
  <c r="BK795"/>
  <c r="BK734"/>
  <c r="J665"/>
  <c r="J643"/>
  <c r="J626"/>
  <c r="J596"/>
  <c r="J586"/>
  <c r="J487"/>
  <c r="J466"/>
  <c r="BK445"/>
  <c r="J416"/>
  <c r="J389"/>
  <c r="BK322"/>
  <c r="J276"/>
  <c r="J226"/>
  <c r="BK156"/>
  <c r="BK1127"/>
  <c r="J1095"/>
  <c r="J1039"/>
  <c r="BK994"/>
  <c r="J965"/>
  <c r="BK923"/>
  <c r="J908"/>
  <c r="J886"/>
  <c r="BK857"/>
  <c r="BK804"/>
  <c r="BK769"/>
  <c r="BK742"/>
  <c r="BK706"/>
  <c r="BK671"/>
  <c r="J1215"/>
  <c r="BK1104"/>
  <c r="BK1036"/>
  <c r="BK983"/>
  <c r="BK946"/>
  <c r="J926"/>
  <c r="J900"/>
  <c r="J866"/>
  <c r="J840"/>
  <c r="J714"/>
  <c r="BK615"/>
  <c r="J545"/>
  <c r="J529"/>
  <c r="J509"/>
  <c r="J474"/>
  <c r="BK432"/>
  <c r="J390"/>
  <c r="BK348"/>
  <c r="BK298"/>
  <c r="J231"/>
  <c r="BK181"/>
  <c r="BK162"/>
  <c r="J1385"/>
  <c r="J1358"/>
  <c r="J1342"/>
  <c r="BK1322"/>
  <c r="BK1282"/>
  <c r="J1264"/>
  <c r="J592"/>
  <c r="BK467"/>
  <c r="BK386"/>
  <c r="J338"/>
  <c r="BK280"/>
  <c r="BK221"/>
  <c r="J192"/>
  <c r="J1362"/>
  <c r="BK1331"/>
  <c r="J1211"/>
  <c r="J1055"/>
  <c r="BK981"/>
  <c r="J835"/>
  <c r="BK763"/>
  <c r="BK620"/>
  <c r="BK516"/>
  <c r="J349"/>
  <c r="J271"/>
  <c r="BK175"/>
  <c r="BK1341"/>
  <c r="BK1321"/>
  <c r="J1199"/>
  <c r="BK1098"/>
  <c i="3" r="BK298"/>
  <c r="BK168"/>
  <c r="BK228"/>
  <c r="BK322"/>
  <c r="J206"/>
  <c r="BK511"/>
  <c r="J459"/>
  <c r="BK416"/>
  <c r="BK296"/>
  <c r="J195"/>
  <c r="J167"/>
  <c r="BK505"/>
  <c r="J457"/>
  <c r="BK411"/>
  <c r="BK365"/>
  <c r="BK246"/>
  <c r="J216"/>
  <c r="BK174"/>
  <c r="BK495"/>
  <c r="BK431"/>
  <c i="4" r="BK154"/>
  <c r="BK157"/>
  <c r="J103"/>
  <c r="BK112"/>
  <c r="J149"/>
  <c r="J115"/>
  <c r="BK93"/>
  <c r="BK91"/>
  <c r="J110"/>
  <c r="J164"/>
  <c i="2" r="J284"/>
  <c r="J217"/>
  <c r="BK173"/>
  <c r="BK160"/>
  <c r="BK1384"/>
  <c r="BK1356"/>
  <c r="BK1323"/>
  <c r="J1284"/>
  <c r="BK1263"/>
  <c r="BK1203"/>
  <c r="J1179"/>
  <c r="BK1152"/>
  <c r="J1133"/>
  <c r="J1034"/>
  <c r="BK1013"/>
  <c r="J998"/>
  <c r="BK950"/>
  <c r="BK697"/>
  <c r="BK652"/>
  <c r="BK637"/>
  <c r="BK617"/>
  <c r="BK581"/>
  <c r="J555"/>
  <c r="J530"/>
  <c r="J512"/>
  <c r="BK437"/>
  <c r="J409"/>
  <c r="J380"/>
  <c r="BK360"/>
  <c r="BK290"/>
  <c r="J242"/>
  <c r="J202"/>
  <c r="BK157"/>
  <c r="J132"/>
  <c r="BK115"/>
  <c r="BK1255"/>
  <c r="J1232"/>
  <c r="BK1171"/>
  <c r="BK1061"/>
  <c r="J1023"/>
  <c r="BK910"/>
  <c r="J851"/>
  <c r="BK819"/>
  <c r="BK762"/>
  <c r="BK700"/>
  <c r="J676"/>
  <c r="BK586"/>
  <c r="J540"/>
  <c r="BK502"/>
  <c r="J427"/>
  <c r="J336"/>
  <c r="J310"/>
  <c r="J259"/>
  <c r="J237"/>
  <c r="J181"/>
  <c r="J141"/>
  <c r="J1387"/>
  <c r="J1365"/>
  <c r="J1323"/>
  <c r="J1285"/>
  <c r="J1126"/>
  <c r="BK1046"/>
  <c r="BK969"/>
  <c r="BK712"/>
  <c r="BK680"/>
  <c r="BK611"/>
  <c r="J549"/>
  <c r="J520"/>
  <c r="BK458"/>
  <c r="J443"/>
  <c r="BK399"/>
  <c r="BK371"/>
  <c r="BK343"/>
  <c r="J291"/>
  <c r="BK278"/>
  <c r="BK251"/>
  <c r="BK158"/>
  <c r="BK125"/>
  <c r="BK1377"/>
  <c r="J1370"/>
  <c r="BK1358"/>
  <c r="BK1345"/>
  <c r="J1333"/>
  <c r="J1226"/>
  <c r="BK1095"/>
  <c r="BK1077"/>
  <c r="BK1039"/>
  <c r="BK1006"/>
  <c r="J966"/>
  <c r="BK940"/>
  <c r="J922"/>
  <c r="J897"/>
  <c r="BK853"/>
  <c r="J833"/>
  <c r="BK810"/>
  <c r="J796"/>
  <c r="BK745"/>
  <c r="BK691"/>
  <c r="BK650"/>
  <c r="J629"/>
  <c r="J610"/>
  <c r="BK571"/>
  <c r="BK471"/>
  <c r="BK433"/>
  <c r="BK388"/>
  <c r="J359"/>
  <c r="BK327"/>
  <c r="BK250"/>
  <c r="J207"/>
  <c r="BK168"/>
  <c r="J1367"/>
  <c r="BK1337"/>
  <c r="BK1324"/>
  <c r="BK1290"/>
  <c r="J1156"/>
  <c r="J1108"/>
  <c r="J994"/>
  <c r="J939"/>
  <c r="J870"/>
  <c r="J829"/>
  <c r="J795"/>
  <c r="BK776"/>
  <c r="J753"/>
  <c r="J710"/>
  <c r="BK549"/>
  <c r="BK522"/>
  <c r="BK489"/>
  <c r="J424"/>
  <c r="J393"/>
  <c r="J327"/>
  <c r="BK281"/>
  <c r="J247"/>
  <c r="J187"/>
  <c r="J1363"/>
  <c r="J1339"/>
  <c r="BK1310"/>
  <c r="BK1206"/>
  <c r="J1140"/>
  <c r="BK1096"/>
  <c i="3" r="BK418"/>
  <c r="J226"/>
  <c r="BK152"/>
  <c r="J427"/>
  <c r="BK167"/>
  <c r="J415"/>
  <c r="BK279"/>
  <c r="J163"/>
  <c r="BK513"/>
  <c r="BK475"/>
  <c r="J414"/>
  <c r="BK363"/>
  <c r="BK292"/>
  <c r="BK189"/>
  <c r="BK120"/>
  <c r="BK507"/>
  <c r="BK427"/>
  <c r="BK261"/>
  <c r="BK192"/>
  <c r="J507"/>
  <c r="J493"/>
  <c r="J418"/>
  <c r="BK369"/>
  <c r="J217"/>
  <c r="J177"/>
  <c r="J511"/>
  <c r="J481"/>
  <c r="J399"/>
  <c r="J273"/>
  <c r="J157"/>
  <c r="J419"/>
  <c r="BK217"/>
  <c i="4" r="BK135"/>
  <c r="J159"/>
  <c r="BK156"/>
  <c r="J173"/>
  <c r="BK133"/>
  <c r="J107"/>
  <c r="J99"/>
  <c r="BK100"/>
  <c r="BK147"/>
  <c r="BK122"/>
  <c r="J100"/>
  <c r="BK102"/>
  <c r="J169"/>
  <c r="J122"/>
  <c r="J94"/>
  <c i="2" l="1" r="R114"/>
  <c r="BK788"/>
  <c r="J788"/>
  <c r="J80"/>
  <c r="P1018"/>
  <c r="BK1063"/>
  <c r="J1063"/>
  <c r="J83"/>
  <c r="T1118"/>
  <c r="BK1177"/>
  <c r="J1177"/>
  <c r="J88"/>
  <c r="P1243"/>
  <c r="P1251"/>
  <c i="3" r="P111"/>
  <c r="P198"/>
  <c r="P225"/>
  <c r="P318"/>
  <c r="P314"/>
  <c i="2" r="T119"/>
  <c r="R268"/>
  <c r="T274"/>
  <c r="R495"/>
  <c r="P580"/>
  <c r="P519"/>
  <c r="T580"/>
  <c r="T519"/>
  <c r="P605"/>
  <c r="T756"/>
  <c r="T641"/>
  <c r="R1032"/>
  <c r="R1254"/>
  <c i="3" r="R179"/>
  <c r="T190"/>
  <c r="P233"/>
  <c r="R245"/>
  <c r="T270"/>
  <c r="P285"/>
  <c r="T297"/>
  <c i="2" r="T788"/>
  <c r="BK1088"/>
  <c r="R1177"/>
  <c i="3" r="BK270"/>
  <c r="J270"/>
  <c r="J81"/>
  <c i="2" r="P114"/>
  <c r="R788"/>
  <c r="T1032"/>
  <c r="T1088"/>
  <c r="R1118"/>
  <c r="R1134"/>
  <c r="T1243"/>
  <c i="3" r="R190"/>
  <c r="BK225"/>
  <c r="J225"/>
  <c r="J75"/>
  <c r="P240"/>
  <c r="T245"/>
  <c r="T258"/>
  <c r="T285"/>
  <c r="R297"/>
  <c i="4" r="BK89"/>
  <c r="J89"/>
  <c r="J64"/>
  <c i="2" r="P369"/>
  <c r="BK605"/>
  <c r="J605"/>
  <c r="J75"/>
  <c r="R630"/>
  <c r="R1018"/>
  <c r="T1254"/>
  <c i="3" r="R233"/>
  <c r="BK258"/>
  <c r="J258"/>
  <c r="J80"/>
  <c r="BK463"/>
  <c r="J463"/>
  <c r="J87"/>
  <c i="2" r="P274"/>
  <c r="BK495"/>
  <c r="J495"/>
  <c r="J70"/>
  <c r="P584"/>
  <c r="P630"/>
  <c r="BK1018"/>
  <c r="J1018"/>
  <c r="J81"/>
  <c r="R1063"/>
  <c r="BK1118"/>
  <c r="J1118"/>
  <c r="J86"/>
  <c r="T1134"/>
  <c r="R1251"/>
  <c i="3" r="BK179"/>
  <c r="J179"/>
  <c r="J68"/>
  <c r="R240"/>
  <c r="R258"/>
  <c r="P297"/>
  <c i="4" r="P121"/>
  <c i="2" r="R119"/>
  <c r="P268"/>
  <c r="T369"/>
  <c r="BK584"/>
  <c r="J584"/>
  <c r="J74"/>
  <c r="T605"/>
  <c r="T630"/>
  <c r="BK1254"/>
  <c r="J1254"/>
  <c r="J91"/>
  <c i="3" r="BK111"/>
  <c r="J111"/>
  <c r="J65"/>
  <c r="T179"/>
  <c r="P190"/>
  <c r="T233"/>
  <c r="BK318"/>
  <c r="J318"/>
  <c r="J86"/>
  <c i="4" r="R121"/>
  <c i="2" r="R369"/>
  <c r="T584"/>
  <c r="P756"/>
  <c r="P641"/>
  <c r="T1018"/>
  <c r="R1088"/>
  <c r="R1086"/>
  <c r="P1134"/>
  <c r="BK1243"/>
  <c r="J1243"/>
  <c r="J89"/>
  <c i="3" r="P179"/>
  <c r="T240"/>
  <c r="R270"/>
  <c r="R463"/>
  <c i="4" r="T89"/>
  <c r="T121"/>
  <c i="2" r="BK119"/>
  <c r="J119"/>
  <c r="J65"/>
  <c r="BK369"/>
  <c r="J369"/>
  <c r="J69"/>
  <c r="P495"/>
  <c r="R584"/>
  <c r="BK630"/>
  <c r="J630"/>
  <c r="J77"/>
  <c r="BK756"/>
  <c r="J756"/>
  <c r="J79"/>
  <c r="BK1032"/>
  <c r="J1032"/>
  <c r="J82"/>
  <c r="P1063"/>
  <c r="BK1134"/>
  <c r="J1134"/>
  <c r="J87"/>
  <c r="T1177"/>
  <c r="BK1251"/>
  <c r="J1251"/>
  <c r="J90"/>
  <c i="3" r="T198"/>
  <c r="BK233"/>
  <c r="J233"/>
  <c r="J77"/>
  <c r="BK245"/>
  <c r="J245"/>
  <c r="J79"/>
  <c r="P258"/>
  <c r="BK285"/>
  <c r="J285"/>
  <c r="J82"/>
  <c r="R285"/>
  <c r="T463"/>
  <c i="4" r="P89"/>
  <c r="P137"/>
  <c i="2" r="BK114"/>
  <c r="J114"/>
  <c r="J64"/>
  <c r="P788"/>
  <c r="P1032"/>
  <c r="P1088"/>
  <c r="P1118"/>
  <c r="P1177"/>
  <c r="R1243"/>
  <c r="T1251"/>
  <c i="3" r="T111"/>
  <c r="T110"/>
  <c r="R198"/>
  <c r="R197"/>
  <c r="R225"/>
  <c r="T318"/>
  <c r="T314"/>
  <c i="4" r="R89"/>
  <c r="BK137"/>
  <c r="J137"/>
  <c r="J66"/>
  <c i="2" r="T114"/>
  <c r="BK274"/>
  <c r="J274"/>
  <c r="J68"/>
  <c r="P1254"/>
  <c i="3" r="R111"/>
  <c r="R110"/>
  <c r="BK198"/>
  <c r="T225"/>
  <c r="BK240"/>
  <c r="J240"/>
  <c r="J78"/>
  <c r="P245"/>
  <c r="P270"/>
  <c r="BK297"/>
  <c r="J297"/>
  <c r="J83"/>
  <c r="P463"/>
  <c i="4" r="BK121"/>
  <c r="J121"/>
  <c r="J65"/>
  <c r="R137"/>
  <c i="2" r="P119"/>
  <c r="BK268"/>
  <c r="J268"/>
  <c r="J67"/>
  <c r="T268"/>
  <c r="R274"/>
  <c r="R253"/>
  <c r="T495"/>
  <c r="BK580"/>
  <c r="J580"/>
  <c r="J73"/>
  <c r="R580"/>
  <c r="R519"/>
  <c r="R605"/>
  <c r="R756"/>
  <c r="R641"/>
  <c r="T1063"/>
  <c i="3" r="BK190"/>
  <c r="J190"/>
  <c r="J70"/>
  <c r="R318"/>
  <c r="R314"/>
  <c i="4" r="T137"/>
  <c i="3" r="BK230"/>
  <c r="J230"/>
  <c r="J76"/>
  <c r="BK173"/>
  <c r="J173"/>
  <c r="J66"/>
  <c r="BK176"/>
  <c r="J176"/>
  <c r="J67"/>
  <c r="BK188"/>
  <c r="J188"/>
  <c r="J69"/>
  <c r="BK219"/>
  <c r="J219"/>
  <c r="J73"/>
  <c r="BK315"/>
  <c r="J315"/>
  <c r="J85"/>
  <c i="2" r="BK641"/>
  <c r="J641"/>
  <c r="J78"/>
  <c r="BK519"/>
  <c r="J519"/>
  <c r="J71"/>
  <c r="BK578"/>
  <c r="J578"/>
  <c r="J72"/>
  <c i="3" r="BK222"/>
  <c r="J222"/>
  <c r="J74"/>
  <c i="2" r="BK628"/>
  <c r="J628"/>
  <c r="J76"/>
  <c i="4" r="E76"/>
  <c r="BE97"/>
  <c r="BE114"/>
  <c r="BE119"/>
  <c r="BE131"/>
  <c r="BE136"/>
  <c r="BE162"/>
  <c r="BE163"/>
  <c r="BE92"/>
  <c r="BE115"/>
  <c r="BE148"/>
  <c r="BE152"/>
  <c r="F59"/>
  <c r="BE95"/>
  <c r="BE98"/>
  <c r="BE126"/>
  <c r="BE139"/>
  <c r="BE158"/>
  <c r="BE167"/>
  <c i="3" r="BK314"/>
  <c r="J314"/>
  <c r="J84"/>
  <c i="4" r="BE93"/>
  <c r="BE94"/>
  <c r="BE100"/>
  <c r="BE108"/>
  <c r="BE110"/>
  <c r="BE127"/>
  <c r="BE99"/>
  <c r="BE128"/>
  <c r="BE134"/>
  <c r="BE138"/>
  <c r="BE151"/>
  <c r="BE157"/>
  <c r="BE160"/>
  <c r="J56"/>
  <c i="3" r="J198"/>
  <c r="J72"/>
  <c i="4" r="BE123"/>
  <c r="BE125"/>
  <c r="BE130"/>
  <c r="BE101"/>
  <c r="BE107"/>
  <c r="BE109"/>
  <c r="BE116"/>
  <c r="BE117"/>
  <c r="BE118"/>
  <c r="BE124"/>
  <c r="BE133"/>
  <c r="BE135"/>
  <c r="BE140"/>
  <c r="BE165"/>
  <c r="BE103"/>
  <c r="BE104"/>
  <c r="BE111"/>
  <c r="BE112"/>
  <c r="BE141"/>
  <c r="BE142"/>
  <c r="BE144"/>
  <c r="BE156"/>
  <c r="BE166"/>
  <c r="BE168"/>
  <c r="BE170"/>
  <c r="BE172"/>
  <c i="3" r="BK110"/>
  <c r="J110"/>
  <c r="J64"/>
  <c i="4" r="BE90"/>
  <c r="BE145"/>
  <c r="BE149"/>
  <c r="BE154"/>
  <c r="BE159"/>
  <c r="BE164"/>
  <c r="BE169"/>
  <c r="BE175"/>
  <c r="BE176"/>
  <c r="BE91"/>
  <c r="BE96"/>
  <c r="BE120"/>
  <c r="BE129"/>
  <c r="BE155"/>
  <c r="BE161"/>
  <c r="BE171"/>
  <c r="BE102"/>
  <c r="BE105"/>
  <c r="BE106"/>
  <c r="BE113"/>
  <c r="BE122"/>
  <c r="BE132"/>
  <c r="BE146"/>
  <c r="BE147"/>
  <c r="BE150"/>
  <c r="BE153"/>
  <c r="BE173"/>
  <c r="BE174"/>
  <c i="3" r="BE206"/>
  <c r="BE228"/>
  <c r="BE243"/>
  <c r="BE259"/>
  <c r="BE275"/>
  <c r="BE279"/>
  <c r="BE296"/>
  <c r="BE312"/>
  <c r="BE316"/>
  <c r="BE333"/>
  <c r="BE433"/>
  <c r="BE493"/>
  <c r="BE134"/>
  <c r="BE192"/>
  <c r="BE236"/>
  <c r="BE241"/>
  <c r="BE263"/>
  <c r="BE326"/>
  <c r="BE363"/>
  <c r="BE401"/>
  <c r="BE416"/>
  <c r="BE425"/>
  <c r="BE509"/>
  <c r="BE515"/>
  <c r="BE519"/>
  <c i="2" r="J1088"/>
  <c r="J85"/>
  <c i="3" r="BE152"/>
  <c r="BE159"/>
  <c r="BE196"/>
  <c r="BE201"/>
  <c r="BE204"/>
  <c r="BE252"/>
  <c r="BE268"/>
  <c r="BE349"/>
  <c r="BE389"/>
  <c r="BE391"/>
  <c r="BE399"/>
  <c r="BE405"/>
  <c r="BE427"/>
  <c r="BE449"/>
  <c r="F59"/>
  <c r="BE174"/>
  <c r="BE177"/>
  <c r="BE180"/>
  <c r="BE214"/>
  <c r="BE217"/>
  <c r="BE231"/>
  <c r="BE281"/>
  <c r="BE322"/>
  <c r="BE334"/>
  <c r="BE371"/>
  <c r="BE380"/>
  <c r="BE387"/>
  <c r="BE395"/>
  <c r="BE413"/>
  <c r="BE418"/>
  <c r="BE419"/>
  <c r="BE451"/>
  <c r="BE466"/>
  <c r="BE479"/>
  <c r="BE503"/>
  <c r="BE513"/>
  <c r="BE517"/>
  <c r="BE521"/>
  <c r="E50"/>
  <c r="J56"/>
  <c r="BE114"/>
  <c r="BE131"/>
  <c r="BE143"/>
  <c r="BE158"/>
  <c r="BE160"/>
  <c r="BE193"/>
  <c r="BE238"/>
  <c r="BE256"/>
  <c r="BE273"/>
  <c r="BE286"/>
  <c r="BE319"/>
  <c r="BE347"/>
  <c r="BE445"/>
  <c r="BE489"/>
  <c r="BE505"/>
  <c r="BE507"/>
  <c r="BE511"/>
  <c i="2" r="BK253"/>
  <c r="J253"/>
  <c r="J66"/>
  <c i="3" r="BE142"/>
  <c r="BE157"/>
  <c r="BE167"/>
  <c r="BE169"/>
  <c r="BE194"/>
  <c r="BE234"/>
  <c r="BE246"/>
  <c r="BE283"/>
  <c r="BE311"/>
  <c r="BE339"/>
  <c r="BE369"/>
  <c r="BE443"/>
  <c r="BE477"/>
  <c r="BE485"/>
  <c r="BE116"/>
  <c r="BE153"/>
  <c r="BE203"/>
  <c r="BE208"/>
  <c r="BE216"/>
  <c r="BE220"/>
  <c r="BE331"/>
  <c r="BE337"/>
  <c r="BE373"/>
  <c r="BE407"/>
  <c r="BE431"/>
  <c r="BE435"/>
  <c r="BE437"/>
  <c r="BE441"/>
  <c r="BE457"/>
  <c r="BE468"/>
  <c r="BE475"/>
  <c r="BE137"/>
  <c r="BE139"/>
  <c r="BE147"/>
  <c r="BE154"/>
  <c r="BE168"/>
  <c r="BE170"/>
  <c r="BE226"/>
  <c r="BE354"/>
  <c r="BE365"/>
  <c r="BE411"/>
  <c r="BE481"/>
  <c r="BE483"/>
  <c r="BE499"/>
  <c r="BE501"/>
  <c r="BE133"/>
  <c r="BE182"/>
  <c r="BE184"/>
  <c r="BE199"/>
  <c r="BE277"/>
  <c r="BE288"/>
  <c r="BE290"/>
  <c r="BE298"/>
  <c r="BE300"/>
  <c r="BE307"/>
  <c r="BE359"/>
  <c r="BE378"/>
  <c r="BE393"/>
  <c r="BE414"/>
  <c r="BE417"/>
  <c r="BE429"/>
  <c r="BE447"/>
  <c r="BE461"/>
  <c r="BE487"/>
  <c r="BE112"/>
  <c r="BE136"/>
  <c r="BE145"/>
  <c r="BE165"/>
  <c r="BE186"/>
  <c r="BE189"/>
  <c r="BE212"/>
  <c r="BE302"/>
  <c r="BE309"/>
  <c r="BE313"/>
  <c r="BE323"/>
  <c r="BE325"/>
  <c r="BE345"/>
  <c r="BE361"/>
  <c r="BE367"/>
  <c r="BE385"/>
  <c r="BE409"/>
  <c r="BE415"/>
  <c r="BE439"/>
  <c r="BE464"/>
  <c r="BE118"/>
  <c r="BE120"/>
  <c r="BE124"/>
  <c r="BE126"/>
  <c r="BE129"/>
  <c r="BE135"/>
  <c r="BE149"/>
  <c r="BE191"/>
  <c r="BE210"/>
  <c r="BE223"/>
  <c r="BE248"/>
  <c r="BE250"/>
  <c r="BE254"/>
  <c r="BE266"/>
  <c r="BE294"/>
  <c r="BE336"/>
  <c r="BE341"/>
  <c r="BE397"/>
  <c r="BE403"/>
  <c r="BE423"/>
  <c r="BE453"/>
  <c r="BE455"/>
  <c r="BE459"/>
  <c r="BE491"/>
  <c r="BE495"/>
  <c r="BE497"/>
  <c r="BE122"/>
  <c r="BE127"/>
  <c r="BE151"/>
  <c r="BE156"/>
  <c r="BE162"/>
  <c r="BE163"/>
  <c r="BE195"/>
  <c r="BE261"/>
  <c r="BE265"/>
  <c r="BE271"/>
  <c r="BE292"/>
  <c r="BE321"/>
  <c r="BE324"/>
  <c r="BE343"/>
  <c i="2" r="BE1090"/>
  <c r="BE1100"/>
  <c r="BE1152"/>
  <c r="BE1157"/>
  <c r="BE1166"/>
  <c r="BE1169"/>
  <c r="BE1222"/>
  <c r="BE1225"/>
  <c r="BE1228"/>
  <c r="BE1245"/>
  <c r="BE1275"/>
  <c r="BE1294"/>
  <c r="BE1299"/>
  <c r="BE1309"/>
  <c r="BE1332"/>
  <c r="BE1337"/>
  <c r="BE1339"/>
  <c r="BE1346"/>
  <c r="BE1347"/>
  <c r="BE1348"/>
  <c r="BE1349"/>
  <c r="BE1356"/>
  <c r="BE1359"/>
  <c r="BE1361"/>
  <c r="BE1372"/>
  <c r="BE178"/>
  <c r="BE181"/>
  <c r="BE189"/>
  <c r="BE191"/>
  <c r="BE218"/>
  <c r="BE221"/>
  <c r="BE236"/>
  <c r="BE269"/>
  <c r="BE275"/>
  <c r="BE283"/>
  <c r="BE294"/>
  <c r="BE308"/>
  <c r="BE310"/>
  <c r="BE325"/>
  <c r="BE350"/>
  <c r="BE353"/>
  <c r="BE365"/>
  <c r="BE374"/>
  <c r="BE380"/>
  <c r="BE391"/>
  <c r="BE407"/>
  <c r="BE412"/>
  <c r="BE432"/>
  <c r="BE447"/>
  <c r="BE450"/>
  <c r="BE471"/>
  <c r="BE485"/>
  <c r="BE504"/>
  <c r="BE509"/>
  <c r="BE522"/>
  <c r="BE525"/>
  <c r="BE530"/>
  <c r="BE531"/>
  <c r="BE533"/>
  <c r="BE538"/>
  <c r="BE540"/>
  <c r="BE544"/>
  <c r="BE546"/>
  <c r="BE547"/>
  <c r="BE551"/>
  <c r="BE552"/>
  <c r="BE579"/>
  <c r="BE585"/>
  <c r="BE587"/>
  <c r="BE600"/>
  <c r="BE602"/>
  <c r="BE671"/>
  <c r="BE684"/>
  <c r="BE703"/>
  <c r="BE709"/>
  <c r="BE718"/>
  <c r="BE758"/>
  <c r="BE769"/>
  <c r="BE770"/>
  <c r="BE771"/>
  <c r="BE786"/>
  <c r="BE796"/>
  <c r="BE797"/>
  <c r="BE800"/>
  <c r="BE801"/>
  <c r="BE817"/>
  <c r="BE824"/>
  <c r="BE834"/>
  <c r="BE857"/>
  <c r="BE858"/>
  <c r="BE860"/>
  <c r="BE863"/>
  <c r="BE864"/>
  <c r="BE871"/>
  <c r="BE877"/>
  <c r="BE878"/>
  <c r="BE947"/>
  <c r="BE949"/>
  <c r="BE957"/>
  <c r="BE960"/>
  <c r="BE968"/>
  <c r="BE988"/>
  <c r="BE992"/>
  <c r="BE999"/>
  <c r="BE1005"/>
  <c r="BE1010"/>
  <c r="BE1013"/>
  <c r="BE1014"/>
  <c r="BE1027"/>
  <c r="BE1077"/>
  <c r="BE1130"/>
  <c r="BE1133"/>
  <c r="BE1147"/>
  <c r="BE1148"/>
  <c r="BE1172"/>
  <c r="BE1236"/>
  <c r="BE1249"/>
  <c r="BE1282"/>
  <c r="BE1295"/>
  <c r="BE1296"/>
  <c r="BE1298"/>
  <c r="BE1329"/>
  <c r="BE1330"/>
  <c r="BE1340"/>
  <c r="BE1342"/>
  <c r="BE1343"/>
  <c r="BE1352"/>
  <c r="BE1358"/>
  <c r="BE1360"/>
  <c r="BE1366"/>
  <c r="BE1369"/>
  <c r="BE1370"/>
  <c r="BE1373"/>
  <c r="BE1377"/>
  <c r="BE140"/>
  <c r="BE145"/>
  <c r="BE155"/>
  <c r="BE161"/>
  <c r="BE166"/>
  <c r="BE177"/>
  <c r="BE195"/>
  <c r="BE209"/>
  <c r="BE227"/>
  <c r="BE231"/>
  <c r="BE237"/>
  <c r="BE246"/>
  <c r="BE265"/>
  <c r="BE266"/>
  <c r="BE270"/>
  <c r="BE277"/>
  <c r="BE281"/>
  <c r="BE291"/>
  <c r="BE298"/>
  <c r="BE307"/>
  <c r="BE309"/>
  <c r="BE314"/>
  <c r="BE321"/>
  <c r="BE329"/>
  <c r="BE355"/>
  <c r="BE367"/>
  <c r="BE381"/>
  <c r="BE399"/>
  <c r="BE428"/>
  <c r="BE436"/>
  <c r="BE439"/>
  <c r="BE444"/>
  <c r="BE464"/>
  <c r="BE474"/>
  <c r="BE488"/>
  <c r="BE490"/>
  <c r="BE511"/>
  <c r="BE513"/>
  <c r="BE550"/>
  <c r="BE559"/>
  <c r="BE582"/>
  <c r="BE586"/>
  <c r="BE588"/>
  <c r="BE594"/>
  <c r="BE597"/>
  <c r="BE604"/>
  <c r="BE622"/>
  <c r="BE623"/>
  <c r="BE624"/>
  <c r="BE625"/>
  <c r="BE626"/>
  <c r="BE645"/>
  <c r="BE646"/>
  <c r="BE647"/>
  <c r="BE651"/>
  <c r="BE652"/>
  <c r="BE653"/>
  <c r="BE656"/>
  <c r="BE657"/>
  <c r="BE662"/>
  <c r="BE666"/>
  <c r="BE674"/>
  <c r="BE680"/>
  <c r="BE688"/>
  <c r="BE693"/>
  <c r="BE694"/>
  <c r="BE698"/>
  <c r="BE713"/>
  <c r="BE714"/>
  <c r="BE728"/>
  <c r="BE730"/>
  <c r="BE731"/>
  <c r="BE736"/>
  <c r="BE741"/>
  <c r="BE742"/>
  <c r="BE762"/>
  <c r="BE774"/>
  <c r="BE784"/>
  <c r="BE798"/>
  <c r="BE803"/>
  <c r="BE806"/>
  <c r="BE808"/>
  <c r="BE809"/>
  <c r="BE812"/>
  <c r="BE822"/>
  <c r="BE825"/>
  <c r="BE839"/>
  <c r="BE855"/>
  <c r="BE861"/>
  <c r="BE862"/>
  <c r="BE880"/>
  <c r="BE887"/>
  <c r="BE893"/>
  <c r="BE896"/>
  <c r="BE903"/>
  <c r="BE914"/>
  <c r="BE918"/>
  <c r="BE920"/>
  <c r="BE922"/>
  <c r="BE928"/>
  <c r="BE956"/>
  <c r="BE958"/>
  <c r="BE965"/>
  <c r="BE967"/>
  <c r="BE1011"/>
  <c r="BE1020"/>
  <c r="BE1042"/>
  <c r="BE1045"/>
  <c r="BE1060"/>
  <c r="BE1074"/>
  <c r="BE1076"/>
  <c r="BE1078"/>
  <c r="BE1102"/>
  <c r="BE1109"/>
  <c r="BE1110"/>
  <c r="BE1113"/>
  <c r="BE1114"/>
  <c r="BE1116"/>
  <c r="BE1117"/>
  <c r="BE1119"/>
  <c r="BE1122"/>
  <c r="BE1149"/>
  <c r="BE1165"/>
  <c r="BE1171"/>
  <c r="BE1176"/>
  <c r="BE1183"/>
  <c r="BE1187"/>
  <c r="BE1215"/>
  <c r="BE1217"/>
  <c r="BE1230"/>
  <c r="BE1274"/>
  <c r="BE1284"/>
  <c r="BE1289"/>
  <c r="BE1302"/>
  <c r="BE1306"/>
  <c r="BE1317"/>
  <c r="BE1318"/>
  <c r="BE1319"/>
  <c r="BE1321"/>
  <c r="BE1322"/>
  <c r="BE1326"/>
  <c r="BE1331"/>
  <c r="BE1333"/>
  <c r="BE1351"/>
  <c r="BE1353"/>
  <c r="BE1365"/>
  <c r="BE1367"/>
  <c r="BE1371"/>
  <c r="BE1374"/>
  <c r="BE120"/>
  <c r="BE129"/>
  <c r="BE130"/>
  <c r="BE143"/>
  <c r="BE152"/>
  <c r="BE157"/>
  <c r="BE162"/>
  <c r="BE169"/>
  <c r="BE198"/>
  <c r="BE205"/>
  <c r="BE213"/>
  <c r="BE239"/>
  <c r="BE252"/>
  <c r="BE280"/>
  <c r="BE292"/>
  <c r="BE299"/>
  <c r="BE302"/>
  <c r="BE304"/>
  <c r="BE320"/>
  <c r="BE322"/>
  <c r="BE324"/>
  <c r="BE341"/>
  <c r="BE347"/>
  <c r="BE348"/>
  <c r="BE354"/>
  <c r="BE361"/>
  <c r="BE362"/>
  <c r="BE387"/>
  <c r="BE388"/>
  <c r="BE392"/>
  <c r="BE397"/>
  <c r="BE398"/>
  <c r="BE414"/>
  <c r="BE415"/>
  <c r="BE421"/>
  <c r="BE440"/>
  <c r="BE455"/>
  <c r="BE465"/>
  <c r="BE476"/>
  <c r="BE479"/>
  <c r="BE481"/>
  <c r="BE491"/>
  <c r="BE492"/>
  <c r="BE512"/>
  <c r="BE539"/>
  <c r="BE545"/>
  <c r="BE591"/>
  <c r="BE613"/>
  <c r="BE687"/>
  <c r="BE691"/>
  <c r="BE717"/>
  <c r="BE930"/>
  <c r="BE934"/>
  <c r="BE936"/>
  <c r="BE939"/>
  <c r="BE961"/>
  <c r="BE979"/>
  <c r="BE980"/>
  <c r="BE993"/>
  <c r="BE997"/>
  <c r="BE1008"/>
  <c r="BE1064"/>
  <c r="BE1081"/>
  <c r="BE1087"/>
  <c r="BE1127"/>
  <c r="BE1129"/>
  <c r="BE1135"/>
  <c r="BE1145"/>
  <c r="BE1153"/>
  <c r="BE1154"/>
  <c r="BE1163"/>
  <c r="BE1207"/>
  <c r="BE1224"/>
  <c r="BE1238"/>
  <c r="BE1247"/>
  <c r="BE1273"/>
  <c r="BE1281"/>
  <c r="BE1304"/>
  <c r="BE1307"/>
  <c r="BE1316"/>
  <c r="BE1324"/>
  <c r="BE1325"/>
  <c r="BE1327"/>
  <c r="BE1334"/>
  <c r="BE1335"/>
  <c r="BE1341"/>
  <c r="BE1344"/>
  <c r="BE1345"/>
  <c r="BE1375"/>
  <c r="BE1384"/>
  <c r="BE1387"/>
  <c r="F59"/>
  <c r="BE117"/>
  <c r="BE131"/>
  <c r="BE133"/>
  <c r="BE135"/>
  <c r="BE136"/>
  <c r="BE149"/>
  <c r="BE153"/>
  <c r="BE182"/>
  <c r="BE186"/>
  <c r="BE201"/>
  <c r="BE204"/>
  <c r="BE208"/>
  <c r="BE241"/>
  <c r="BE255"/>
  <c r="BE256"/>
  <c r="BE260"/>
  <c r="BE279"/>
  <c r="BE282"/>
  <c r="BE303"/>
  <c r="BE306"/>
  <c r="BE327"/>
  <c r="BE334"/>
  <c r="BE360"/>
  <c r="BE371"/>
  <c r="BE378"/>
  <c r="BE383"/>
  <c r="BE386"/>
  <c r="BE393"/>
  <c r="BE404"/>
  <c r="BE411"/>
  <c r="BE437"/>
  <c r="BE446"/>
  <c r="BE453"/>
  <c r="BE457"/>
  <c r="BE470"/>
  <c r="BE499"/>
  <c r="BE514"/>
  <c r="BE515"/>
  <c r="BE520"/>
  <c r="BE523"/>
  <c r="BE524"/>
  <c r="BE543"/>
  <c r="BE549"/>
  <c r="BE557"/>
  <c r="BE569"/>
  <c r="BE577"/>
  <c r="BE606"/>
  <c r="BE670"/>
  <c r="BE710"/>
  <c r="BE712"/>
  <c r="BE716"/>
  <c r="BE739"/>
  <c r="BE746"/>
  <c r="BE753"/>
  <c r="BE766"/>
  <c r="BE768"/>
  <c r="BE772"/>
  <c r="BE781"/>
  <c r="BE791"/>
  <c r="BE795"/>
  <c r="BE802"/>
  <c r="BE805"/>
  <c r="BE816"/>
  <c r="BE831"/>
  <c r="BE832"/>
  <c r="BE846"/>
  <c r="BE866"/>
  <c r="BE870"/>
  <c r="BE872"/>
  <c r="BE881"/>
  <c r="BE905"/>
  <c r="BE907"/>
  <c r="BE925"/>
  <c r="BE938"/>
  <c r="BE941"/>
  <c r="BE982"/>
  <c r="BE985"/>
  <c r="BE990"/>
  <c r="BE1001"/>
  <c r="BE1012"/>
  <c r="BE1025"/>
  <c r="BE1031"/>
  <c r="BE1041"/>
  <c r="BE1046"/>
  <c r="BE1066"/>
  <c r="BE1094"/>
  <c r="BE1106"/>
  <c r="BE1123"/>
  <c r="BE1126"/>
  <c r="BE1151"/>
  <c r="BE1191"/>
  <c r="BE1211"/>
  <c r="BE1219"/>
  <c r="BE1226"/>
  <c r="BE1239"/>
  <c r="BE1246"/>
  <c r="BE1286"/>
  <c r="BE1291"/>
  <c r="E50"/>
  <c r="J107"/>
  <c r="BE144"/>
  <c r="BE151"/>
  <c r="BE158"/>
  <c r="BE160"/>
  <c r="BE163"/>
  <c r="BE164"/>
  <c r="BE174"/>
  <c r="BE188"/>
  <c r="BE197"/>
  <c r="BE222"/>
  <c r="BE225"/>
  <c r="BE226"/>
  <c r="BE229"/>
  <c r="BE233"/>
  <c r="BE234"/>
  <c r="BE235"/>
  <c r="BE238"/>
  <c r="BE243"/>
  <c r="BE262"/>
  <c r="BE273"/>
  <c r="BE295"/>
  <c r="BE300"/>
  <c r="BE312"/>
  <c r="BE338"/>
  <c r="BE346"/>
  <c r="BE349"/>
  <c r="BE364"/>
  <c r="BE366"/>
  <c r="BE373"/>
  <c r="BE375"/>
  <c r="BE376"/>
  <c r="BE420"/>
  <c r="BE429"/>
  <c r="BE431"/>
  <c r="BE438"/>
  <c r="BE445"/>
  <c r="BE449"/>
  <c r="BE454"/>
  <c r="BE469"/>
  <c r="BE473"/>
  <c r="BE475"/>
  <c r="BE483"/>
  <c r="BE487"/>
  <c r="BE494"/>
  <c r="BE527"/>
  <c r="BE532"/>
  <c r="BE558"/>
  <c r="BE563"/>
  <c r="BE575"/>
  <c r="BE603"/>
  <c r="BE618"/>
  <c r="BE627"/>
  <c r="BE632"/>
  <c r="BE634"/>
  <c r="BE637"/>
  <c r="BE638"/>
  <c r="BE639"/>
  <c r="BE640"/>
  <c r="BE642"/>
  <c r="BE643"/>
  <c r="BE650"/>
  <c r="BE654"/>
  <c r="BE655"/>
  <c r="BE658"/>
  <c r="BE664"/>
  <c r="BE667"/>
  <c r="BE668"/>
  <c r="BE669"/>
  <c r="BE725"/>
  <c r="BE729"/>
  <c r="BE734"/>
  <c r="BE932"/>
  <c r="BE969"/>
  <c r="BE975"/>
  <c r="BE976"/>
  <c r="BE977"/>
  <c r="BE996"/>
  <c r="BE998"/>
  <c r="BE1026"/>
  <c r="BE1030"/>
  <c r="BE1034"/>
  <c r="BE1038"/>
  <c r="BE1043"/>
  <c r="BE1047"/>
  <c r="BE1089"/>
  <c r="BE1125"/>
  <c r="BE1143"/>
  <c r="BE1150"/>
  <c r="BE1179"/>
  <c r="BE1181"/>
  <c r="BE1182"/>
  <c r="BE1193"/>
  <c r="BE1205"/>
  <c r="BE1220"/>
  <c r="BE1221"/>
  <c r="BE1223"/>
  <c r="BE1232"/>
  <c r="BE1233"/>
  <c r="BE1255"/>
  <c r="BE1258"/>
  <c r="BE1262"/>
  <c r="BE1264"/>
  <c r="BE1265"/>
  <c r="BE1267"/>
  <c r="BE1278"/>
  <c r="BE1301"/>
  <c r="BE1303"/>
  <c r="BE1305"/>
  <c r="BE1323"/>
  <c r="BE1328"/>
  <c r="BE1336"/>
  <c r="BE1338"/>
  <c r="BE1350"/>
  <c r="BE1354"/>
  <c r="BE1355"/>
  <c r="BE1357"/>
  <c r="BE1362"/>
  <c r="BE1363"/>
  <c r="BE1364"/>
  <c r="BE1368"/>
  <c r="BE1376"/>
  <c r="BE1383"/>
  <c r="BE1385"/>
  <c r="BE1386"/>
  <c r="BE124"/>
  <c r="BE127"/>
  <c r="BE141"/>
  <c r="BE146"/>
  <c r="BE156"/>
  <c r="BE168"/>
  <c r="BE175"/>
  <c r="BE180"/>
  <c r="BE183"/>
  <c r="BE184"/>
  <c r="BE193"/>
  <c r="BE194"/>
  <c r="BE199"/>
  <c r="BE220"/>
  <c r="BE250"/>
  <c r="BE254"/>
  <c r="BE261"/>
  <c r="BE272"/>
  <c r="BE285"/>
  <c r="BE287"/>
  <c r="BE288"/>
  <c r="BE297"/>
  <c r="BE379"/>
  <c r="BE401"/>
  <c r="BE405"/>
  <c r="BE409"/>
  <c r="BE416"/>
  <c r="BE426"/>
  <c r="BE434"/>
  <c r="BE472"/>
  <c r="BE480"/>
  <c r="BE484"/>
  <c r="BE500"/>
  <c r="BE503"/>
  <c r="BE526"/>
  <c r="BE555"/>
  <c r="BE556"/>
  <c r="BE576"/>
  <c r="BE593"/>
  <c r="BE598"/>
  <c r="BE619"/>
  <c r="BE673"/>
  <c r="BE697"/>
  <c r="BE724"/>
  <c r="BE737"/>
  <c r="BE740"/>
  <c r="BE743"/>
  <c r="BE750"/>
  <c r="BE759"/>
  <c r="BE783"/>
  <c r="BE789"/>
  <c r="BE793"/>
  <c r="BE807"/>
  <c r="BE813"/>
  <c r="BE818"/>
  <c r="BE827"/>
  <c r="BE830"/>
  <c r="BE835"/>
  <c r="BE836"/>
  <c r="BE838"/>
  <c r="BE841"/>
  <c r="BE843"/>
  <c r="BE849"/>
  <c r="BE850"/>
  <c r="BE853"/>
  <c r="BE859"/>
  <c r="BE868"/>
  <c r="BE869"/>
  <c r="BE873"/>
  <c r="BE876"/>
  <c r="BE882"/>
  <c r="BE883"/>
  <c r="BE885"/>
  <c r="BE886"/>
  <c r="BE894"/>
  <c r="BE897"/>
  <c r="BE899"/>
  <c r="BE901"/>
  <c r="BE908"/>
  <c r="BE910"/>
  <c r="BE915"/>
  <c r="BE917"/>
  <c r="BE919"/>
  <c r="BE940"/>
  <c r="BE945"/>
  <c r="BE951"/>
  <c r="BE952"/>
  <c r="BE953"/>
  <c r="BE963"/>
  <c r="BE964"/>
  <c r="BE966"/>
  <c r="BE986"/>
  <c r="BE995"/>
  <c r="BE1003"/>
  <c r="BE1007"/>
  <c r="BE1015"/>
  <c r="BE1019"/>
  <c r="BE1023"/>
  <c r="BE1028"/>
  <c r="BE1029"/>
  <c r="BE1049"/>
  <c r="BE1057"/>
  <c r="BE1075"/>
  <c r="BE1146"/>
  <c r="BE1161"/>
  <c r="BE1184"/>
  <c r="BE1208"/>
  <c r="BE1240"/>
  <c r="BE1241"/>
  <c r="BE1242"/>
  <c r="BE1244"/>
  <c r="BE1248"/>
  <c r="BE565"/>
  <c r="BE567"/>
  <c r="BE595"/>
  <c r="BE599"/>
  <c r="BE611"/>
  <c r="BE683"/>
  <c r="BE686"/>
  <c r="BE695"/>
  <c r="BE696"/>
  <c r="BE701"/>
  <c r="BE732"/>
  <c r="BE733"/>
  <c r="BE745"/>
  <c r="BE749"/>
  <c r="BE751"/>
  <c r="BE757"/>
  <c r="BE777"/>
  <c r="BE779"/>
  <c r="BE790"/>
  <c r="BE799"/>
  <c r="BE819"/>
  <c r="BE823"/>
  <c r="BE826"/>
  <c r="BE840"/>
  <c r="BE842"/>
  <c r="BE848"/>
  <c r="BE856"/>
  <c r="BE865"/>
  <c r="BE888"/>
  <c r="BE898"/>
  <c r="BE906"/>
  <c r="BE911"/>
  <c r="BE913"/>
  <c r="BE916"/>
  <c r="BE926"/>
  <c r="BE929"/>
  <c r="BE935"/>
  <c r="BE937"/>
  <c r="BE944"/>
  <c r="BE946"/>
  <c r="BE950"/>
  <c r="BE959"/>
  <c r="BE973"/>
  <c r="BE978"/>
  <c r="BE983"/>
  <c r="BE1017"/>
  <c r="BE1024"/>
  <c r="BE1044"/>
  <c r="BE1048"/>
  <c r="BE1054"/>
  <c r="BE1069"/>
  <c r="BE1073"/>
  <c r="BE1091"/>
  <c r="BE1097"/>
  <c r="BE1111"/>
  <c r="BE1137"/>
  <c r="BE1138"/>
  <c r="BE1139"/>
  <c r="BE1140"/>
  <c r="BE1156"/>
  <c r="BE1159"/>
  <c r="BE1162"/>
  <c r="BE1168"/>
  <c r="BE1173"/>
  <c r="BE1174"/>
  <c r="BE1185"/>
  <c r="BE1198"/>
  <c r="BE1201"/>
  <c r="BE1206"/>
  <c r="BE1210"/>
  <c r="BE1214"/>
  <c r="BE1218"/>
  <c r="BE1234"/>
  <c r="BE1256"/>
  <c r="BE1259"/>
  <c r="BE1263"/>
  <c r="BE1283"/>
  <c r="BE1297"/>
  <c r="BE1308"/>
  <c r="BE115"/>
  <c r="BE116"/>
  <c r="BE121"/>
  <c r="BE122"/>
  <c r="BE132"/>
  <c r="BE159"/>
  <c r="BE179"/>
  <c r="BE185"/>
  <c r="BE210"/>
  <c r="BE224"/>
  <c r="BE232"/>
  <c r="BE245"/>
  <c r="BE251"/>
  <c r="BE264"/>
  <c r="BE267"/>
  <c r="BE271"/>
  <c r="BE284"/>
  <c r="BE286"/>
  <c r="BE290"/>
  <c r="BE293"/>
  <c r="BE296"/>
  <c r="BE311"/>
  <c r="BE323"/>
  <c r="BE326"/>
  <c r="BE331"/>
  <c r="BE336"/>
  <c r="BE339"/>
  <c r="BE342"/>
  <c r="BE368"/>
  <c r="BE372"/>
  <c r="BE395"/>
  <c r="BE396"/>
  <c r="BE402"/>
  <c r="BE427"/>
  <c r="BE430"/>
  <c r="BE460"/>
  <c r="BE461"/>
  <c r="BE468"/>
  <c r="BE498"/>
  <c r="BE501"/>
  <c r="BE529"/>
  <c r="BE534"/>
  <c r="BE536"/>
  <c r="BE541"/>
  <c r="BE548"/>
  <c r="BE574"/>
  <c r="BE592"/>
  <c r="BE608"/>
  <c r="BE609"/>
  <c r="BE612"/>
  <c r="BE614"/>
  <c r="BE615"/>
  <c r="BE629"/>
  <c r="BE633"/>
  <c r="BE635"/>
  <c r="BE649"/>
  <c r="BE659"/>
  <c r="BE663"/>
  <c r="BE672"/>
  <c r="BE677"/>
  <c r="BE699"/>
  <c r="BE706"/>
  <c r="BE708"/>
  <c r="BE711"/>
  <c r="BE715"/>
  <c r="BE721"/>
  <c r="BE748"/>
  <c r="BE752"/>
  <c r="BE754"/>
  <c r="BE761"/>
  <c r="BE763"/>
  <c r="BE765"/>
  <c r="BE778"/>
  <c r="BE780"/>
  <c r="BE787"/>
  <c r="BE794"/>
  <c r="BE811"/>
  <c r="BE815"/>
  <c r="BE821"/>
  <c r="BE837"/>
  <c r="BE845"/>
  <c r="BE852"/>
  <c r="BE895"/>
  <c r="BE923"/>
  <c r="BE942"/>
  <c r="BE974"/>
  <c r="BE989"/>
  <c r="BE1002"/>
  <c r="BE1006"/>
  <c r="BE1016"/>
  <c r="BE1036"/>
  <c r="BE1037"/>
  <c r="BE1053"/>
  <c r="BE1055"/>
  <c r="BE1056"/>
  <c r="BE1058"/>
  <c r="BE1059"/>
  <c r="BE1061"/>
  <c r="BE1067"/>
  <c r="BE1068"/>
  <c r="BE1082"/>
  <c r="BE1084"/>
  <c r="BE1093"/>
  <c r="BE1098"/>
  <c r="BE1104"/>
  <c r="BE1108"/>
  <c r="BE1128"/>
  <c r="BE1141"/>
  <c r="BE1155"/>
  <c r="BE1188"/>
  <c r="BE1197"/>
  <c r="BE1200"/>
  <c r="BE1229"/>
  <c r="BE1252"/>
  <c r="BE1253"/>
  <c r="BE1257"/>
  <c r="BE1260"/>
  <c r="BE1268"/>
  <c r="BE1269"/>
  <c r="BE1272"/>
  <c r="BE1287"/>
  <c r="BE134"/>
  <c r="BE139"/>
  <c r="BE147"/>
  <c r="BE150"/>
  <c r="BE154"/>
  <c r="BE170"/>
  <c r="BE172"/>
  <c r="BE176"/>
  <c r="BE190"/>
  <c r="BE200"/>
  <c r="BE202"/>
  <c r="BE206"/>
  <c r="BE212"/>
  <c r="BE214"/>
  <c r="BE216"/>
  <c r="BE249"/>
  <c r="BE276"/>
  <c r="BE301"/>
  <c r="BE313"/>
  <c r="BE335"/>
  <c r="BE337"/>
  <c r="BE344"/>
  <c r="BE357"/>
  <c r="BE358"/>
  <c r="BE359"/>
  <c r="BE363"/>
  <c r="BE384"/>
  <c r="BE389"/>
  <c r="BE390"/>
  <c r="BE417"/>
  <c r="BE422"/>
  <c r="BE423"/>
  <c r="BE424"/>
  <c r="BE425"/>
  <c r="BE433"/>
  <c r="BE435"/>
  <c r="BE452"/>
  <c r="BE456"/>
  <c r="BE459"/>
  <c r="BE462"/>
  <c r="BE467"/>
  <c r="BE489"/>
  <c r="BE502"/>
  <c r="BE506"/>
  <c r="BE507"/>
  <c r="BE508"/>
  <c r="BE510"/>
  <c r="BE516"/>
  <c r="BE560"/>
  <c r="BE561"/>
  <c r="BE562"/>
  <c r="BE564"/>
  <c r="BE566"/>
  <c r="BE568"/>
  <c r="BE572"/>
  <c r="BE573"/>
  <c r="BE596"/>
  <c r="BE610"/>
  <c r="BE620"/>
  <c r="BE631"/>
  <c r="BE644"/>
  <c r="BE648"/>
  <c r="BE660"/>
  <c r="BE661"/>
  <c r="BE665"/>
  <c r="BE675"/>
  <c r="BE681"/>
  <c r="BE705"/>
  <c r="BE707"/>
  <c r="BE720"/>
  <c r="BE722"/>
  <c r="BE723"/>
  <c r="BE735"/>
  <c r="BE755"/>
  <c r="BE764"/>
  <c r="BE782"/>
  <c r="BE785"/>
  <c r="BE804"/>
  <c r="BE814"/>
  <c r="BE820"/>
  <c r="BE879"/>
  <c r="BE889"/>
  <c r="BE954"/>
  <c r="BE972"/>
  <c r="BE1000"/>
  <c r="BE1062"/>
  <c r="BE1071"/>
  <c r="BE1072"/>
  <c r="BE1099"/>
  <c r="BE1124"/>
  <c r="BE1132"/>
  <c r="BE1142"/>
  <c r="BE1160"/>
  <c r="BE1170"/>
  <c r="BE1175"/>
  <c r="BE1180"/>
  <c r="BE1190"/>
  <c r="BE1194"/>
  <c r="BE1199"/>
  <c r="BE1204"/>
  <c r="BE1227"/>
  <c r="BE1276"/>
  <c r="BE1292"/>
  <c r="BE1310"/>
  <c r="BE1311"/>
  <c r="BE1313"/>
  <c r="BE1314"/>
  <c r="BE1320"/>
  <c r="BE118"/>
  <c r="BE123"/>
  <c r="BE125"/>
  <c r="BE138"/>
  <c r="BE165"/>
  <c r="BE187"/>
  <c r="BE203"/>
  <c r="BE215"/>
  <c r="BE217"/>
  <c r="BE219"/>
  <c r="BE223"/>
  <c r="BE228"/>
  <c r="BE242"/>
  <c r="BE247"/>
  <c r="BE263"/>
  <c r="BE278"/>
  <c r="BE305"/>
  <c r="BE330"/>
  <c r="BE332"/>
  <c r="BE340"/>
  <c r="BE343"/>
  <c r="BE345"/>
  <c r="BE352"/>
  <c r="BE370"/>
  <c r="BE377"/>
  <c r="BE382"/>
  <c r="BE385"/>
  <c r="BE394"/>
  <c r="BE400"/>
  <c r="BE403"/>
  <c r="BE418"/>
  <c r="BE442"/>
  <c r="BE458"/>
  <c r="BE466"/>
  <c r="BE477"/>
  <c r="BE478"/>
  <c r="BE486"/>
  <c r="BE521"/>
  <c r="BE528"/>
  <c r="BE570"/>
  <c r="BE571"/>
  <c r="BE581"/>
  <c r="BE583"/>
  <c r="BE589"/>
  <c r="BE590"/>
  <c r="BE607"/>
  <c r="BE616"/>
  <c r="BE617"/>
  <c r="BE685"/>
  <c r="BE690"/>
  <c r="BE702"/>
  <c r="BE704"/>
  <c r="BE726"/>
  <c r="BE738"/>
  <c r="BE744"/>
  <c r="BE747"/>
  <c r="BE767"/>
  <c r="BE773"/>
  <c r="BE775"/>
  <c r="BE792"/>
  <c r="BE810"/>
  <c r="BE828"/>
  <c r="BE833"/>
  <c r="BE847"/>
  <c r="BE854"/>
  <c r="BE874"/>
  <c r="BE875"/>
  <c r="BE884"/>
  <c r="BE890"/>
  <c r="BE891"/>
  <c r="BE892"/>
  <c r="BE902"/>
  <c r="BE909"/>
  <c r="BE924"/>
  <c r="BE933"/>
  <c r="BE943"/>
  <c r="BE955"/>
  <c r="BE970"/>
  <c r="BE981"/>
  <c r="BE991"/>
  <c r="BE1004"/>
  <c r="BE1022"/>
  <c r="BE1035"/>
  <c r="BE1039"/>
  <c r="BE1050"/>
  <c r="BE1052"/>
  <c r="BE1065"/>
  <c r="BE1079"/>
  <c r="BE1083"/>
  <c r="BE1092"/>
  <c r="BE1095"/>
  <c r="BE1103"/>
  <c r="BE1107"/>
  <c r="BE1112"/>
  <c r="BE1115"/>
  <c r="BE1120"/>
  <c r="BE1121"/>
  <c r="BE1131"/>
  <c r="BE1136"/>
  <c r="BE1144"/>
  <c r="BE1164"/>
  <c r="BE1186"/>
  <c r="BE1192"/>
  <c r="BE1195"/>
  <c r="BE1202"/>
  <c r="BE1203"/>
  <c r="BE1213"/>
  <c r="BE1216"/>
  <c r="BE1235"/>
  <c r="BE1237"/>
  <c r="BE1261"/>
  <c r="BE1266"/>
  <c r="BE1270"/>
  <c r="BE1271"/>
  <c r="BE1280"/>
  <c r="BE1285"/>
  <c r="BE1288"/>
  <c r="BE1290"/>
  <c r="BE1293"/>
  <c r="BE1300"/>
  <c r="BE1312"/>
  <c r="BE126"/>
  <c r="BE128"/>
  <c r="BE137"/>
  <c r="BE142"/>
  <c r="BE148"/>
  <c r="BE167"/>
  <c r="BE171"/>
  <c r="BE173"/>
  <c r="BE192"/>
  <c r="BE196"/>
  <c r="BE207"/>
  <c r="BE211"/>
  <c r="BE230"/>
  <c r="BE240"/>
  <c r="BE244"/>
  <c r="BE248"/>
  <c r="BE257"/>
  <c r="BE258"/>
  <c r="BE259"/>
  <c r="BE289"/>
  <c r="BE328"/>
  <c r="BE333"/>
  <c r="BE351"/>
  <c r="BE356"/>
  <c r="BE406"/>
  <c r="BE408"/>
  <c r="BE410"/>
  <c r="BE413"/>
  <c r="BE419"/>
  <c r="BE441"/>
  <c r="BE443"/>
  <c r="BE448"/>
  <c r="BE451"/>
  <c r="BE463"/>
  <c r="BE482"/>
  <c r="BE493"/>
  <c r="BE496"/>
  <c r="BE497"/>
  <c r="BE505"/>
  <c r="BE517"/>
  <c r="BE518"/>
  <c r="BE535"/>
  <c r="BE537"/>
  <c r="BE542"/>
  <c r="BE553"/>
  <c r="BE554"/>
  <c r="BE601"/>
  <c r="BE676"/>
  <c r="BE678"/>
  <c r="BE682"/>
  <c r="BE689"/>
  <c r="BE700"/>
  <c r="BE727"/>
  <c r="BE760"/>
  <c r="BE776"/>
  <c r="BE829"/>
  <c r="BE844"/>
  <c r="BE851"/>
  <c r="BE867"/>
  <c r="BE900"/>
  <c r="BE904"/>
  <c r="BE912"/>
  <c r="BE921"/>
  <c r="BE927"/>
  <c r="BE931"/>
  <c r="BE948"/>
  <c r="BE962"/>
  <c r="BE971"/>
  <c r="BE984"/>
  <c r="BE987"/>
  <c r="BE994"/>
  <c r="BE1009"/>
  <c r="BE1021"/>
  <c r="BE1033"/>
  <c r="BE1040"/>
  <c r="BE1051"/>
  <c r="BE1070"/>
  <c r="BE1080"/>
  <c r="BE1085"/>
  <c r="BE1096"/>
  <c r="BE1101"/>
  <c r="BE1105"/>
  <c r="BE1158"/>
  <c r="BE1167"/>
  <c r="BE1178"/>
  <c r="BE1189"/>
  <c r="BE1196"/>
  <c r="BE1209"/>
  <c r="BE1212"/>
  <c r="BE1231"/>
  <c r="BE1250"/>
  <c r="BE1315"/>
  <c i="3" r="F37"/>
  <c i="1" r="BB57"/>
  <c i="3" r="F36"/>
  <c i="1" r="BA57"/>
  <c i="3" r="F38"/>
  <c i="1" r="BC57"/>
  <c r="AS54"/>
  <c i="4" r="F37"/>
  <c i="1" r="BB58"/>
  <c i="4" r="F38"/>
  <c i="1" r="BC58"/>
  <c i="4" r="F39"/>
  <c i="1" r="BD58"/>
  <c i="4" r="J36"/>
  <c i="1" r="AW58"/>
  <c i="2" r="J36"/>
  <c i="1" r="AW56"/>
  <c i="3" r="F39"/>
  <c i="1" r="BD57"/>
  <c i="2" r="F37"/>
  <c i="1" r="BB56"/>
  <c i="3" r="J36"/>
  <c i="1" r="AW57"/>
  <c i="2" r="F38"/>
  <c i="1" r="BC56"/>
  <c i="2" r="F36"/>
  <c i="1" r="BA56"/>
  <c i="4" r="F36"/>
  <c i="1" r="BA58"/>
  <c i="2" r="F39"/>
  <c i="1" r="BD56"/>
  <c i="3" l="1" r="R109"/>
  <c r="BK197"/>
  <c r="J197"/>
  <c r="J71"/>
  <c i="4" r="R88"/>
  <c i="2" r="P1086"/>
  <c i="3" r="T197"/>
  <c r="T109"/>
  <c r="P197"/>
  <c i="2" r="T253"/>
  <c r="T113"/>
  <c i="4" r="P88"/>
  <c i="1" r="AU58"/>
  <c i="4" r="T88"/>
  <c i="2" r="R113"/>
  <c r="P253"/>
  <c r="P113"/>
  <c i="1" r="AU56"/>
  <c i="2" r="T1086"/>
  <c r="BK1086"/>
  <c r="J1086"/>
  <c r="J84"/>
  <c i="3" r="P110"/>
  <c r="P109"/>
  <c i="1" r="AU57"/>
  <c i="4" r="BK88"/>
  <c r="J88"/>
  <c r="J63"/>
  <c i="3" r="BK109"/>
  <c r="J109"/>
  <c i="2" r="F35"/>
  <c i="1" r="AZ56"/>
  <c i="3" r="J35"/>
  <c i="1" r="AV57"/>
  <c r="AT57"/>
  <c i="3" r="F35"/>
  <c i="1" r="AZ57"/>
  <c i="3" r="J32"/>
  <c i="1" r="AG57"/>
  <c r="BC55"/>
  <c r="AY55"/>
  <c i="4" r="F35"/>
  <c i="1" r="AZ58"/>
  <c i="2" r="J35"/>
  <c i="1" r="AV56"/>
  <c r="AT56"/>
  <c r="BA55"/>
  <c r="BA54"/>
  <c r="W30"/>
  <c i="4" r="J35"/>
  <c i="1" r="AV58"/>
  <c r="AT58"/>
  <c r="BB55"/>
  <c r="BB54"/>
  <c r="AX54"/>
  <c r="BD55"/>
  <c r="BD54"/>
  <c r="W33"/>
  <c i="2" l="1" r="BK113"/>
  <c r="J113"/>
  <c r="J63"/>
  <c i="1" r="AN57"/>
  <c i="3" r="J63"/>
  <c r="J41"/>
  <c i="1" r="AU55"/>
  <c r="AU54"/>
  <c r="AX55"/>
  <c i="4" r="J32"/>
  <c i="1" r="AG58"/>
  <c r="BC54"/>
  <c r="AY54"/>
  <c r="AW55"/>
  <c r="AZ55"/>
  <c r="AV55"/>
  <c r="AW54"/>
  <c r="AK30"/>
  <c r="W31"/>
  <c i="4" l="1" r="J41"/>
  <c i="1" r="AN58"/>
  <c i="2" r="J32"/>
  <c i="1" r="AG56"/>
  <c r="AN56"/>
  <c r="AT55"/>
  <c r="W32"/>
  <c r="AZ54"/>
  <c r="AV54"/>
  <c r="AK29"/>
  <c i="2" l="1" r="J41"/>
  <c i="1" r="AG55"/>
  <c r="AG54"/>
  <c r="AK26"/>
  <c r="W29"/>
  <c r="AT54"/>
  <c r="AN54"/>
  <c l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<sst xmlns="http://schemas.openxmlformats.org/spreadsheetml/2006/main">
  <si>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</si>
  <si>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</si>
  <si>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</si>
  <si>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</si>
  <si>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</si>
  <si>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{d8fd32fe-99e9-407b-94ba-5aa4c9fcf9bd}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</si>
  <si>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</si>
  <si>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</si>
  <si>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</si>
  <si>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</si>
  <si>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</si>
  <si>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</si>
  <si>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</si>
  <si>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</si>
  <si>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RD_01_2023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</si>
  <si>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</si>
  <si>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</si>
  <si>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Údržba, opravy a odstraňování závad u SSZT HK oblast HK 2024</t>
  </si>
  <si>
    <t>KSO:</t>
  </si>
  <si>
    <t>824</t>
  </si>
  <si>
    <t>CC-CZ:</t>
  </si>
  <si>
    <t>21219</t>
  </si>
  <si>
    <t>Místo:</t>
  </si>
  <si>
    <t>obvod SSZT HKR OŘ HKR</t>
  </si>
  <si>
    <t>Datum:</t>
  </si>
  <si>
    <t>12. 7. 2023</t>
  </si>
  <si>
    <t>CZ-CPV:</t>
  </si>
  <si>
    <t>50220000-3</t>
  </si>
  <si>
    <t>CZ-CPA:</t>
  </si>
  <si>
    <t>42.12.10</t>
  </si>
  <si>
    <t>Zadavatel:</t>
  </si>
  <si>
    <t>IČ:</t>
  </si>
  <si>
    <t/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</si>
  <si>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</si>
  <si>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</si>
  <si>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</si>
  <si>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</si>
  <si>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</si>
  <si>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</si>
  <si>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</si>
  <si>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</si>
  <si>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 xml:space="preserve">Soupis prací je sestaven s využitím Cenové soustavy ÚOŽI a ÚRS. Položky, které pochází z cenové soustavy ÚOŽI, jsou ve sloupci 'Cenová soustava' označeny popisem 'ÚOŽI' a  položky, které pochází z cenové soustavy ÚRS, jsou ve sloupci 'Cenová soustava' označeny popisem'CS ÚRS'a úrovní příslušného kalendářního pololetí. škeré další informace vymezující popis a podmínky použití těchto položek z Cenových soustav, které nejsou uvedeny přímo v soupisu prací, jsou neomezeně dálkově k dispozici na https://www.sfdi.cz/pravidla-metodiky-a-ceniky/cenove-databaze/ a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</si>
  <si>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</si>
  <si>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</si>
  <si>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</si>
  <si>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</si>
  <si>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</si>
  <si>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</si>
  <si>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</si>
  <si>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</si>
  <si>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</si>
  <si>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</si>
  <si>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</si>
  <si>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</si>
  <si>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</si>
  <si>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</si>
  <si>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</si>
  <si>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</si>
  <si>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</si>
  <si>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</si>
  <si>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</si>
  <si>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</si>
  <si>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</si>
  <si>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</si>
  <si>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</si>
  <si>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</si>
  <si>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</si>
  <si>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</si>
  <si>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</si>
  <si>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</si>
  <si>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</si>
  <si>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</si>
  <si>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</si>
  <si>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</si>
  <si>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</si>
  <si>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</si>
  <si>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</si>
  <si>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</si>
  <si>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</si>
  <si>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</si>
  <si>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001</t>
  </si>
  <si>
    <t>Specifikace dílčích smluv s ceníkem</t>
  </si>
  <si>
    <t>ING</t>
  </si>
  <si>
    <t>1</t>
  </si>
  <si>
    <t>{5d7b9f38-92bc-47d4-b42c-858b1b22091a}</t>
  </si>
  <si>
    <t>2</t>
  </si>
  <si>
    <t>/</t>
  </si>
  <si>
    <t>PS_01</t>
  </si>
  <si>
    <t>Zabezpečovací zařízení</t>
  </si>
  <si>
    <t>Soupis</t>
  </si>
  <si>
    <t>{28234b0b-87b8-48e6-93f0-56a0d7ea2b1f}</t>
  </si>
  <si>
    <t>SO_01</t>
  </si>
  <si>
    <t>Zemní práce</t>
  </si>
  <si>
    <t>{f95e45fd-880f-45f7-b694-493178015b40}</t>
  </si>
  <si>
    <t>PS_100</t>
  </si>
  <si>
    <t>VON</t>
  </si>
  <si>
    <t>{4fbad452-31f3-4a85-abaf-ea1bb6669016}</t>
  </si>
  <si>
    <t>KRYCÍ LIST SOUPISU PRACÍ</t>
  </si>
  <si>
    <t>Objekt:</t>
  </si>
  <si>
    <t>001 - Specifikace dílčích smluv s ceníkem</t>
  </si>
  <si>
    <t>Soupis:</t>
  </si>
  <si>
    <t>PS_01 - Zabezpečovací zařízení</t>
  </si>
  <si>
    <t>Lukáš Jiroudek</t>
  </si>
  <si>
    <t xml:space="preserve">Soupis prací je sestaven s využitím Cenové soustavy ÚOŽI a ÚRS. Položky, které pochází z cenové soustavy ÚOŽI, jsou ve sloupci 'Cenová soustava' označeny popisem 'ÚOŽI' a  položky, které pochází z cenové soustavy ÚRS, jsou ve sloupci 'Cenová soustava' označeny popisem'CS ÚRS'a úrovní příslušného kalendářního pololetí. škeré další informace vymezující popis a podmínky použití těchto položek z Cenových soustav, které nejsou uvedeny přímo v soupisu prací, jsou neomezeně dálkově k dispozici na https://www.sfdi.cz/pravidla-metodiky-a-ceniky/cenove-databaze/ a na www.cs-urs.cz, sekce Cenové a technické podmínky.</t>
  </si>
  <si>
    <t>REKAPITULACE ČLENĚNÍ SOUPISU PRACÍ</t>
  </si>
  <si>
    <t>Kód dílu - Popis</t>
  </si>
  <si>
    <t>Cena celkem [CZK]</t>
  </si>
  <si>
    <t>-1</t>
  </si>
  <si>
    <t>KOMUN - Komunikace pozemní</t>
  </si>
  <si>
    <t>DEM - Demontáže</t>
  </si>
  <si>
    <t>DOM - Technologický domek</t>
  </si>
  <si>
    <t xml:space="preserve">    KLIM - Klimatizace</t>
  </si>
  <si>
    <t xml:space="preserve">    DOM - EL - Výstroj domku</t>
  </si>
  <si>
    <t xml:space="preserve">    DOM - STOJ - Výstroj rel. stojanu</t>
  </si>
  <si>
    <t>BAT - Baterie</t>
  </si>
  <si>
    <t>HSV - Práce a dodávky HSV</t>
  </si>
  <si>
    <t xml:space="preserve">    PŘEST - Přestavníky</t>
  </si>
  <si>
    <t xml:space="preserve">    TEDIS - TEDIS Remote</t>
  </si>
  <si>
    <t>MECH - Mechanické zab. zař.</t>
  </si>
  <si>
    <t>NAP - Napájení</t>
  </si>
  <si>
    <t>PZZ - Přejezdová zabezpečovací zařízení</t>
  </si>
  <si>
    <t>ST - Vrtání kolejnic, lanová propojení</t>
  </si>
  <si>
    <t>SDĚL - Sdělovací zařízení</t>
  </si>
  <si>
    <t xml:space="preserve">    DIAG - Diagnostika</t>
  </si>
  <si>
    <t>KAB - Kabelizace</t>
  </si>
  <si>
    <t>SW - PC, SW</t>
  </si>
  <si>
    <t>REV - Revize, zkoušky a měření</t>
  </si>
  <si>
    <t>SZ - Sdělovací zařízení</t>
  </si>
  <si>
    <t>VEN - Venkovní prvky</t>
  </si>
  <si>
    <t xml:space="preserve">    NÁV - Návěstidla</t>
  </si>
  <si>
    <t xml:space="preserve">    VÝH - Přestavníky, závorníky, zámky</t>
  </si>
  <si>
    <t xml:space="preserve">    PZS - Výstražníky, závorové stojany, přejezdníky</t>
  </si>
  <si>
    <t xml:space="preserve">    PN - Počítače náprav</t>
  </si>
  <si>
    <t>ZAB - Zab. zař.</t>
  </si>
  <si>
    <t>M - Práce a dodávky M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</si>
  <si>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</si>
  <si>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</si>
  <si>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</si>
  <si>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</si>
  <si>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</si>
  <si>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</si>
  <si>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</si>
  <si>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</si>
  <si>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</si>
  <si>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</si>
  <si>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</si>
  <si>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</si>
  <si>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</si>
  <si>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</si>
  <si>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KOMUN</t>
  </si>
  <si>
    <t>Komunikace pozemní</t>
  </si>
  <si>
    <t>ROZPOCET</t>
  </si>
  <si>
    <t>K</t>
  </si>
  <si>
    <t>5915005010</t>
  </si>
  <si>
    <t>Hloubení rýh nebo jam ručně na železničním spodku třídy těžitelnosti I skupiny 1. Poznámka: 1. V cenách jsou započteny náklady na hloubení a uložení výzisku na terén nebo naložení na dopravní prostředek a uložení na úložišti.</t>
  </si>
  <si>
    <t>m3</t>
  </si>
  <si>
    <t>Sborník UOŽI 01 2023</t>
  </si>
  <si>
    <t>4</t>
  </si>
  <si>
    <t>1089031946</t>
  </si>
  <si>
    <t>M</t>
  </si>
  <si>
    <t>7590541459</t>
  </si>
  <si>
    <t>Slaboproudé rozvody, kabely pro přívod a vnitřní instalaci Spojky metalických kabelů a příslušenství Teplem smrštitelná zesílená spojka pro netlakované kabely XAGA 500-55/12-300-FLE-CZ</t>
  </si>
  <si>
    <t>kus</t>
  </si>
  <si>
    <t>256</t>
  </si>
  <si>
    <t>64</t>
  </si>
  <si>
    <t>484424143</t>
  </si>
  <si>
    <t>3</t>
  </si>
  <si>
    <t>5915007020</t>
  </si>
  <si>
    <t>Zásyp jam nebo rýh sypaninou na železničním spodku se zhutněním. Poznámka: 1. Ceny zásypu jam a rýh se zhutněním jsou určeny pro jakoukoliv míru zhutnění.</t>
  </si>
  <si>
    <t>-1562946604</t>
  </si>
  <si>
    <t>5915020010</t>
  </si>
  <si>
    <t>Povrchová úprava plochy železničního spodku. Poznámka: 1. V cenách jsou započteny náklady na urovnání a úpravu ploch nebo skládek výzisku kameniva a zeminy s jejich případnou rekultivací.</t>
  </si>
  <si>
    <t>m2</t>
  </si>
  <si>
    <t>1215587933</t>
  </si>
  <si>
    <t>DEM</t>
  </si>
  <si>
    <t>Demontáže</t>
  </si>
  <si>
    <t>5</t>
  </si>
  <si>
    <t>7590307010</t>
  </si>
  <si>
    <t>Demontáž pomocného stavědla - včetně odpojení zařízení od kabelových rozvodů</t>
  </si>
  <si>
    <t>1034261491</t>
  </si>
  <si>
    <t>6</t>
  </si>
  <si>
    <t>7591017060</t>
  </si>
  <si>
    <t>Odpojení elektromotorického přestavníku z výhybky</t>
  </si>
  <si>
    <t>1326280877</t>
  </si>
  <si>
    <t>7</t>
  </si>
  <si>
    <t>7590137010</t>
  </si>
  <si>
    <t>Demontáž objektu kabelového č. v. 49040 (žluťásek)</t>
  </si>
  <si>
    <t>1631204608</t>
  </si>
  <si>
    <t>8</t>
  </si>
  <si>
    <t>7492471010</t>
  </si>
  <si>
    <t>Demontáže kabelových vedení nn - demontáž ze zemní kynety, roštu, rozvaděče, trubky, chráničky apod.</t>
  </si>
  <si>
    <t>m</t>
  </si>
  <si>
    <t>596894078</t>
  </si>
  <si>
    <t>9</t>
  </si>
  <si>
    <t>7494271015</t>
  </si>
  <si>
    <t>Demontáž rozvaděčů 1 kusu pole nn - včetně demontáže přívodních, vývodových kabelů, rámu apod., včetně nakládky rozvaděče na určený prostředek</t>
  </si>
  <si>
    <t>-1790368234</t>
  </si>
  <si>
    <t>10</t>
  </si>
  <si>
    <t>7494371010</t>
  </si>
  <si>
    <t>Demontáž zařízení pojistkového systému z rozvaděče nn - stávajícího z rozvaděče nn včetně odpojení přívodních kabelů nebo pasů a nakládky na určený prostředek</t>
  </si>
  <si>
    <t>2095598843</t>
  </si>
  <si>
    <t>11</t>
  </si>
  <si>
    <t>7496675010</t>
  </si>
  <si>
    <t>Demontáž UPS 230 V</t>
  </si>
  <si>
    <t>953869931</t>
  </si>
  <si>
    <t>12</t>
  </si>
  <si>
    <t>7496676040</t>
  </si>
  <si>
    <t>Demontáž akumulátoru (baterie) do 110 V přes 100 do 200 Ah</t>
  </si>
  <si>
    <t>-212432101</t>
  </si>
  <si>
    <t>13</t>
  </si>
  <si>
    <t>7590117010</t>
  </si>
  <si>
    <t>Demontáž objektu rozměru do 6,0 x 3,0 m - včetně odpojení zařízení od kabelových rozvodů</t>
  </si>
  <si>
    <t>1932433857</t>
  </si>
  <si>
    <t>14</t>
  </si>
  <si>
    <t>7590127025</t>
  </si>
  <si>
    <t>Demontáž skříně ŠM, PSK, SKP, SPP, KS - včetně odpojení zařízení od kabelových rozvodů</t>
  </si>
  <si>
    <t>366590830</t>
  </si>
  <si>
    <t>7590147040</t>
  </si>
  <si>
    <t>Demontáž závěru kabelového zabezpečovacího na zemní podpěru UKM 12</t>
  </si>
  <si>
    <t>21347861</t>
  </si>
  <si>
    <t>16</t>
  </si>
  <si>
    <t>7590147042</t>
  </si>
  <si>
    <t>Demontáž závěru kabelového zabezpečovacího na zemní podpěru UPM 24</t>
  </si>
  <si>
    <t>1972343139</t>
  </si>
  <si>
    <t>17</t>
  </si>
  <si>
    <t>7590187010</t>
  </si>
  <si>
    <t>Demontáž klimatizační jednotky včetně ekologické likvidace původní jednotky - demontáž vnitřní a venkovní části, bez demontáže rozvodů</t>
  </si>
  <si>
    <t>-2024914781</t>
  </si>
  <si>
    <t>18</t>
  </si>
  <si>
    <t>7590197015</t>
  </si>
  <si>
    <t>Demontáž ovládací skříňky přejezdového zařízení z objektu - včetně odpojení kabelů</t>
  </si>
  <si>
    <t>-147361372</t>
  </si>
  <si>
    <t>19</t>
  </si>
  <si>
    <t>7590417354</t>
  </si>
  <si>
    <t>Demontáž tlačítka se čtyřmi doteky</t>
  </si>
  <si>
    <t>-1805774968</t>
  </si>
  <si>
    <t>20</t>
  </si>
  <si>
    <t>7590527042</t>
  </si>
  <si>
    <t>Demontáž kabelu volně uloženého</t>
  </si>
  <si>
    <t>1904801258</t>
  </si>
  <si>
    <t>7590527046</t>
  </si>
  <si>
    <t>Demontáž kabelu uloženého v roštu</t>
  </si>
  <si>
    <t>843171138</t>
  </si>
  <si>
    <t>22</t>
  </si>
  <si>
    <t>7590547170</t>
  </si>
  <si>
    <t>Demontáž kabelu uloženého do truhlíku do 2,5 kg/m</t>
  </si>
  <si>
    <t>-2101662998</t>
  </si>
  <si>
    <t>23</t>
  </si>
  <si>
    <t>7590617040</t>
  </si>
  <si>
    <t>Demontáž tlačítka nebo světelné buňky z kolejové desky nebo pultu za provozu</t>
  </si>
  <si>
    <t>-1082297146</t>
  </si>
  <si>
    <t>24</t>
  </si>
  <si>
    <t>7590617070</t>
  </si>
  <si>
    <t>Demontáž označovacího štítku z kolejové desky nebo pultu za provozu</t>
  </si>
  <si>
    <t>1653318400</t>
  </si>
  <si>
    <t>25</t>
  </si>
  <si>
    <t>7590627070</t>
  </si>
  <si>
    <t>Demontáž počítačového ovládání stanice včetně instalace HW a SW TPC</t>
  </si>
  <si>
    <t>-422522786</t>
  </si>
  <si>
    <t>26</t>
  </si>
  <si>
    <t>7590717032</t>
  </si>
  <si>
    <t>Demontáž světelného návěstidla jednostranného stožárového se 2 svítilnami - bez bourání (demontáže) základu</t>
  </si>
  <si>
    <t>1771285899</t>
  </si>
  <si>
    <t>27</t>
  </si>
  <si>
    <t>7590717034</t>
  </si>
  <si>
    <t>Demontáž světelného návěstidla jednostranného stožárového se 3 svítilnami - bez bourání (demontáže) základu</t>
  </si>
  <si>
    <t>-1316747812</t>
  </si>
  <si>
    <t>28</t>
  </si>
  <si>
    <t>7590717036</t>
  </si>
  <si>
    <t>Demontáž světelného návěstidla jednostranného stožárového se 4 svítilnami - bez bourání (demontáže) základu</t>
  </si>
  <si>
    <t>-33595928</t>
  </si>
  <si>
    <t>29</t>
  </si>
  <si>
    <t>7590717038</t>
  </si>
  <si>
    <t>Demontáž světelného návěstidla jednostranného stožárového se 4 svítilnami a ukazatelem rychlosti - bez bourání (demontáže) základu</t>
  </si>
  <si>
    <t>1932166390</t>
  </si>
  <si>
    <t>30</t>
  </si>
  <si>
    <t>7590717042</t>
  </si>
  <si>
    <t>Demontáž světelného návěstidla jednostranného stožárového s 5 svítilnami - bez bourání (demontáže) základu</t>
  </si>
  <si>
    <t>993772768</t>
  </si>
  <si>
    <t>31</t>
  </si>
  <si>
    <t>7590717044</t>
  </si>
  <si>
    <t>Demontáž světelného návěstidla jednostranného stožárového s 5 svítilnami a ukazatelem rychlosti - bez bourání (demontáže) základu</t>
  </si>
  <si>
    <t>-109983913</t>
  </si>
  <si>
    <t>32</t>
  </si>
  <si>
    <t>7590717122</t>
  </si>
  <si>
    <t>Demontáž světelného návěstidla trpasličího z betonového základu se 2 svítilnami - bez bourání (demontáže) základu</t>
  </si>
  <si>
    <t>-911090992</t>
  </si>
  <si>
    <t>33</t>
  </si>
  <si>
    <t>7590727028</t>
  </si>
  <si>
    <t>Demontáž součástí ke světelnému návěstidlu filtru</t>
  </si>
  <si>
    <t>-1692619688</t>
  </si>
  <si>
    <t>34</t>
  </si>
  <si>
    <t>7590727058</t>
  </si>
  <si>
    <t>Demontáž součástí ke světelnému návěstidlu upozorňovadla na návěstidlo</t>
  </si>
  <si>
    <t>337437824</t>
  </si>
  <si>
    <t>35</t>
  </si>
  <si>
    <t>7590807010</t>
  </si>
  <si>
    <t>Demontáž návěstidla jednoramenného - odpojení drátovodu, demontáž svítilnového výtahu, oddělení a snesení horního dílu návěstidla, odstranění spodního dílu návěstidla. Bez zemních prací</t>
  </si>
  <si>
    <t>859874699</t>
  </si>
  <si>
    <t>36</t>
  </si>
  <si>
    <t>7590807030</t>
  </si>
  <si>
    <t>Demontáž elektrického osvětlení mechanického návěstidla jednoramenného</t>
  </si>
  <si>
    <t>-1801719208</t>
  </si>
  <si>
    <t>37</t>
  </si>
  <si>
    <t>7591017030</t>
  </si>
  <si>
    <t>Demontáž elektromotorického přestavníku z výhybky s kontrolou jazyků</t>
  </si>
  <si>
    <t>1745856411</t>
  </si>
  <si>
    <t>38</t>
  </si>
  <si>
    <t>7591037020</t>
  </si>
  <si>
    <t>Demontáž kontrolní tyče kloubové krátké</t>
  </si>
  <si>
    <t>-391119612</t>
  </si>
  <si>
    <t>39</t>
  </si>
  <si>
    <t>7591037030</t>
  </si>
  <si>
    <t>Demontáž kontrolní tyče kloubové dlouhé</t>
  </si>
  <si>
    <t>-980913228</t>
  </si>
  <si>
    <t>40</t>
  </si>
  <si>
    <t>7591117010</t>
  </si>
  <si>
    <t>Demontáž mechanického přestavníku na straně stojanu</t>
  </si>
  <si>
    <t>1901707081</t>
  </si>
  <si>
    <t>41</t>
  </si>
  <si>
    <t>7591137028</t>
  </si>
  <si>
    <t>Demontáž mechanizmu samovratné výhybky hydraulického válce pro SP03</t>
  </si>
  <si>
    <t>126968044</t>
  </si>
  <si>
    <t>42</t>
  </si>
  <si>
    <t>7591207010</t>
  </si>
  <si>
    <t>Demontáž závorníku mechanického</t>
  </si>
  <si>
    <t>-103665253</t>
  </si>
  <si>
    <t>43</t>
  </si>
  <si>
    <t>7591607012</t>
  </si>
  <si>
    <t>Demontáž mechanické závory dvojité - bez bourání základu</t>
  </si>
  <si>
    <t>1572861307</t>
  </si>
  <si>
    <t>44</t>
  </si>
  <si>
    <t>7591607102</t>
  </si>
  <si>
    <t>Demontáž součástí přejezdové mechanické závory kladkové konzoly</t>
  </si>
  <si>
    <t>-1922131941</t>
  </si>
  <si>
    <t>45</t>
  </si>
  <si>
    <t>7591607104</t>
  </si>
  <si>
    <t>Demontáž součástí přejezdové mechanické závory stavěcího kola</t>
  </si>
  <si>
    <t>323928137</t>
  </si>
  <si>
    <t>46</t>
  </si>
  <si>
    <t>7591607106</t>
  </si>
  <si>
    <t>Demontáž součástí přejezdové mechanické závory klikového hřídele</t>
  </si>
  <si>
    <t>-1066854750</t>
  </si>
  <si>
    <t>47</t>
  </si>
  <si>
    <t>7591607110</t>
  </si>
  <si>
    <t>Demontáž součástí přejezdové mechanické závory spínacího zařízení pro elektrické závislosti závor</t>
  </si>
  <si>
    <t>1634779212</t>
  </si>
  <si>
    <t>48</t>
  </si>
  <si>
    <t>7591607112</t>
  </si>
  <si>
    <t>Demontáž součástí přejezdové mechanické závory souboru závislostí mechanických závor na zabezpečovacím zařízení</t>
  </si>
  <si>
    <t>1709678430</t>
  </si>
  <si>
    <t>49</t>
  </si>
  <si>
    <t>7592007076</t>
  </si>
  <si>
    <t>Demontáž počítacího bodu počítače náprav ALCATEL SK30</t>
  </si>
  <si>
    <t>-1092049054</t>
  </si>
  <si>
    <t>50</t>
  </si>
  <si>
    <t>7592507010</t>
  </si>
  <si>
    <t>Demontáž pracoviště DLA diagnostiky</t>
  </si>
  <si>
    <t>827655772</t>
  </si>
  <si>
    <t>51</t>
  </si>
  <si>
    <t>7592707014</t>
  </si>
  <si>
    <t>Demontáž upozorňovadla vysokého</t>
  </si>
  <si>
    <t>1851116772</t>
  </si>
  <si>
    <t>52</t>
  </si>
  <si>
    <t>7592707016</t>
  </si>
  <si>
    <t>Demontáž upozorňovadla nízkého</t>
  </si>
  <si>
    <t>-434237375</t>
  </si>
  <si>
    <t>53</t>
  </si>
  <si>
    <t>7592817010</t>
  </si>
  <si>
    <t>Demontáž výstražníku</t>
  </si>
  <si>
    <t>-1539957142</t>
  </si>
  <si>
    <t>54</t>
  </si>
  <si>
    <t>7592827010</t>
  </si>
  <si>
    <t>Demontáž součástí výstražníku nosiče výstražníku</t>
  </si>
  <si>
    <t>61641045</t>
  </si>
  <si>
    <t>55</t>
  </si>
  <si>
    <t>7592827015</t>
  </si>
  <si>
    <t>Demontáž součástí výstražníku skříně výstražníku</t>
  </si>
  <si>
    <t>918719082</t>
  </si>
  <si>
    <t>56</t>
  </si>
  <si>
    <t>7592827095</t>
  </si>
  <si>
    <t>Demontáž součástí výstražníku žárovky</t>
  </si>
  <si>
    <t>-212242821</t>
  </si>
  <si>
    <t>57</t>
  </si>
  <si>
    <t>7592827107</t>
  </si>
  <si>
    <t>Demontáž doplňku břevna ZSH</t>
  </si>
  <si>
    <t>1511099671</t>
  </si>
  <si>
    <t>58</t>
  </si>
  <si>
    <t>7592827110</t>
  </si>
  <si>
    <t>Demontáž kříže výstražného</t>
  </si>
  <si>
    <t>-1927522466</t>
  </si>
  <si>
    <t>59</t>
  </si>
  <si>
    <t>7592837032</t>
  </si>
  <si>
    <t>Demontáž součástí stojanu se závorou břevna závorového nad 5,5 m</t>
  </si>
  <si>
    <t>-146715662</t>
  </si>
  <si>
    <t>60</t>
  </si>
  <si>
    <t>7592837040</t>
  </si>
  <si>
    <t>Demontáž součástí stojanu se závorou soupravy křídel s protizávažím</t>
  </si>
  <si>
    <t>-1224431491</t>
  </si>
  <si>
    <t>61</t>
  </si>
  <si>
    <t>7592837090</t>
  </si>
  <si>
    <t>Demontáž stojanu se závorou bez výstražníku</t>
  </si>
  <si>
    <t>264364852</t>
  </si>
  <si>
    <t>62</t>
  </si>
  <si>
    <t>7592837100</t>
  </si>
  <si>
    <t>Demontáž břevna závory</t>
  </si>
  <si>
    <t>733489560</t>
  </si>
  <si>
    <t>63</t>
  </si>
  <si>
    <t>7593007010</t>
  </si>
  <si>
    <t>Demontáž dobíječe, usměrňovače, napáječe ze stojanové řady</t>
  </si>
  <si>
    <t>1464623774</t>
  </si>
  <si>
    <t>7593007012</t>
  </si>
  <si>
    <t>Demontáž dobíječe, usměrňovače, napáječe nástěnného</t>
  </si>
  <si>
    <t>1145670134</t>
  </si>
  <si>
    <t>65</t>
  </si>
  <si>
    <t>7593007022</t>
  </si>
  <si>
    <t>Demontáž dobíječe, usměrňovače, napáječe skříňového vysokého</t>
  </si>
  <si>
    <t>1992748539</t>
  </si>
  <si>
    <t>66</t>
  </si>
  <si>
    <t>7593007040</t>
  </si>
  <si>
    <t>Demontáž zdroje síťového</t>
  </si>
  <si>
    <t>1514108845</t>
  </si>
  <si>
    <t>67</t>
  </si>
  <si>
    <t>7593107022</t>
  </si>
  <si>
    <t>Demontáž měniče rotačního s výkonem přes 1 kVA</t>
  </si>
  <si>
    <t>10065866</t>
  </si>
  <si>
    <t>68</t>
  </si>
  <si>
    <t>7593317120</t>
  </si>
  <si>
    <t>Demontáž stojanové řady pro 1-3 stojany</t>
  </si>
  <si>
    <t>2119221437</t>
  </si>
  <si>
    <t>69</t>
  </si>
  <si>
    <t>7593317214</t>
  </si>
  <si>
    <t>Demontáž skříně s otočným rámem</t>
  </si>
  <si>
    <t>-1210023509</t>
  </si>
  <si>
    <t>70</t>
  </si>
  <si>
    <t>7593317240</t>
  </si>
  <si>
    <t>Demontáž stojanu v stojanové řadě typu S oboustranné s vysokým nebo nízkým roštem</t>
  </si>
  <si>
    <t>1929777980</t>
  </si>
  <si>
    <t>71</t>
  </si>
  <si>
    <t>7593317260</t>
  </si>
  <si>
    <t>Demontáž kabelového roštu</t>
  </si>
  <si>
    <t>1952567297</t>
  </si>
  <si>
    <t>72</t>
  </si>
  <si>
    <t>7593327030</t>
  </si>
  <si>
    <t>Demontáž zásuvné jednotky elektroniky</t>
  </si>
  <si>
    <t>1750361550</t>
  </si>
  <si>
    <t>73</t>
  </si>
  <si>
    <t>7593327040</t>
  </si>
  <si>
    <t>Demontáž kazety pro zásuvné jednotky</t>
  </si>
  <si>
    <t>-374202001</t>
  </si>
  <si>
    <t>74</t>
  </si>
  <si>
    <t>7593327080</t>
  </si>
  <si>
    <t>Demontáž stavěcího odporu nebo kondenzátoru</t>
  </si>
  <si>
    <t>-1572485432</t>
  </si>
  <si>
    <t>75</t>
  </si>
  <si>
    <t>7593327090</t>
  </si>
  <si>
    <t>Demontáž diody</t>
  </si>
  <si>
    <t>919203749</t>
  </si>
  <si>
    <t>76</t>
  </si>
  <si>
    <t>7593327100</t>
  </si>
  <si>
    <t>Demontáž pojistky zástrčkové pro zabezpečovací zařízení</t>
  </si>
  <si>
    <t>431233797</t>
  </si>
  <si>
    <t>77</t>
  </si>
  <si>
    <t>7593327110</t>
  </si>
  <si>
    <t>Demontáž pásku zdířkového pojistkového</t>
  </si>
  <si>
    <t>1598484484</t>
  </si>
  <si>
    <t>78</t>
  </si>
  <si>
    <t>7593337040</t>
  </si>
  <si>
    <t>Demontáž malorozměrného relé</t>
  </si>
  <si>
    <t>-1836373289</t>
  </si>
  <si>
    <t>79</t>
  </si>
  <si>
    <t>7593337080</t>
  </si>
  <si>
    <t>Demontáž kmitače</t>
  </si>
  <si>
    <t>-789797707</t>
  </si>
  <si>
    <t>80</t>
  </si>
  <si>
    <t>7593337130</t>
  </si>
  <si>
    <t>Demontáž hlídače izolačního stavu</t>
  </si>
  <si>
    <t>824761783</t>
  </si>
  <si>
    <t>81</t>
  </si>
  <si>
    <t>7593337140</t>
  </si>
  <si>
    <t>Demontáž napájecí jednotky</t>
  </si>
  <si>
    <t>1911201233</t>
  </si>
  <si>
    <t>82</t>
  </si>
  <si>
    <t>7593337160</t>
  </si>
  <si>
    <t>Demontáž souboru KAV, FID, ASE</t>
  </si>
  <si>
    <t>-758969406</t>
  </si>
  <si>
    <t>83</t>
  </si>
  <si>
    <t>7593337170</t>
  </si>
  <si>
    <t>Demontáž universální časovací jednotky</t>
  </si>
  <si>
    <t>-2125122125</t>
  </si>
  <si>
    <t>84</t>
  </si>
  <si>
    <t>7593407010</t>
  </si>
  <si>
    <t>Demontáž sloupku pro drátovodné kladky</t>
  </si>
  <si>
    <t>-1325192205</t>
  </si>
  <si>
    <t>85</t>
  </si>
  <si>
    <t>7593407020</t>
  </si>
  <si>
    <t>Demontáž stojánku pro drátovodné kladky</t>
  </si>
  <si>
    <t>512</t>
  </si>
  <si>
    <t>1370562935</t>
  </si>
  <si>
    <t>86</t>
  </si>
  <si>
    <t>7593407060</t>
  </si>
  <si>
    <t>Demontáž kladky dvojité ze sloupku</t>
  </si>
  <si>
    <t>-644399718</t>
  </si>
  <si>
    <t>87</t>
  </si>
  <si>
    <t>7593407070</t>
  </si>
  <si>
    <t>Demontáž kladky ze žlabu neobsazeného</t>
  </si>
  <si>
    <t>-617373205</t>
  </si>
  <si>
    <t>88</t>
  </si>
  <si>
    <t>7593407082</t>
  </si>
  <si>
    <t>Demontáž kladky odbočné pro 2 DD s kul. ložiskem</t>
  </si>
  <si>
    <t>561427288</t>
  </si>
  <si>
    <t>89</t>
  </si>
  <si>
    <t>7593407130</t>
  </si>
  <si>
    <t>Demontáž drátovodu dvojitého ze žlabu</t>
  </si>
  <si>
    <t>754606303</t>
  </si>
  <si>
    <t>90</t>
  </si>
  <si>
    <t>7593407140</t>
  </si>
  <si>
    <t>Demontáž drátovodu dvojitého ze sloupků</t>
  </si>
  <si>
    <t>-1203407883</t>
  </si>
  <si>
    <t>91</t>
  </si>
  <si>
    <t>7593407150</t>
  </si>
  <si>
    <t>Demontáž napínacího šroubu délky 260 - 500 mm</t>
  </si>
  <si>
    <t>-75456203</t>
  </si>
  <si>
    <t>92</t>
  </si>
  <si>
    <t>7593407160</t>
  </si>
  <si>
    <t>Demontáž očka pájecího pro drátovod</t>
  </si>
  <si>
    <t>-484671205</t>
  </si>
  <si>
    <t>93</t>
  </si>
  <si>
    <t>7593407170</t>
  </si>
  <si>
    <t>Demontáž dotahovače</t>
  </si>
  <si>
    <t>-1762253883</t>
  </si>
  <si>
    <t>94</t>
  </si>
  <si>
    <t>7593407215</t>
  </si>
  <si>
    <t>Demontáž žlabu ocelového s poklopem 30 x 30 x 100</t>
  </si>
  <si>
    <t>316122484</t>
  </si>
  <si>
    <t>95</t>
  </si>
  <si>
    <t>7593407225</t>
  </si>
  <si>
    <t>Demontáž žlabu ocelového s poklopem 20 x 20 x 300</t>
  </si>
  <si>
    <t>538544116</t>
  </si>
  <si>
    <t>96</t>
  </si>
  <si>
    <t>7593407240</t>
  </si>
  <si>
    <t>Demontáž žlabu ocelového s poklopem 30 x 30 x 300</t>
  </si>
  <si>
    <t>778534724</t>
  </si>
  <si>
    <t>97</t>
  </si>
  <si>
    <t>7593407280</t>
  </si>
  <si>
    <t>Demontáž žlabu betonového plnostěnného 20 x 20 - T 2 N</t>
  </si>
  <si>
    <t>604304735</t>
  </si>
  <si>
    <t>98</t>
  </si>
  <si>
    <t>7593407282</t>
  </si>
  <si>
    <t>Demontáž žlabu betonového složeného T III - K</t>
  </si>
  <si>
    <t>-423707763</t>
  </si>
  <si>
    <t>99</t>
  </si>
  <si>
    <t>5955101000</t>
  </si>
  <si>
    <t>Kamenivo drcené štěrk frakce 31,5/63 třídy BI</t>
  </si>
  <si>
    <t>t</t>
  </si>
  <si>
    <t>-365409981</t>
  </si>
  <si>
    <t>100</t>
  </si>
  <si>
    <t>7593507080</t>
  </si>
  <si>
    <t>Demontáž kabelové příruby těsnicí</t>
  </si>
  <si>
    <t>-210950570</t>
  </si>
  <si>
    <t>101</t>
  </si>
  <si>
    <t>7593507200</t>
  </si>
  <si>
    <t>Demontáž trubek HDPE z kabelového žlabu</t>
  </si>
  <si>
    <t>1002055062</t>
  </si>
  <si>
    <t>102</t>
  </si>
  <si>
    <t>7593507202</t>
  </si>
  <si>
    <t>Demontáž trubek HDPE z výkopu</t>
  </si>
  <si>
    <t>969389238</t>
  </si>
  <si>
    <t>103</t>
  </si>
  <si>
    <t>7594107330</t>
  </si>
  <si>
    <t>Demontáž kolejnicového lanového propojení z betonových pražců</t>
  </si>
  <si>
    <t>293525913</t>
  </si>
  <si>
    <t>104</t>
  </si>
  <si>
    <t>7594207010</t>
  </si>
  <si>
    <t>Demontáž stykového transformátoru DT olejového</t>
  </si>
  <si>
    <t>-1686245613</t>
  </si>
  <si>
    <t>105</t>
  </si>
  <si>
    <t>7594207050</t>
  </si>
  <si>
    <t>Demontáž stojánku kabelového KSL, KSLP</t>
  </si>
  <si>
    <t>2109757855</t>
  </si>
  <si>
    <t>106</t>
  </si>
  <si>
    <t>7594207080</t>
  </si>
  <si>
    <t>Demontáž kolejové skříně TJA, TJAP</t>
  </si>
  <si>
    <t>754954553</t>
  </si>
  <si>
    <t>107</t>
  </si>
  <si>
    <t>7596317010</t>
  </si>
  <si>
    <t>Demontáž rozhlasové ústředny AŽD RU85</t>
  </si>
  <si>
    <t>-219055250</t>
  </si>
  <si>
    <t>108</t>
  </si>
  <si>
    <t>7596317040</t>
  </si>
  <si>
    <t>Demontáž rozhlasového zařízení pro neobsluhované zastávky</t>
  </si>
  <si>
    <t>-1658016720</t>
  </si>
  <si>
    <t>109</t>
  </si>
  <si>
    <t>7596347010</t>
  </si>
  <si>
    <t>Demontáž rozhlasového zesilovače</t>
  </si>
  <si>
    <t>692420754</t>
  </si>
  <si>
    <t>110</t>
  </si>
  <si>
    <t>7596347020</t>
  </si>
  <si>
    <t>Demontáž sestavy zesilovače pro neobsazené zastávky</t>
  </si>
  <si>
    <t>-1905839102</t>
  </si>
  <si>
    <t>111</t>
  </si>
  <si>
    <t>7596417015</t>
  </si>
  <si>
    <t>Demontáž ústředny EPS konvenční do 8 smyček</t>
  </si>
  <si>
    <t>-1269894818</t>
  </si>
  <si>
    <t>112</t>
  </si>
  <si>
    <t>7596417020</t>
  </si>
  <si>
    <t>Demontáž ústředny EPS konvenční do 16 smyček</t>
  </si>
  <si>
    <t>1819715346</t>
  </si>
  <si>
    <t>113</t>
  </si>
  <si>
    <t>7596417035</t>
  </si>
  <si>
    <t>Demontáž ústředny EPS linkové</t>
  </si>
  <si>
    <t>-1494530048</t>
  </si>
  <si>
    <t>114</t>
  </si>
  <si>
    <t>7596437010</t>
  </si>
  <si>
    <t>Demontáž sirény poplachové</t>
  </si>
  <si>
    <t>1472272615</t>
  </si>
  <si>
    <t>115</t>
  </si>
  <si>
    <t>7596447005</t>
  </si>
  <si>
    <t>Demontáž prvku pro EPS, ASHS (čidlo, hlásič, spínač atd.)</t>
  </si>
  <si>
    <t>-677241199</t>
  </si>
  <si>
    <t>116</t>
  </si>
  <si>
    <t>7596817030</t>
  </si>
  <si>
    <t>Demontáž zapojovače elektronického SEZ, ETZ 1, Kapsch, HiPath, TTC</t>
  </si>
  <si>
    <t>1014619835</t>
  </si>
  <si>
    <t>117</t>
  </si>
  <si>
    <t>7596917010</t>
  </si>
  <si>
    <t>Demontáž telefonních objektů TO AŽD 68</t>
  </si>
  <si>
    <t>-1281913235</t>
  </si>
  <si>
    <t>118</t>
  </si>
  <si>
    <t>7593507150</t>
  </si>
  <si>
    <t>Vyjmutí výstražné fólie z výkopu</t>
  </si>
  <si>
    <t>2116666943</t>
  </si>
  <si>
    <t>119</t>
  </si>
  <si>
    <t>5913280035</t>
  </si>
  <si>
    <t>Demontáž dílů komunikace ze zámkové dlažby uložení v podsypu. Poznámka: 1. V cenách jsou započteny náklady na odstranění dlažby nebo obrubníku a naložení na dopravní prostředek.</t>
  </si>
  <si>
    <t>-96179373</t>
  </si>
  <si>
    <t>120</t>
  </si>
  <si>
    <t>5912030060</t>
  </si>
  <si>
    <t>Demontáž návěstidla včetně sloupku a patky tabulky s křížem. Poznámka: 1. V cenách jsou započteny náklady na demontáž návěstidla, sloupku a patky, zához, úpravu terénu a naložení na dopravní prostředek.</t>
  </si>
  <si>
    <t>1428795098</t>
  </si>
  <si>
    <t>121</t>
  </si>
  <si>
    <t>7496672015</t>
  </si>
  <si>
    <t>Demontáž rozvaděčů vlastní spotřeby stejnosměrného s bateriemi</t>
  </si>
  <si>
    <t>1370694554</t>
  </si>
  <si>
    <t>122</t>
  </si>
  <si>
    <t>7496677010</t>
  </si>
  <si>
    <t>Demontáž stojanu pro baterie</t>
  </si>
  <si>
    <t>786634731</t>
  </si>
  <si>
    <t>123</t>
  </si>
  <si>
    <t>7497371625</t>
  </si>
  <si>
    <t>Demontáže zařízení trakčního vedení svodu ukolejnění konstrukcí a stožárů - demontáž stávajícího zařízení se všemi pomocnými doplňujícími úpravami</t>
  </si>
  <si>
    <t>-81463144</t>
  </si>
  <si>
    <t>124</t>
  </si>
  <si>
    <t>7590617020</t>
  </si>
  <si>
    <t>Demontáž skříňky s pomocnými tlačítky - včetně odpojení kabelů</t>
  </si>
  <si>
    <t>1845762383</t>
  </si>
  <si>
    <t>125</t>
  </si>
  <si>
    <t>7592007050</t>
  </si>
  <si>
    <t>Demontáž počítacího bodu (senzoru) RSR 180</t>
  </si>
  <si>
    <t>-1951694579</t>
  </si>
  <si>
    <t>126</t>
  </si>
  <si>
    <t>7592307010</t>
  </si>
  <si>
    <t>Demontáž transformátoru pro zabezpečovací zařízení</t>
  </si>
  <si>
    <t>-926160169</t>
  </si>
  <si>
    <t>127</t>
  </si>
  <si>
    <t>7592907010</t>
  </si>
  <si>
    <t>Demontáž článku niklokadmiového kapacity do 200 Ah</t>
  </si>
  <si>
    <t>821007586</t>
  </si>
  <si>
    <t>128</t>
  </si>
  <si>
    <t>7592907052</t>
  </si>
  <si>
    <t>Demontáž bloku baterie olověné 24 V a 48 V kapacity přes 50 Ah</t>
  </si>
  <si>
    <t>-377482328</t>
  </si>
  <si>
    <t>129</t>
  </si>
  <si>
    <t>7593107012</t>
  </si>
  <si>
    <t>Demontáž měniče statického řady EZ1, EZ2 a BZS1-R96</t>
  </si>
  <si>
    <t>796863276</t>
  </si>
  <si>
    <t>130</t>
  </si>
  <si>
    <t>7593317380</t>
  </si>
  <si>
    <t>Demontáž panelu reléového</t>
  </si>
  <si>
    <t>189503868</t>
  </si>
  <si>
    <t>131</t>
  </si>
  <si>
    <t>7593317382</t>
  </si>
  <si>
    <t>Demontáž panelu se svorkovnicemi</t>
  </si>
  <si>
    <t>-1760781610</t>
  </si>
  <si>
    <t>132</t>
  </si>
  <si>
    <t>7594107070</t>
  </si>
  <si>
    <t>Demontáž lanového propojení tlumivek z betonových pražců</t>
  </si>
  <si>
    <t>1386899851</t>
  </si>
  <si>
    <t>133</t>
  </si>
  <si>
    <t>7594307035</t>
  </si>
  <si>
    <t>Demontáž součástí počítače náprav kabelového závěru KSL-FP pro RSR</t>
  </si>
  <si>
    <t>-511104583</t>
  </si>
  <si>
    <t>134</t>
  </si>
  <si>
    <t>7594307040</t>
  </si>
  <si>
    <t>Demontáž součástí počítače náprav upevňovací kolejnicové čelisti SK 140</t>
  </si>
  <si>
    <t>-1607550556</t>
  </si>
  <si>
    <t>135</t>
  </si>
  <si>
    <t>7595227010</t>
  </si>
  <si>
    <t>Demontáž záznamového zařízení</t>
  </si>
  <si>
    <t>-143875585</t>
  </si>
  <si>
    <t>136</t>
  </si>
  <si>
    <t>7596917030</t>
  </si>
  <si>
    <t>Demontáž telefonních objektů VTO 3 - 11</t>
  </si>
  <si>
    <t>757011652</t>
  </si>
  <si>
    <t>137</t>
  </si>
  <si>
    <t>7590710740</t>
  </si>
  <si>
    <t>Návěstidla světelná Návěstidlo stožár. 6sv. 1UR3 typ:5080 (CV012525580)</t>
  </si>
  <si>
    <t>1119946343</t>
  </si>
  <si>
    <t>DOM</t>
  </si>
  <si>
    <t>Technologický domek</t>
  </si>
  <si>
    <t>138</t>
  </si>
  <si>
    <t>7590110010</t>
  </si>
  <si>
    <t>Domky, přístřešky Reléový domek - výška 2,85 m - podle zvl. požadavků a předložené dokumentace vč. základní výbavy rozvaděče, osvětlení, dvou zásuvek, ventilátoru a topení 3x2 m</t>
  </si>
  <si>
    <t>-1848343250</t>
  </si>
  <si>
    <t>139</t>
  </si>
  <si>
    <t>7590110200</t>
  </si>
  <si>
    <t>Domky, přístřešky Reléový domek - výška 3,10 m - podle zvl. požadavků a předložené dokumentace vč. základní výbavy rozvaděče, osvětlení, dvou zásuvek, ventilátoru a topení 3x6 m</t>
  </si>
  <si>
    <t>-2035954911</t>
  </si>
  <si>
    <t>140</t>
  </si>
  <si>
    <t>7590110120</t>
  </si>
  <si>
    <t>Domky, přístřešky Reléový domek - výška 3,10 m - podle zvl. požadavků a předložené dokumentace vč. základní výbavy rozvaděče, osvětlení, dvou zásuvek, ventilátoru a topení 3x2 m</t>
  </si>
  <si>
    <t>510699675</t>
  </si>
  <si>
    <t>141</t>
  </si>
  <si>
    <t>7590110650</t>
  </si>
  <si>
    <t>Domky, přístřešky Domky s integrovanou betonovou střechou vč. základní výbavy rozvaděče, osvětlení, dvou zásuvek, ventilátoru a topení 3x2 m; výška 3,2 m</t>
  </si>
  <si>
    <t>1631096368</t>
  </si>
  <si>
    <t>142</t>
  </si>
  <si>
    <t>7590115005</t>
  </si>
  <si>
    <t>Montáž objektu rozměru do 2,5 x 3,6 m - usazení na základy, zatažení kabelů a zřízení kabelové rezervy, opravný nátěr. Neobsahuje výkop a zához jam</t>
  </si>
  <si>
    <t>1344346461</t>
  </si>
  <si>
    <t>143</t>
  </si>
  <si>
    <t>7590195015</t>
  </si>
  <si>
    <t>Montáž ovládací skříňky přejezdového zařízení na objekt - připevnění skříňky, zatažení kabelu z domku nebo PSK a zapojení na ovládací skříň, ochrana skříňky připojením na hlavní uzemňovací sběrnici v domku nebo na zemnicí svorník PSK</t>
  </si>
  <si>
    <t>609712011</t>
  </si>
  <si>
    <t>144</t>
  </si>
  <si>
    <t>7590115010</t>
  </si>
  <si>
    <t>Montáž objektu rozměru do 6,0 x 3,0 m - usazení na základy, zatažení kabelů a zřízení kabelové rezervy, opravný nátěr. Neobsahuje výkop a zához jam</t>
  </si>
  <si>
    <t>-1354005690</t>
  </si>
  <si>
    <t>145</t>
  </si>
  <si>
    <t>7590190210</t>
  </si>
  <si>
    <t>Ostatní Skříňka na dokumenty</t>
  </si>
  <si>
    <t>2016040790</t>
  </si>
  <si>
    <t>146</t>
  </si>
  <si>
    <t>7590115020</t>
  </si>
  <si>
    <t>Montáž objektu nosného rámu se stříškou - usazení konstrukce na základy</t>
  </si>
  <si>
    <t>862198745</t>
  </si>
  <si>
    <t>147</t>
  </si>
  <si>
    <t>7590190140</t>
  </si>
  <si>
    <t>Ostatní Schůdky víceúčelové EN 131 (HM0478850000131)</t>
  </si>
  <si>
    <t>-1714879182</t>
  </si>
  <si>
    <t>148</t>
  </si>
  <si>
    <t>7590190150</t>
  </si>
  <si>
    <t>Ostatní Žebřík trojdílný univerzální 3x7 příček (HM0478850007607)</t>
  </si>
  <si>
    <t>198203349</t>
  </si>
  <si>
    <t>149</t>
  </si>
  <si>
    <t>7499251010</t>
  </si>
  <si>
    <t>Montáž bezpečnostní tabulky výstražné nebo označovací</t>
  </si>
  <si>
    <t>702078596</t>
  </si>
  <si>
    <t>150</t>
  </si>
  <si>
    <t>7590190010</t>
  </si>
  <si>
    <t>Ostatní Patka základová</t>
  </si>
  <si>
    <t>1407917539</t>
  </si>
  <si>
    <t>151</t>
  </si>
  <si>
    <t>7596200004</t>
  </si>
  <si>
    <t>Indikátory horkoběžnosti Vybavení domku - stůl, židle apod.</t>
  </si>
  <si>
    <t>sada</t>
  </si>
  <si>
    <t>-1615579044</t>
  </si>
  <si>
    <t>KLIM</t>
  </si>
  <si>
    <t>Klimatizace</t>
  </si>
  <si>
    <t>152</t>
  </si>
  <si>
    <t>7590185020</t>
  </si>
  <si>
    <t>Montáž klimatizační jednotky včetně rozvodů do 5 kW - venkovních a vnitřních částí</t>
  </si>
  <si>
    <t>-1728188043</t>
  </si>
  <si>
    <t>153</t>
  </si>
  <si>
    <t>7590180010</t>
  </si>
  <si>
    <t>Klimatizace Podstropní klimatizační jednotka (venkovní i vnitřní jednotka) 3,5 kW, topení 4 kW</t>
  </si>
  <si>
    <t>1566098538</t>
  </si>
  <si>
    <t>154</t>
  </si>
  <si>
    <t>7590180050</t>
  </si>
  <si>
    <t>Klimatizace Kompletní technologické vedení ke klimatizaci do 5 kW vč. (CU potrubí (10)12/6 včetně izolace, potrubí odvodu kondenzátu, přívodní kabel CYKY 3x2,5 a ovládací kabel CYKY 5x1,5)</t>
  </si>
  <si>
    <t>-753868202</t>
  </si>
  <si>
    <t>155</t>
  </si>
  <si>
    <t>7590180070</t>
  </si>
  <si>
    <t>Klimatizace Konzole venkovní pro zavěšení klimatizační jednotky</t>
  </si>
  <si>
    <t>-759218934</t>
  </si>
  <si>
    <t>156</t>
  </si>
  <si>
    <t>7590180040</t>
  </si>
  <si>
    <t>Klimatizace Klimatizace - Ovladač</t>
  </si>
  <si>
    <t>257872949</t>
  </si>
  <si>
    <t>DOM - EL</t>
  </si>
  <si>
    <t>Výstroj domku</t>
  </si>
  <si>
    <t>157</t>
  </si>
  <si>
    <t>7590120160</t>
  </si>
  <si>
    <t>Skříně Skříňka ovl. pro PZZ-RE (CV723089004)</t>
  </si>
  <si>
    <t>-1606048831</t>
  </si>
  <si>
    <t>158</t>
  </si>
  <si>
    <t>7494003054</t>
  </si>
  <si>
    <t>Modulární přístroje Jističe do 63 A; 6 kA 2-pólové In 6 A, Ue AC 230/400 V / DC 144 V, charakteristika C, 2pól, Icn 6 kA</t>
  </si>
  <si>
    <t>-117135493</t>
  </si>
  <si>
    <t>159</t>
  </si>
  <si>
    <t>7491601470</t>
  </si>
  <si>
    <t>Uzemnění Hromosvodné vedení Svorka SR 3b - plech</t>
  </si>
  <si>
    <t>1621532463</t>
  </si>
  <si>
    <t>160</t>
  </si>
  <si>
    <t>7491652040</t>
  </si>
  <si>
    <t>Montáž vnějšího uzemnění zemnící tyče z pozinkované oceli (FeZn), délky do 2 m - zemnící tyče (horní konec tyče min. 80 cm pod povrchem) včetně připojení tyče k pásku</t>
  </si>
  <si>
    <t>-508641315</t>
  </si>
  <si>
    <t>161</t>
  </si>
  <si>
    <t>7590150030</t>
  </si>
  <si>
    <t>Uzemnění, ukolejnění Tyč zemnící se svorkou l=1,5m (HM0354405211015)</t>
  </si>
  <si>
    <t>1605392947</t>
  </si>
  <si>
    <t>162</t>
  </si>
  <si>
    <t>7491152020</t>
  </si>
  <si>
    <t>Montáž trubek pevných elektroinstalačních tuhých plastových bezhalogenových (HF) uložených pevně průměru do 50 mm - včetně naznačení trasy, rozměření, řezání trubek, kladení, osazení, zajištění a upevnění</t>
  </si>
  <si>
    <t>498879190</t>
  </si>
  <si>
    <t>163</t>
  </si>
  <si>
    <t>7491253020</t>
  </si>
  <si>
    <t>Montáž přístrojů spínacích instalačních kolébkových velkoplošných přepínačů sériových nebo střídavých přepínačů řaz.6, 7, 250 V/10A, IP20, vč.ovl.krytu a rámečku - včetně zapojení a osazení</t>
  </si>
  <si>
    <t>515586830</t>
  </si>
  <si>
    <t>164</t>
  </si>
  <si>
    <t>7491253040</t>
  </si>
  <si>
    <t>Montáž přístrojů spínacích instalačních tlačítkových velkoplošných jednopolových 250 V/10A, IP20 - včetně zapojení a osazení, včetně ovl. krytu a rámečku</t>
  </si>
  <si>
    <t>-1890299263</t>
  </si>
  <si>
    <t>165</t>
  </si>
  <si>
    <t>7491651010</t>
  </si>
  <si>
    <t>Montáž vnitřního uzemnění uzemňovacích vodičů pevně na povrchu z pozinkované oceli (FeZn) do 120 mm2 - včetně upevnění, propojení a připojení pomocí svorek (chráničky, na rošty apod.)</t>
  </si>
  <si>
    <t>1458432638</t>
  </si>
  <si>
    <t>166</t>
  </si>
  <si>
    <t>7491651020</t>
  </si>
  <si>
    <t>Montáž vnitřního uzemnění uzemňovacích vodičů pevně na povrchu měděných (Cu) do 50 mm2 - včetně upevnění, propojení a připojení pomocí svorek (chráničky, na rošty apod.)</t>
  </si>
  <si>
    <t>868789994</t>
  </si>
  <si>
    <t>167</t>
  </si>
  <si>
    <t>7491600180</t>
  </si>
  <si>
    <t>Uzemnění Vnější Uzemňovací vedení v zemi, páskem FeZn do 120 mm2</t>
  </si>
  <si>
    <t>2061430689</t>
  </si>
  <si>
    <t>168</t>
  </si>
  <si>
    <t>7590135020</t>
  </si>
  <si>
    <t>Montáž pojistkového rozvaděče nástěnného (BRD) 1 okruhového - připevnění rozvaděče na špalíky nebo hmoždinky, připojení rozvod. vedení k pojistkovým spodkům, nasazení pojistkových vložek</t>
  </si>
  <si>
    <t>-874634044</t>
  </si>
  <si>
    <t>169</t>
  </si>
  <si>
    <t>7593100330</t>
  </si>
  <si>
    <t>Měniče Zdroj BZS1-275/R96/sest. 4x1,75kVa zal (HM0404229990517)</t>
  </si>
  <si>
    <t>358014597</t>
  </si>
  <si>
    <t>170</t>
  </si>
  <si>
    <t>7593100820</t>
  </si>
  <si>
    <t>Měniče Zdrojelektron.EZ2 24/230/50sin 600VA (HM0404229990133)</t>
  </si>
  <si>
    <t>-82417241</t>
  </si>
  <si>
    <t>171</t>
  </si>
  <si>
    <t>7593100830</t>
  </si>
  <si>
    <t>Měniče Zdrojelektron.EZ2 24/230/50sin 900VA (HM0404229990134)</t>
  </si>
  <si>
    <t>-424945749</t>
  </si>
  <si>
    <t>172</t>
  </si>
  <si>
    <t>7593310570</t>
  </si>
  <si>
    <t>Konstrukční díly Police (CV724825002M)</t>
  </si>
  <si>
    <t>1087927466</t>
  </si>
  <si>
    <t>173</t>
  </si>
  <si>
    <t>7494003478</t>
  </si>
  <si>
    <t>Modulární přístroje Jističe do 80 A; 10 kA 3+N-pólové In 16 A, Ue AC 230/400 V / DC 216 V, charakteristika B, 3+N-pól, Icn 10 kA</t>
  </si>
  <si>
    <t>-2026963926</t>
  </si>
  <si>
    <t>174</t>
  </si>
  <si>
    <t>7494003682</t>
  </si>
  <si>
    <t>Modulární přístroje Jističe Příslušenství Ue AC/DC 60 V, např. pro LTE, LTN, LVN</t>
  </si>
  <si>
    <t>-625894244</t>
  </si>
  <si>
    <t>175</t>
  </si>
  <si>
    <t>7494151010</t>
  </si>
  <si>
    <t>Montáž modulárních rozvodnic min. IP 30, počet modulů do 72 - do zdi, na zeď nebo konstrukci, včetně montáže nosné konstrukce, kotevní, spojovací prvků, provedení zkoušek, dodání atestů, revizní zprávy včetně kusové zkoušky. Neobsahuje elektrovýzbroj</t>
  </si>
  <si>
    <t>383311285</t>
  </si>
  <si>
    <t>176</t>
  </si>
  <si>
    <t>7494351010</t>
  </si>
  <si>
    <t>Montáž jističů (do 10 kA) jednopólových do 20 A</t>
  </si>
  <si>
    <t>1757471204</t>
  </si>
  <si>
    <t>177</t>
  </si>
  <si>
    <t>7494351020</t>
  </si>
  <si>
    <t>Montáž jističů (do 10 kA) dvoupólových nebo 1+N pólových do 20 A</t>
  </si>
  <si>
    <t>-1455030598</t>
  </si>
  <si>
    <t>178</t>
  </si>
  <si>
    <t>7494004354</t>
  </si>
  <si>
    <t>Modulární přístroje Spínací přístroje Instalační relé Un AC 230 V, AC/DC 24 V, 3x přepínací kontakt 8 A, zelená signálka</t>
  </si>
  <si>
    <t>79720202</t>
  </si>
  <si>
    <t>179</t>
  </si>
  <si>
    <t>7494351022</t>
  </si>
  <si>
    <t>Montáž jističů (do 10 kA) dvoupólových nebo 1+N pólových přes 20 do 63 A</t>
  </si>
  <si>
    <t>679275927</t>
  </si>
  <si>
    <t>180</t>
  </si>
  <si>
    <t>7494351040</t>
  </si>
  <si>
    <t>Montáž jističů (do 10 kA) tři+N pólových do 20 A</t>
  </si>
  <si>
    <t>203702324</t>
  </si>
  <si>
    <t>181</t>
  </si>
  <si>
    <t>7494000014</t>
  </si>
  <si>
    <t>Rozvodnicové a rozváděčové skříně Distri Rozvodnicové skříně Plastové Nástěnné (IP40) pro nástěnnou montáž, průhledné dveře, řad 1, modulů v řadě 14, krytí IP40, PE+N, bílá</t>
  </si>
  <si>
    <t>387936793</t>
  </si>
  <si>
    <t>182</t>
  </si>
  <si>
    <t>7494351080</t>
  </si>
  <si>
    <t>Montáž jističů (do 10 kA) přídavných zařízení k instalačním jističům do 125 A pomocného spínače (1x zap., 1x vyp. kontakt)</t>
  </si>
  <si>
    <t>-1755496483</t>
  </si>
  <si>
    <t>183</t>
  </si>
  <si>
    <t>7494351085</t>
  </si>
  <si>
    <t>Montáž jističů (do 10 kA) přídavných zařízení k instalačním jističům do 125 A napěťové spouště</t>
  </si>
  <si>
    <t>1443409010</t>
  </si>
  <si>
    <t>184</t>
  </si>
  <si>
    <t>7494353040</t>
  </si>
  <si>
    <t>Montáž příslušenství pro jističe do 630 A spouště napěťové</t>
  </si>
  <si>
    <t>-183336427</t>
  </si>
  <si>
    <t>185</t>
  </si>
  <si>
    <t>7494003658</t>
  </si>
  <si>
    <t>Modulární přístroje Jističe Příslušenství 1x zapínací kontakt, 1x rozpínací kontakt, např. pro LTE, LTN, LVN, MSO</t>
  </si>
  <si>
    <t>1263173902</t>
  </si>
  <si>
    <t>186</t>
  </si>
  <si>
    <t>7494551022</t>
  </si>
  <si>
    <t>Montáž vačkových silových spínačů - vypínačů třípólových nebo čtyřpólových do 63 A - vypínač 0-1</t>
  </si>
  <si>
    <t>2006761929</t>
  </si>
  <si>
    <t>187</t>
  </si>
  <si>
    <t>7494003152</t>
  </si>
  <si>
    <t>Modulární přístroje Jističe do 80 A; 10 kA 1-pólové In 2 A, Ue AC 230 V / DC 72 V, charakteristika C, 1pól, Icn 10 kA</t>
  </si>
  <si>
    <t>445452357</t>
  </si>
  <si>
    <t>188</t>
  </si>
  <si>
    <t>7494752012</t>
  </si>
  <si>
    <t>Montáž svodičů přepětí pro sítě nn - typ 1+2 (třída B+C) pro jednofázové sítě - do rozvaděče nebo skříně</t>
  </si>
  <si>
    <t>1175436354</t>
  </si>
  <si>
    <t>189</t>
  </si>
  <si>
    <t>7494004114</t>
  </si>
  <si>
    <t>Modulární přístroje Přepěťové ochrany Kombinované svodiče bleskových proudů a přepětí typ 1+2, Iimp 12,5 kA, Uc AC 335 V, výměnné moduly, varistor, 1pól</t>
  </si>
  <si>
    <t>1468116559</t>
  </si>
  <si>
    <t>190</t>
  </si>
  <si>
    <t>7494753010</t>
  </si>
  <si>
    <t>Montáž svodičů přepětí pro sítě nn - typ 2 (třída C) pro třífázové sítě - do rozvaděče nebo skříně</t>
  </si>
  <si>
    <t>-1714313879</t>
  </si>
  <si>
    <t>191</t>
  </si>
  <si>
    <t>7494754012</t>
  </si>
  <si>
    <t>Montáž svodičů přepětí pro sítě nn - typ 3 (třída D) pro jednofázové sítě - do rozvaděče nebo skříně</t>
  </si>
  <si>
    <t>1909020072</t>
  </si>
  <si>
    <t>192</t>
  </si>
  <si>
    <t>7593000010</t>
  </si>
  <si>
    <t>Dobíječe, usměrňovače, napáječe Usměrňovač E230 G12/25, na polici/na zeď/na DIN lištu, základní stavová indikace opticky i bezpotenciálově, teplotní kompenzace</t>
  </si>
  <si>
    <t>-1317151857</t>
  </si>
  <si>
    <t>193</t>
  </si>
  <si>
    <t>7593310690</t>
  </si>
  <si>
    <t>Konstrukční díly Skříň přístrojová SPP 57B (CV801019002)</t>
  </si>
  <si>
    <t>-1324278315</t>
  </si>
  <si>
    <t>194</t>
  </si>
  <si>
    <t>7494004950</t>
  </si>
  <si>
    <t>Kompaktní jističe Kompaktní jističe do 160A Podpěťové spouště AC/DC 110 V, např. pro BC160</t>
  </si>
  <si>
    <t>1776800628</t>
  </si>
  <si>
    <t>195</t>
  </si>
  <si>
    <t>7593005012</t>
  </si>
  <si>
    <t>Montáž dobíječe, usměrňovače, napáječe nástěnného - včetně připojení vodičů elektrické sítě ss rozvodu a uzemnění, přezkoušení funkce</t>
  </si>
  <si>
    <t>977358432</t>
  </si>
  <si>
    <t>196</t>
  </si>
  <si>
    <t>7494000004</t>
  </si>
  <si>
    <t>Rozvodnicové a rozváděčové skříně Distri Rozvodnicové skříně Plastové Nástěnné (IP40) pro nástěnnou montáž, neprůhledné dveře, řad 1, modulů v řadě 14, krytí IP40, PE+N, bílá</t>
  </si>
  <si>
    <t>-60131804</t>
  </si>
  <si>
    <t>VV</t>
  </si>
  <si>
    <t>AC rozvaděč</t>
  </si>
  <si>
    <t>DC rozvaděč</t>
  </si>
  <si>
    <t>Součet</t>
  </si>
  <si>
    <t>197</t>
  </si>
  <si>
    <t>7593000270</t>
  </si>
  <si>
    <t>Dobíječe, usměrňovače, napáječe Usměrňovač D400 G24/100, stacionární oceloplechová skříň 1500x600x600, rozšířená stavová indikace opticky i bezpotenciálově, autoamtické testování baterie, programovatelná nabíjecí automatika.</t>
  </si>
  <si>
    <t>979866304</t>
  </si>
  <si>
    <t>198</t>
  </si>
  <si>
    <t>7593000080</t>
  </si>
  <si>
    <t>Dobíječe, usměrňovače, napáječe Usměrňovač E230 G24/20, oceloplechová nástěnná skříň 700x500x500, rozšířená stavová indikace opticky i bezpotenciálově, autoamtické testování baterie, programovatelná nabíjecí automatika.</t>
  </si>
  <si>
    <t>1237761186</t>
  </si>
  <si>
    <t>199</t>
  </si>
  <si>
    <t>7491100310</t>
  </si>
  <si>
    <t>Trubková vedení Pevné elektroinstalační trubky 8040 pr.40 1250N PVC černá</t>
  </si>
  <si>
    <t>1374128523</t>
  </si>
  <si>
    <t>200</t>
  </si>
  <si>
    <t>7494000008</t>
  </si>
  <si>
    <t>Rozvodnicové a rozváděčové skříně Distri Rozvodnicové skříně Plastové Nástěnné (IP40) pro nástěnnou montáž, neprůhledné dveře, řad 3, modulů v řadě 14, krytí IP40, PE+N, bílá</t>
  </si>
  <si>
    <t>573798418</t>
  </si>
  <si>
    <t>201</t>
  </si>
  <si>
    <t>7494004942</t>
  </si>
  <si>
    <t>Kompaktní jističe Kompaktní jističe do 160A Napěťové spouště AC/DC 24, 48 V, např. pro BC160</t>
  </si>
  <si>
    <t>-1300169178</t>
  </si>
  <si>
    <t>202</t>
  </si>
  <si>
    <t>7494004934</t>
  </si>
  <si>
    <t>Kompaktní jističe Kompaktní jističe do 160A Pomocné spínače 1x CO, AC/DC 60 - 250 V, např. pro BC160</t>
  </si>
  <si>
    <t>-1369553794</t>
  </si>
  <si>
    <t>203</t>
  </si>
  <si>
    <t>7494003580</t>
  </si>
  <si>
    <t>Modulární přístroje Jističe Jističe pro jištění stejnosměrných (DC) a střídavých (AC) obvodů, 2pólové In 6 A, Ue AC 230/400 V / DC 220/440 V, charakteristika C, 2pól, Icn 10 kA</t>
  </si>
  <si>
    <t>1236263727</t>
  </si>
  <si>
    <t>204</t>
  </si>
  <si>
    <t>7494003594</t>
  </si>
  <si>
    <t>Modulární přístroje Jističe Jističe pro jištění stejnosměrných (DC) a střídavých (AC) obvodů, 2pólové In 32 A, Ue AC 230/400 V / DC 220/440 V, charakteristika C, 2pól, Icn 10 kA</t>
  </si>
  <si>
    <t>627465872</t>
  </si>
  <si>
    <t>205</t>
  </si>
  <si>
    <t>7494003050</t>
  </si>
  <si>
    <t>Modulární přístroje Jističe do 63 A; 6 kA 2-pólové In 2 A, Ue AC 230/400 V / DC 144 V, charakteristika C, 2pól, Icn 6 kA</t>
  </si>
  <si>
    <t>-704846208</t>
  </si>
  <si>
    <t>206</t>
  </si>
  <si>
    <t>7593320159</t>
  </si>
  <si>
    <t>Prvky Rezistor regulační 43Ohm (CV719109008)</t>
  </si>
  <si>
    <t>2140932473</t>
  </si>
  <si>
    <t>207</t>
  </si>
  <si>
    <t>7494004128</t>
  </si>
  <si>
    <t>Modulární přístroje Přepěťové ochrany Svodiče přepětí typ 2, Imax 40 kA, Uc AC 350 V, výměnné moduly, se signalizací, varistor, jiskřiště, 3+N-pól</t>
  </si>
  <si>
    <t>-1868267928</t>
  </si>
  <si>
    <t>208</t>
  </si>
  <si>
    <t>7494004406</t>
  </si>
  <si>
    <t>Modulární přístroje Spínací přístroje Časová relé Un AC 24 - 230 V, DC 24 - 220 V, 3x přepínací kontakt 8 A, počet funkcí 18</t>
  </si>
  <si>
    <t>-1858405515</t>
  </si>
  <si>
    <t>209</t>
  </si>
  <si>
    <t>7494004440</t>
  </si>
  <si>
    <t>Modulární přístroje Spínací přístroje Monitorovací relé Napětí sledování nadpětí, podpětí a výpadku fáze, Un AC 230 V, 1x přepínací kontakt 8 A</t>
  </si>
  <si>
    <t>1810804164</t>
  </si>
  <si>
    <t>210</t>
  </si>
  <si>
    <t>7494004426</t>
  </si>
  <si>
    <t>Modulární přístroje Spínací přístroje Spínací hodiny In 16 A, Uc AC 230 V, 1x přepínací kontakt, týdenní program, 1 kanál, funkce astro, jazyk CS, EN, DE, PL, RU, IT, FR, ES, PT, NL, DA, FI, NO, SV, TR, záloha chodu</t>
  </si>
  <si>
    <t>17186188</t>
  </si>
  <si>
    <t>211</t>
  </si>
  <si>
    <t>7494003322</t>
  </si>
  <si>
    <t>Modulární přístroje Jističe do 80 A; 10 kA 2-pólové In 6 A, Ue AC 230/400 V / DC 144 V, charakteristika C, 2pól, Icn 10 kA</t>
  </si>
  <si>
    <t>2019973953</t>
  </si>
  <si>
    <t>212</t>
  </si>
  <si>
    <t>7494003298</t>
  </si>
  <si>
    <t>Modulární přístroje Jističe do 80 A; 10 kA 2-pólové In 25 A, Ue AC 230/400 V / DC 144 V, charakteristika B, 2pól, Icn 10 kA</t>
  </si>
  <si>
    <t>791659767</t>
  </si>
  <si>
    <t>213</t>
  </si>
  <si>
    <t>7494004536</t>
  </si>
  <si>
    <t>Modulární přístroje Ostatní přístroje -modulární přístroje Vypínače In 40 A, Ue AC 250/440 V, 3+N-pól</t>
  </si>
  <si>
    <t>-921318962</t>
  </si>
  <si>
    <t>214</t>
  </si>
  <si>
    <t>7593000020</t>
  </si>
  <si>
    <t>Dobíječe, usměrňovače, napáječe Usměrňovač E230 G24/25, na polici/na zeď/na DIN lištu, základní stavová indikace opticky i bezpotenciálově, teplotní kompenzace</t>
  </si>
  <si>
    <t>-1507461097</t>
  </si>
  <si>
    <t>215</t>
  </si>
  <si>
    <t>7593311040</t>
  </si>
  <si>
    <t>Konstrukční díly Svorkovnice WAGO 10-ti dílná (CV721225081)</t>
  </si>
  <si>
    <t>-1097482547</t>
  </si>
  <si>
    <t>216</t>
  </si>
  <si>
    <t>7593311070</t>
  </si>
  <si>
    <t>Konstrukční díly Svorkovnice WAGO 24-dílná (CV721225084)</t>
  </si>
  <si>
    <t>1120272185</t>
  </si>
  <si>
    <t>217</t>
  </si>
  <si>
    <t>7593310402</t>
  </si>
  <si>
    <t>Konstrukční díly Panel jištění a RC členů (CV803669002)</t>
  </si>
  <si>
    <t>-47015692</t>
  </si>
  <si>
    <t>218</t>
  </si>
  <si>
    <t>7491100350</t>
  </si>
  <si>
    <t>Trubková vedení Pevné elektroinstalační trubky 06040 pr.40 750N HDPE tmš B</t>
  </si>
  <si>
    <t>1387847079</t>
  </si>
  <si>
    <t>219</t>
  </si>
  <si>
    <t>7494005296</t>
  </si>
  <si>
    <t>Kompaktní jističe Kompaktní jističe Jističe do 630A Pomocné spínače 2x NC, AC/DC 60 - 500 V, např. pro BH630/BD250</t>
  </si>
  <si>
    <t>1902674339</t>
  </si>
  <si>
    <t>220</t>
  </si>
  <si>
    <t>7494003122</t>
  </si>
  <si>
    <t>Modulární přístroje Jističe do 80 A; 10 kA 1-pólové In 6 A, Ue AC 230 V / DC 72 V, charakteristika B, 1pól, Icn 10 kA</t>
  </si>
  <si>
    <t>642261233</t>
  </si>
  <si>
    <t>221</t>
  </si>
  <si>
    <t>7494003124</t>
  </si>
  <si>
    <t>Modulární přístroje Jističe do 80 A; 10 kA 1-pólové In 10 A, Ue AC 230 V / DC 72 V, charakteristika B, 1pól, Icn 10 kA</t>
  </si>
  <si>
    <t>352061181</t>
  </si>
  <si>
    <t>222</t>
  </si>
  <si>
    <t>7494003160</t>
  </si>
  <si>
    <t>Modulární přístroje Jističe do 80 A; 10 kA 1-pólové In 10 A, Ue AC 230 V / DC 72 V, charakteristika C, 1pól, Icn 10 kA</t>
  </si>
  <si>
    <t>-1134342435</t>
  </si>
  <si>
    <t>223</t>
  </si>
  <si>
    <t>7494003586</t>
  </si>
  <si>
    <t>Modulární přístroje Jističe Jističe pro jištění stejnosměrných (DC) a střídavých (AC) obvodů, 2pólové In 13 A, Ue AC 230/400 V / DC 220/440 V, charakteristika C, 2pól, Icn 10 kA</t>
  </si>
  <si>
    <t>-1239199969</t>
  </si>
  <si>
    <t>224</t>
  </si>
  <si>
    <t>7494003584</t>
  </si>
  <si>
    <t>Modulární přístroje Jističe Jističe pro jištění stejnosměrných (DC) a střídavých (AC) obvodů, 2pólové In 10 A, Ue AC 230/400 V / DC 220/440 V, charakteristika C, 2pól, Icn 10 kA</t>
  </si>
  <si>
    <t>1823219617</t>
  </si>
  <si>
    <t>225</t>
  </si>
  <si>
    <t>7593310580</t>
  </si>
  <si>
    <t>Konstrukční díly Police oboustranná hloubka 480mm (CV726459001)</t>
  </si>
  <si>
    <t>-1383850095</t>
  </si>
  <si>
    <t>226</t>
  </si>
  <si>
    <t>7494008220</t>
  </si>
  <si>
    <t>Pojistkové systémy Výkonové pojistkové vložky Válcové pojistkové vložky In 0,5A, Un AC 500 V / DC 250 V, velikost 10x38, aM - charakteristika motorová pouze proti zkratu, Cd/Pb free</t>
  </si>
  <si>
    <t>883844866</t>
  </si>
  <si>
    <t>227</t>
  </si>
  <si>
    <t>7494010458</t>
  </si>
  <si>
    <t>Přístroje pro spínání a ovládání Svornice a pomocný materiál Svornice Svorka RSP 4 řadová pojistková</t>
  </si>
  <si>
    <t>-1436194859</t>
  </si>
  <si>
    <t>228</t>
  </si>
  <si>
    <t>7494003824</t>
  </si>
  <si>
    <t>Modulární přístroje Proudové chrániče 10 kA typ AC 4-pólové In 25 A, Ue AC 230/400 V, Idn 30 mA, 4pól, Inc 10 kA, typ AC</t>
  </si>
  <si>
    <t>-353573387</t>
  </si>
  <si>
    <t>229</t>
  </si>
  <si>
    <t>7494003406</t>
  </si>
  <si>
    <t>Modulární přístroje Jističe do 80 A; 10 kA 3-pólové In 1 A, Ue AC 230/400 V / DC 216 V, charakteristika C, 3pól, Icn 10 kA</t>
  </si>
  <si>
    <t>-907809306</t>
  </si>
  <si>
    <t>230</t>
  </si>
  <si>
    <t>7494000012</t>
  </si>
  <si>
    <t>Rozvodnicové a rozváděčové skříně Distri Rozvodnicové skříně Plastové Nástěnné (IP40) pro nástěnnou montáž, průhledné dveře, řad 1, modulů v řadě 8, krytí IP40, PE+N, bílá</t>
  </si>
  <si>
    <t>2076784161</t>
  </si>
  <si>
    <t>231</t>
  </si>
  <si>
    <t>7494003146</t>
  </si>
  <si>
    <t>Modulární přístroje Jističe do 80 A; 10 kA 1-pólové In 0,5 A, Ue AC 230 V / DC 72 V, charakteristika C, 1pól, Icn 10 kA</t>
  </si>
  <si>
    <t>-952100921</t>
  </si>
  <si>
    <t>232</t>
  </si>
  <si>
    <t>7494004136</t>
  </si>
  <si>
    <t>Modulární přístroje Přepěťové ochrany Svodiče přepětí typ 2, Imax 40 kA, Uc AC 350 V, výměnné moduly, se signalizací, varistor, 1pól</t>
  </si>
  <si>
    <t>541732176</t>
  </si>
  <si>
    <t>233</t>
  </si>
  <si>
    <t>7494004586</t>
  </si>
  <si>
    <t>Modulární přístroje Ostatní přístroje -modulární přístroje Spínače a tlačítka Ovládací tlačítka Ith 25 A, Ue AC 230 V, 1x zapínací kontakt, tlačítko - barva černá</t>
  </si>
  <si>
    <t>1646308078</t>
  </si>
  <si>
    <t>234</t>
  </si>
  <si>
    <t>7494004570</t>
  </si>
  <si>
    <t>Modulární přístroje Ostatní přístroje -modulární přístroje Spínače a tlačítka Kolébkové spínače a přepínače Ith 16 A, Ue AC 250 V, DC 12 V, 1x přepínací kontakt</t>
  </si>
  <si>
    <t>1934052154</t>
  </si>
  <si>
    <t>235</t>
  </si>
  <si>
    <t>7593310550</t>
  </si>
  <si>
    <t>Konstrukční díly Police dvojitá (velká) (CV724829003)</t>
  </si>
  <si>
    <t>1233774673</t>
  </si>
  <si>
    <t>236</t>
  </si>
  <si>
    <t>7494003690</t>
  </si>
  <si>
    <t>Modulární přístroje Jističe Příslušenství Ue DC 24 V, např. pro LTE, LTN, LVN</t>
  </si>
  <si>
    <t>-862947555</t>
  </si>
  <si>
    <t>237</t>
  </si>
  <si>
    <t>7494151020</t>
  </si>
  <si>
    <t>Montáž modulárních rozvodnic min. IP 55, třída izolace II, počet modulů do 72 - do zdi, na zeď nebo konstrukci, včetně montáže nosné konstrukce, kotevní, spojovací prvků, provedení zkoušek, dodání atestů, revizní zprávy včetně kusové zkoušky. Neobsahuje elektrovýzbroj</t>
  </si>
  <si>
    <t>-40733026</t>
  </si>
  <si>
    <t>238</t>
  </si>
  <si>
    <t>7494004126</t>
  </si>
  <si>
    <t>Modulární přístroje Přepěťové ochrany Svodiče přepětí typ 2, Imax 40 kA, Uc AC 350 V, výměnné moduly, varistor, jiskřiště, 3+N-pól</t>
  </si>
  <si>
    <t>286956672</t>
  </si>
  <si>
    <t>239</t>
  </si>
  <si>
    <t>7494004160</t>
  </si>
  <si>
    <t>Modulární přístroje Přepěťové ochrany Svodiče přepětí typ 3, náhradní díl, Imax 1,5 kA, Uc AC 335 V, pouze výměnný modul, varistor, např. pro SVD-335, 3+N-pól</t>
  </si>
  <si>
    <t>1177148821</t>
  </si>
  <si>
    <t>240</t>
  </si>
  <si>
    <t>7494000032</t>
  </si>
  <si>
    <t>Rozvodnicové a rozváděčové skříně Distri Rozvodnicové skříně Plastové Nástěnné (IP40) - otevírání nahoru pro nástěnnou montáž, průhledné dveře, otevírání nahoru, řad 2, modulů v řadě 20, krytí IP40, PE+N, bílá</t>
  </si>
  <si>
    <t>1945331745</t>
  </si>
  <si>
    <t>241</t>
  </si>
  <si>
    <t>7494000016</t>
  </si>
  <si>
    <t>Rozvodnicové a rozváděčové skříně Distri Rozvodnicové skříně Plastové Nástěnné (IP40) pro nástěnnou montáž, průhledné dveře, řad 2, modulů v řadě 14, krytí IP40, PE+N, bílá</t>
  </si>
  <si>
    <t>752629627</t>
  </si>
  <si>
    <t>242</t>
  </si>
  <si>
    <t>7494003388</t>
  </si>
  <si>
    <t>Modulární přístroje Jističe do 80 A; 10 kA 3-pólové In 20 A, Ue AC 230/400 V / DC 216 V, charakteristika B, 3pól, Icn 10 kA</t>
  </si>
  <si>
    <t>-1525079214</t>
  </si>
  <si>
    <t>243</t>
  </si>
  <si>
    <t>7494003062</t>
  </si>
  <si>
    <t>Modulární přístroje Jističe do 63 A; 6 kA 2-pólové In 20 A, Ue AC 230/400 V / DC 144 V, charakteristika C, 2pól, Icn 6 kA</t>
  </si>
  <si>
    <t>1093622584</t>
  </si>
  <si>
    <t>244</t>
  </si>
  <si>
    <t>7494351030</t>
  </si>
  <si>
    <t>Montáž jističů (do 10 kA) třípólových do 20 A</t>
  </si>
  <si>
    <t>1977594157</t>
  </si>
  <si>
    <t>245</t>
  </si>
  <si>
    <t>7494004946</t>
  </si>
  <si>
    <t>Kompaktní jističe Kompaktní jističe do 160A Napěťové spouště AC 230, 400 V / DC 220 V, např. pro BC160</t>
  </si>
  <si>
    <t>619649937</t>
  </si>
  <si>
    <t>DOM - STOJ</t>
  </si>
  <si>
    <t>Výstroj rel. stojanu</t>
  </si>
  <si>
    <t>246</t>
  </si>
  <si>
    <t>7593320972</t>
  </si>
  <si>
    <t>Prvky Kazeta FAK10</t>
  </si>
  <si>
    <t>-1297908126</t>
  </si>
  <si>
    <t>247</t>
  </si>
  <si>
    <t>7593005022</t>
  </si>
  <si>
    <t>Montáž dobíječe, usměrňovače, napáječe skříňového vysokého - včetně připojení vodičů elektrické sítě ss rozvodu a uzemnění, přezkoušení funkce</t>
  </si>
  <si>
    <t>1904397700</t>
  </si>
  <si>
    <t>248</t>
  </si>
  <si>
    <t>7593315380</t>
  </si>
  <si>
    <t>Montáž panelu reléového</t>
  </si>
  <si>
    <t>662488973</t>
  </si>
  <si>
    <t>249</t>
  </si>
  <si>
    <t>7592500130</t>
  </si>
  <si>
    <t>Diagnostická zařízení Deska procesorové jednotky ST00 222</t>
  </si>
  <si>
    <t>-415718232</t>
  </si>
  <si>
    <t>250</t>
  </si>
  <si>
    <t>7593310150</t>
  </si>
  <si>
    <t>Konstrukční díly Lišta uzemňovací-sestava (CV725125006M)</t>
  </si>
  <si>
    <t>1126830852</t>
  </si>
  <si>
    <t>251</t>
  </si>
  <si>
    <t>7593320414</t>
  </si>
  <si>
    <t>Prvky Deska propojovací DPN (CV755135004)</t>
  </si>
  <si>
    <t>-1313386551</t>
  </si>
  <si>
    <t>252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</si>
  <si>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</si>
  <si>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</si>
  <si>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</si>
  <si>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1189593467</t>
  </si>
  <si>
    <t>253</t>
  </si>
  <si>
    <t>7593320450</t>
  </si>
  <si>
    <t>Prvky Relé Schrack PT 570024 základní sestava (CV930025028)</t>
  </si>
  <si>
    <t>1396112674</t>
  </si>
  <si>
    <t>254</t>
  </si>
  <si>
    <t>7593321149</t>
  </si>
  <si>
    <t>Prvky Elektronický kmitač pro PZS s elektronickou stabilizací napětí pro každou žárovku, 6 desek spínačů</t>
  </si>
  <si>
    <t>917514157</t>
  </si>
  <si>
    <t>255</t>
  </si>
  <si>
    <t>7593321173</t>
  </si>
  <si>
    <t>Prvky Deska tlačítek TL1</t>
  </si>
  <si>
    <t>-156748132</t>
  </si>
  <si>
    <t>7593321185</t>
  </si>
  <si>
    <t>Prvky Deska indikací I</t>
  </si>
  <si>
    <t>956167909</t>
  </si>
  <si>
    <t>257</t>
  </si>
  <si>
    <t>7593321188</t>
  </si>
  <si>
    <t>Prvky Deska měření M</t>
  </si>
  <si>
    <t>764691783</t>
  </si>
  <si>
    <t>258</t>
  </si>
  <si>
    <t>7593310430</t>
  </si>
  <si>
    <t>Konstrukční díly Panel svorkovnicový (CV725959001)</t>
  </si>
  <si>
    <t>1979412453</t>
  </si>
  <si>
    <t>259</t>
  </si>
  <si>
    <t>7494003574</t>
  </si>
  <si>
    <t>Modulární přístroje Jističe Jističe pro jištění stejnosměrných (DC) a střídavých (AC) obvodů, 2pólové In 1 A, Ue AC 230/400 V / DC 220/440 V, charakteristika C, 2pól, Icn 10 kA</t>
  </si>
  <si>
    <t>-1273526653</t>
  </si>
  <si>
    <t>260</t>
  </si>
  <si>
    <t>7494003576</t>
  </si>
  <si>
    <t>Modulární přístroje Jističe Jističe pro jištění stejnosměrných (DC) a střídavých (AC) obvodů, 2pólové In 2 A, Ue AC 230/400 V / DC 220/440 V, charakteristika C, 2pól, Icn 10 kA</t>
  </si>
  <si>
    <t>-1080455241</t>
  </si>
  <si>
    <t>261</t>
  </si>
  <si>
    <t>7494003578</t>
  </si>
  <si>
    <t>Modulární přístroje Jističe Jističe pro jištění stejnosměrných (DC) a střídavých (AC) obvodů, 2pólové In 4 A, Ue AC 230/400 V / DC 220/440 V, charakteristika C, 2pól, Icn 10 kA</t>
  </si>
  <si>
    <t>1830068143</t>
  </si>
  <si>
    <t>262</t>
  </si>
  <si>
    <t>7593310380</t>
  </si>
  <si>
    <t>Konstrukční díly Panel krycí (CV724799001M)</t>
  </si>
  <si>
    <t>1097700888</t>
  </si>
  <si>
    <t>263</t>
  </si>
  <si>
    <t>7593321140</t>
  </si>
  <si>
    <t>Prvky Elektronický kmitač pro PZS s elektronickou stabilizací napětí pro každou žárovku, 3 desky spínačů</t>
  </si>
  <si>
    <t>-1625060240</t>
  </si>
  <si>
    <t>264</t>
  </si>
  <si>
    <t>7593310740</t>
  </si>
  <si>
    <t>Konstrukční díly Skříň stavebnicového systému FISCHER (pro elektronický kmitač) pro 19 zásuvných jednotek (TE160)</t>
  </si>
  <si>
    <t>325186816</t>
  </si>
  <si>
    <t>265</t>
  </si>
  <si>
    <t>7593311060</t>
  </si>
  <si>
    <t>Konstrukční díly Svorkovnice WAGO 20-ti dílná (CV721225083)</t>
  </si>
  <si>
    <t>-606137377</t>
  </si>
  <si>
    <t>266</t>
  </si>
  <si>
    <t>7593330350</t>
  </si>
  <si>
    <t>Výměnné díly Relé NMPŠ 1-2000 (HM0404221990438)</t>
  </si>
  <si>
    <t>403232089</t>
  </si>
  <si>
    <t>267</t>
  </si>
  <si>
    <t>7494004346</t>
  </si>
  <si>
    <t>Modulární přístroje Spínací přístroje Instalační relé Un AC 230 V, AC/DC 24 V, 1x přepínací kontakt 16 A, zelená signálka</t>
  </si>
  <si>
    <t>-1634978512</t>
  </si>
  <si>
    <t>268</t>
  </si>
  <si>
    <t>7494003056</t>
  </si>
  <si>
    <t>Modulární přístroje Jističe do 63 A; 6 kA 2-pólové In 10 A, Ue AC 230/400 V / DC 144 V, charakteristika C, 2pól, Icn 6 kA</t>
  </si>
  <si>
    <t>517036138</t>
  </si>
  <si>
    <t>269</t>
  </si>
  <si>
    <t>7494003608</t>
  </si>
  <si>
    <t>Modulární přístroje Jističe do 125 A; 10 kA 1-pólové In 80 A, Ue AC 230 V / DC 72 V, charakteristika C, 1pól, Icn 10 kA</t>
  </si>
  <si>
    <t>2046436107</t>
  </si>
  <si>
    <t>270</t>
  </si>
  <si>
    <t>7494003670</t>
  </si>
  <si>
    <t>Modulární přístroje Jističe Příslušenství 1x zapínací kontakt, 1x rozpínací kontakt, např. pro LTE, LTN, LVN</t>
  </si>
  <si>
    <t>1001809034</t>
  </si>
  <si>
    <t>271</t>
  </si>
  <si>
    <t>7494004402</t>
  </si>
  <si>
    <t>Modulární přístroje Spínací přístroje Časová relé Un AC 24 - 230 V, DC 24 - 220 V, 3x přepínací kontakt 8 A, počet funkcí 9</t>
  </si>
  <si>
    <t>537723766</t>
  </si>
  <si>
    <t>272</t>
  </si>
  <si>
    <t>7590610020</t>
  </si>
  <si>
    <t>Indikační a kolejové desky a ovládací pulty Buňka světelná jednožárovková (CV720409002)</t>
  </si>
  <si>
    <t>3817168</t>
  </si>
  <si>
    <t>273</t>
  </si>
  <si>
    <t>7494007972</t>
  </si>
  <si>
    <t>Pojistkové systémy Řadové pojistkové odpínače Náhradní díly konektor pro 3pól. odpínač s dálkovou signalizací stavu pojistek, 9- žilový kabel</t>
  </si>
  <si>
    <t>-1503759988</t>
  </si>
  <si>
    <t>274</t>
  </si>
  <si>
    <t>7593310870</t>
  </si>
  <si>
    <t>Konstrukční díly Řada stojan. pro 1 stojan 17 polí inov. (HM0404215990306)</t>
  </si>
  <si>
    <t>1957732311</t>
  </si>
  <si>
    <t>275</t>
  </si>
  <si>
    <t>7593310880</t>
  </si>
  <si>
    <t>Konstrukční díly Řada stojan. pro 1 stojan 19 polí inov. (HM0404215990311)</t>
  </si>
  <si>
    <t>70196501</t>
  </si>
  <si>
    <t>276</t>
  </si>
  <si>
    <t>7494559010</t>
  </si>
  <si>
    <t>Montáž relé modulárního</t>
  </si>
  <si>
    <t>-1284727345</t>
  </si>
  <si>
    <t>277</t>
  </si>
  <si>
    <t>7494559020</t>
  </si>
  <si>
    <t>Montáž relé paticového včetně patice</t>
  </si>
  <si>
    <t>-699008405</t>
  </si>
  <si>
    <t>278</t>
  </si>
  <si>
    <t>7494651010</t>
  </si>
  <si>
    <t>Montáž ovládacích tlačítek kompletních</t>
  </si>
  <si>
    <t>-585459406</t>
  </si>
  <si>
    <t>279</t>
  </si>
  <si>
    <t>7494651015</t>
  </si>
  <si>
    <t>Montáž ovládacích tlačítek nouzového zastavení</t>
  </si>
  <si>
    <t>1048920954</t>
  </si>
  <si>
    <t>280</t>
  </si>
  <si>
    <t>7494651025</t>
  </si>
  <si>
    <t>Montáž ovládacích tlačítek otočných přepínačů</t>
  </si>
  <si>
    <t>-1360627512</t>
  </si>
  <si>
    <t>281</t>
  </si>
  <si>
    <t>7496653010</t>
  </si>
  <si>
    <t>Montáž měničů do 110/24 V DC - včetně propojení silových a ovládacích kabelů, nastavení a seřízení měniče, provedení zkoušek, dodání atestů a revizních zpráv</t>
  </si>
  <si>
    <t>151501947</t>
  </si>
  <si>
    <t>282</t>
  </si>
  <si>
    <t>7593321047</t>
  </si>
  <si>
    <t>Prvky Hlídač podpětí OF 056B</t>
  </si>
  <si>
    <t>-960949343</t>
  </si>
  <si>
    <t>283</t>
  </si>
  <si>
    <t>7593320018</t>
  </si>
  <si>
    <t>Prvky Hlídač izol.stavu HIS-B pro stř.soust. (CV600529002)</t>
  </si>
  <si>
    <t>-1015861748</t>
  </si>
  <si>
    <t>284</t>
  </si>
  <si>
    <t>7590525790</t>
  </si>
  <si>
    <t>Montáž sady svorkovnic WAGO na DIN lištu</t>
  </si>
  <si>
    <t>630185238</t>
  </si>
  <si>
    <t>285</t>
  </si>
  <si>
    <t>7593320120</t>
  </si>
  <si>
    <t>Prvky Pásek zdíř.pro zástrč.poj. 0,16A (CV719029009)</t>
  </si>
  <si>
    <t>-1917836474</t>
  </si>
  <si>
    <t>286</t>
  </si>
  <si>
    <t>7593320126</t>
  </si>
  <si>
    <t>Prvky Pojistka zástrčková 0,5A (CV719039001)</t>
  </si>
  <si>
    <t>-1721454238</t>
  </si>
  <si>
    <t>287</t>
  </si>
  <si>
    <t>7593320147</t>
  </si>
  <si>
    <t>Prvky Pojistka zástrčková 0,16A (CV719039009)</t>
  </si>
  <si>
    <t>-1497106891</t>
  </si>
  <si>
    <t>288</t>
  </si>
  <si>
    <t>7593320129</t>
  </si>
  <si>
    <t>Prvky Pojistka zástrčková 1A (CV719039002)</t>
  </si>
  <si>
    <t>-728825619</t>
  </si>
  <si>
    <t>289</t>
  </si>
  <si>
    <t>7593320102</t>
  </si>
  <si>
    <t>Prvky Pásek zdíř.pro zástrč.poj. 1,0A (CV719029002)</t>
  </si>
  <si>
    <t>-704619391</t>
  </si>
  <si>
    <t>290</t>
  </si>
  <si>
    <t>7593320426</t>
  </si>
  <si>
    <t>Prvky Jednotka časová CJS (CV755139004)</t>
  </si>
  <si>
    <t>-426161270</t>
  </si>
  <si>
    <t>291</t>
  </si>
  <si>
    <t>7590615040</t>
  </si>
  <si>
    <t>Montáž tlačítka, světelné buňky, počitadla, zvonku, relé, R, C do kolejové desky nebo pultu za provozu - rozměření a vyznačení místa montáže, vyvrtání a začištění otvoru, montáž prvku, zapojení a vyzkoušení včetně vyvázání vodičů do formy</t>
  </si>
  <si>
    <t>878815204</t>
  </si>
  <si>
    <t>292</t>
  </si>
  <si>
    <t>7593310340</t>
  </si>
  <si>
    <t>Konstrukční díly Panel krycí 119/30 (CV755125011B)</t>
  </si>
  <si>
    <t>-2105871854</t>
  </si>
  <si>
    <t>293</t>
  </si>
  <si>
    <t>7590610380</t>
  </si>
  <si>
    <t>Indikační a kolejové desky a ovládací pulty Stínítko zelené (HM0321720400011)</t>
  </si>
  <si>
    <t>198673527</t>
  </si>
  <si>
    <t>294</t>
  </si>
  <si>
    <t>7593310080</t>
  </si>
  <si>
    <t>Konstrukční díly Destička pro odpor (CV721235058)</t>
  </si>
  <si>
    <t>-36796167</t>
  </si>
  <si>
    <t>295</t>
  </si>
  <si>
    <t>7593320099</t>
  </si>
  <si>
    <t>Prvky Pásek zdíř.pro zástrč.poj. 0,5A (CV719029001)</t>
  </si>
  <si>
    <t>-2132922105</t>
  </si>
  <si>
    <t>296</t>
  </si>
  <si>
    <t>7593321143</t>
  </si>
  <si>
    <t>Prvky Elektronický kmitač pro PZS s elektronickou stabilizací napětí pro každou žárovku, 4 desky spínačů</t>
  </si>
  <si>
    <t>-1669024283</t>
  </si>
  <si>
    <t>297</t>
  </si>
  <si>
    <t>7593321272</t>
  </si>
  <si>
    <t>Prvky Zdroj kmit.signálů bezpeč. BZKS 20-3.2B (HM0404228990305)</t>
  </si>
  <si>
    <t>-658458357</t>
  </si>
  <si>
    <t>298</t>
  </si>
  <si>
    <t>7593005040</t>
  </si>
  <si>
    <t>Montáž zdroje síťového - se zapojením vodičů a přezkoušení funkce</t>
  </si>
  <si>
    <t>-1835570255</t>
  </si>
  <si>
    <t>299</t>
  </si>
  <si>
    <t>7593105010</t>
  </si>
  <si>
    <t>Montáž měniče (zdroje) statického ze stojanu - včetně připojení vodičů elektrické sítě ss rozvodu a uzemnění, přezkoušení funkce</t>
  </si>
  <si>
    <t>900514060</t>
  </si>
  <si>
    <t>300</t>
  </si>
  <si>
    <t>7593105012</t>
  </si>
  <si>
    <t>Montáž měniče (zdroje) statického řady EZ1, EZ2 a BZS1-R96 - včetně připojení vodičů elektrické sítě ss rozvodu a uzemnění, přezkoušení funkce</t>
  </si>
  <si>
    <t>453752901</t>
  </si>
  <si>
    <t>301</t>
  </si>
  <si>
    <t>7593315100</t>
  </si>
  <si>
    <t>Montáž zabezpečovacího stojanu reléového - upevnění stojanu do stojanové řady, připojení ochranného uzemnění a informativní kontrola zapojení</t>
  </si>
  <si>
    <t>2061468865</t>
  </si>
  <si>
    <t>302</t>
  </si>
  <si>
    <t>7593315104</t>
  </si>
  <si>
    <t>Montáž zabezpečovacího stojanu napájecího - upevnění stojanu do stojanové řady, připojení ochranného uzemnění a informativní kontrola zapojení</t>
  </si>
  <si>
    <t>-763166323</t>
  </si>
  <si>
    <t>303</t>
  </si>
  <si>
    <t>7593315120</t>
  </si>
  <si>
    <t>Montáž stojanové řady pro 1 stojan - sestavení dodané konstrukce, vyměření místa a usazení stojanové řady, montáž ochranných plechů a roštu stojanové řady, ukotvení</t>
  </si>
  <si>
    <t>-907463150</t>
  </si>
  <si>
    <t>304</t>
  </si>
  <si>
    <t>7593315140</t>
  </si>
  <si>
    <t>Ukotvení stojanové řady do stěny jednou spojnicí</t>
  </si>
  <si>
    <t>-1367400905</t>
  </si>
  <si>
    <t>305</t>
  </si>
  <si>
    <t>7593315150</t>
  </si>
  <si>
    <t>Montáž police do releového stojanu</t>
  </si>
  <si>
    <t>-1002938865</t>
  </si>
  <si>
    <t>306</t>
  </si>
  <si>
    <t>7590610370</t>
  </si>
  <si>
    <t>Indikační a kolejové desky a ovládací pulty Stínítko rudé (HM0321720400010)</t>
  </si>
  <si>
    <t>-1690799856</t>
  </si>
  <si>
    <t>307</t>
  </si>
  <si>
    <t>7593321275</t>
  </si>
  <si>
    <t>Prvky Zdroj kmit.signálů bezpeč. BZKS 20-3.3B (HM0404228990317)</t>
  </si>
  <si>
    <t>1669145960</t>
  </si>
  <si>
    <t>308</t>
  </si>
  <si>
    <t>7593310060</t>
  </si>
  <si>
    <t>Konstrukční díly Deska pro diody (CV725715010M)</t>
  </si>
  <si>
    <t>1458099656</t>
  </si>
  <si>
    <t>309</t>
  </si>
  <si>
    <t>7593320420</t>
  </si>
  <si>
    <t>Prvky Jednotka časová CJP (CV755139002)</t>
  </si>
  <si>
    <t>1816219416</t>
  </si>
  <si>
    <t>310</t>
  </si>
  <si>
    <t>7593320407</t>
  </si>
  <si>
    <t>Prvky Kazeta časové jednotky - nízká (CV755135009)</t>
  </si>
  <si>
    <t>-581552869</t>
  </si>
  <si>
    <t>311</t>
  </si>
  <si>
    <t>7593330470</t>
  </si>
  <si>
    <t>Výměnné díly Filtr časové jednotky (HM0404229990227)</t>
  </si>
  <si>
    <t>1598320687</t>
  </si>
  <si>
    <t>312</t>
  </si>
  <si>
    <t>7593315194</t>
  </si>
  <si>
    <t>Montáž žlabu stojanové řady podélného</t>
  </si>
  <si>
    <t>-1324730918</t>
  </si>
  <si>
    <t>313</t>
  </si>
  <si>
    <t>7593315382</t>
  </si>
  <si>
    <t>Montáž panelu se svorkovnicemi</t>
  </si>
  <si>
    <t>1850919219</t>
  </si>
  <si>
    <t>314</t>
  </si>
  <si>
    <t>7590610400</t>
  </si>
  <si>
    <t>Indikační a kolejové desky a ovládací pulty Stínítko čiré (HM0321720400013)</t>
  </si>
  <si>
    <t>-131922809</t>
  </si>
  <si>
    <t>315</t>
  </si>
  <si>
    <t>7593320204</t>
  </si>
  <si>
    <t>Prvky Transil pro pojistky (CV726435001M)</t>
  </si>
  <si>
    <t>-1745821195</t>
  </si>
  <si>
    <t>316</t>
  </si>
  <si>
    <t>7593315386</t>
  </si>
  <si>
    <t>Montáž panelu pro stanici TEDIS</t>
  </si>
  <si>
    <t>-1471485704</t>
  </si>
  <si>
    <t>317</t>
  </si>
  <si>
    <t>7593315425</t>
  </si>
  <si>
    <t>Zhotovení jednoho zapojení při volné vazbě - naměření vodiče, zatažení a připojení</t>
  </si>
  <si>
    <t>1910440805</t>
  </si>
  <si>
    <t>318</t>
  </si>
  <si>
    <t>7593325015</t>
  </si>
  <si>
    <t>Montáž do LSA pásku přepěťové ochrany</t>
  </si>
  <si>
    <t>190883275</t>
  </si>
  <si>
    <t>319</t>
  </si>
  <si>
    <t>7593320448</t>
  </si>
  <si>
    <t>Prvky Relé RT 2P/8A,24VDC,5MM RT 424024 (HM0358259992095)</t>
  </si>
  <si>
    <t>-66479011</t>
  </si>
  <si>
    <t>320</t>
  </si>
  <si>
    <t>7593320449</t>
  </si>
  <si>
    <t>Prvky Patice RT, 5mm/pro YM moduly RT 78725 (HM0358259992081)</t>
  </si>
  <si>
    <t>1291557829</t>
  </si>
  <si>
    <t>321</t>
  </si>
  <si>
    <t>7494004142</t>
  </si>
  <si>
    <t>Modulární přístroje Přepěťové ochrany Svodiče přepětí typ 2, náhradní díl, Imax 20 kA, Uc AC 350 V, pouze výměnný modul, varistor, např. pro SVC-350 (L/N)</t>
  </si>
  <si>
    <t>-280519561</t>
  </si>
  <si>
    <t>322</t>
  </si>
  <si>
    <t>7593320024</t>
  </si>
  <si>
    <t>Prvky Deska odporů (CV600945012)</t>
  </si>
  <si>
    <t>235618256</t>
  </si>
  <si>
    <t>323</t>
  </si>
  <si>
    <t>7593320027</t>
  </si>
  <si>
    <t>Prvky Deska svorek (CV600945014)</t>
  </si>
  <si>
    <t>2018620912</t>
  </si>
  <si>
    <t>324</t>
  </si>
  <si>
    <t>7593320069</t>
  </si>
  <si>
    <t>Prvky Deska propojovací P2 (CV714785047B)</t>
  </si>
  <si>
    <t>1043557265</t>
  </si>
  <si>
    <t>325</t>
  </si>
  <si>
    <t>7494004534</t>
  </si>
  <si>
    <t>Modulární přístroje Ostatní přístroje -modulární přístroje Vypínače In 32 A, Ue AC 250/440 V, 3+N-pól</t>
  </si>
  <si>
    <t>33934990</t>
  </si>
  <si>
    <t>326</t>
  </si>
  <si>
    <t>7593320156</t>
  </si>
  <si>
    <t>Prvky Rezistor regulační 15Ohm (CV719109007)</t>
  </si>
  <si>
    <t>-1820068656</t>
  </si>
  <si>
    <t>327</t>
  </si>
  <si>
    <t>7494003312</t>
  </si>
  <si>
    <t>Modulární přístroje Jističe do 80 A; 10 kA 2-pólové In 0,5 A, Ue AC 230/400 V / DC 144 V, charakteristika C, 2pól, Icn 10 kA</t>
  </si>
  <si>
    <t>1625887545</t>
  </si>
  <si>
    <t>328</t>
  </si>
  <si>
    <t>7494003320</t>
  </si>
  <si>
    <t>Modulární přístroje Jističe do 80 A; 10 kA 2-pólové In 4 A, Ue AC 230/400 V / DC 144 V, charakteristika C, 2pól, Icn 10 kA</t>
  </si>
  <si>
    <t>-2019675293</t>
  </si>
  <si>
    <t>329</t>
  </si>
  <si>
    <t>7494003314</t>
  </si>
  <si>
    <t>Modulární přístroje Jističe do 80 A; 10 kA 2-pólové In 1 A, Ue AC 230/400 V / DC 144 V, charakteristika C, 2pól, Icn 10 kA</t>
  </si>
  <si>
    <t>-41246221</t>
  </si>
  <si>
    <t>330</t>
  </si>
  <si>
    <t>7494003318</t>
  </si>
  <si>
    <t>Modulární přístroje Jističe do 80 A; 10 kA 2-pólové In 2 A, Ue AC 230/400 V / DC 144 V, charakteristika C, 2pól, Icn 10 kA</t>
  </si>
  <si>
    <t>-1004409055</t>
  </si>
  <si>
    <t>331</t>
  </si>
  <si>
    <t>7494003326</t>
  </si>
  <si>
    <t>Modulární přístroje Jističe do 80 A; 10 kA 2-pólové In 10 A, Ue AC 230/400 V / DC 144 V, charakteristika C, 2pól, Icn 10 kA</t>
  </si>
  <si>
    <t>-906446826</t>
  </si>
  <si>
    <t>332</t>
  </si>
  <si>
    <t>7494003334</t>
  </si>
  <si>
    <t>Modulární přístroje Jističe do 80 A; 10 kA 2-pólové In 25 A, Ue AC 230/400 V / DC 144 V, charakteristika C, 2pól, Icn 10 kA</t>
  </si>
  <si>
    <t>1271941095</t>
  </si>
  <si>
    <t>333</t>
  </si>
  <si>
    <t>7593325030</t>
  </si>
  <si>
    <t>Montáž zásuvné jednotky elektroniky</t>
  </si>
  <si>
    <t>-37824925</t>
  </si>
  <si>
    <t>334</t>
  </si>
  <si>
    <t>7593325040</t>
  </si>
  <si>
    <t>Montáž kazety pro zásuvné jednotky</t>
  </si>
  <si>
    <t>693766409</t>
  </si>
  <si>
    <t>335</t>
  </si>
  <si>
    <t>7593320600</t>
  </si>
  <si>
    <t>Prvky Jednotka BPS4 F</t>
  </si>
  <si>
    <t>1907036334</t>
  </si>
  <si>
    <t>336</t>
  </si>
  <si>
    <t>7593320711</t>
  </si>
  <si>
    <t>Prvky Záslepka 4HPF pro jedno pole kazety FAK</t>
  </si>
  <si>
    <t>-566167431</t>
  </si>
  <si>
    <t>337</t>
  </si>
  <si>
    <t>7593325050</t>
  </si>
  <si>
    <t>Montáž jednotky do panelu (kazety)</t>
  </si>
  <si>
    <t>-1961448538</t>
  </si>
  <si>
    <t>338</t>
  </si>
  <si>
    <t>7593325070</t>
  </si>
  <si>
    <t>Montáž krycích desek do panelu (kazety)</t>
  </si>
  <si>
    <t>1987352372</t>
  </si>
  <si>
    <t>339</t>
  </si>
  <si>
    <t>7593325090</t>
  </si>
  <si>
    <t>Montáž diody - včetně zapojení a označení</t>
  </si>
  <si>
    <t>-581577498</t>
  </si>
  <si>
    <t>340</t>
  </si>
  <si>
    <t>7593325100</t>
  </si>
  <si>
    <t>Montáž pojistky zástrčkové pro zabezpečovací zařízení - včetně zapojení a označení</t>
  </si>
  <si>
    <t>2033611902</t>
  </si>
  <si>
    <t>341</t>
  </si>
  <si>
    <t>7593325110</t>
  </si>
  <si>
    <t>Montáž pásku zdířkového pojistkového - včetně zapojení a označení</t>
  </si>
  <si>
    <t>-280885313</t>
  </si>
  <si>
    <t>342</t>
  </si>
  <si>
    <t>7593335040</t>
  </si>
  <si>
    <t>Montáž malorozměrného relé</t>
  </si>
  <si>
    <t>1699539070</t>
  </si>
  <si>
    <t>343</t>
  </si>
  <si>
    <t>7593320036</t>
  </si>
  <si>
    <t>Prvky Hlídač izol.stavu HIS 3 úplný (CV600949003B)</t>
  </si>
  <si>
    <t>1029932434</t>
  </si>
  <si>
    <t>344</t>
  </si>
  <si>
    <t>7593311050</t>
  </si>
  <si>
    <t>Konstrukční díly Svorkovnice WAGO 12-ti dílná (CV721225082)</t>
  </si>
  <si>
    <t>25793823</t>
  </si>
  <si>
    <t>345</t>
  </si>
  <si>
    <t>7593335050</t>
  </si>
  <si>
    <t>Montáž zásuvky malorozměrového relé - včetně zapojení přívodů</t>
  </si>
  <si>
    <t>-1197347898</t>
  </si>
  <si>
    <t>346</t>
  </si>
  <si>
    <t>7593335080</t>
  </si>
  <si>
    <t>Montáž kmitače - včetně zapojení a označení</t>
  </si>
  <si>
    <t>-1771897739</t>
  </si>
  <si>
    <t>347</t>
  </si>
  <si>
    <t>7593335110</t>
  </si>
  <si>
    <t>Montáž zdroje kmitavých signálů - včetně zapojení a označení</t>
  </si>
  <si>
    <t>170101383</t>
  </si>
  <si>
    <t>348</t>
  </si>
  <si>
    <t>7593335130</t>
  </si>
  <si>
    <t>Montáž hlídače izolačního stavu - včetně zapojení a označení</t>
  </si>
  <si>
    <t>-164636688</t>
  </si>
  <si>
    <t>349</t>
  </si>
  <si>
    <t>7593335170</t>
  </si>
  <si>
    <t>Montáž universální časovací jednotky - včetně zapojení a označení</t>
  </si>
  <si>
    <t>-80934636</t>
  </si>
  <si>
    <t>350</t>
  </si>
  <si>
    <t>7593320192</t>
  </si>
  <si>
    <t>Prvky Deska S POKO 75 94 (CV724805019)</t>
  </si>
  <si>
    <t>-697830002</t>
  </si>
  <si>
    <t>351</t>
  </si>
  <si>
    <t>7593330130</t>
  </si>
  <si>
    <t>Výměnné díly Relé NMŠ 1-1200 (HM0404221990416)</t>
  </si>
  <si>
    <t>-1917500148</t>
  </si>
  <si>
    <t>352</t>
  </si>
  <si>
    <t>7593321146</t>
  </si>
  <si>
    <t>Prvky Elektronický kmitač pro PZS s elektronickou stabilizací napětí pro každou žárovku, 5 desek spínačů</t>
  </si>
  <si>
    <t>-1131538404</t>
  </si>
  <si>
    <t>353</t>
  </si>
  <si>
    <t>7593310470</t>
  </si>
  <si>
    <t>Konstrukční díly Plech krycí (CV725010004)</t>
  </si>
  <si>
    <t>-1601700543</t>
  </si>
  <si>
    <t>354</t>
  </si>
  <si>
    <t>7593310440</t>
  </si>
  <si>
    <t>Konstrukční díly Panel svorkovnicový 12xSV-12C(svor.-svor.) (CV724199001)</t>
  </si>
  <si>
    <t>-1561571527</t>
  </si>
  <si>
    <t>355</t>
  </si>
  <si>
    <t>7593310450</t>
  </si>
  <si>
    <t>Konstrukční díly Panel volné vazby úplný (CV725719003M)</t>
  </si>
  <si>
    <t>663794081</t>
  </si>
  <si>
    <t>356</t>
  </si>
  <si>
    <t>7593310100</t>
  </si>
  <si>
    <t>Konstrukční díly Izolace stojanu úplná (CV723685005M)</t>
  </si>
  <si>
    <t>-1744008073</t>
  </si>
  <si>
    <t>357</t>
  </si>
  <si>
    <t>7593310400</t>
  </si>
  <si>
    <t>Konstrukční díly Panel odporů a pojistek (CV726439002M)</t>
  </si>
  <si>
    <t>-1103442450</t>
  </si>
  <si>
    <t>358</t>
  </si>
  <si>
    <t>7494003052</t>
  </si>
  <si>
    <t>Modulární přístroje Jističe do 63 A; 6 kA 2-pólové In 4 A, Ue AC 230/400 V / DC 144 V, charakteristika C, 2pól, Icn 6 kA</t>
  </si>
  <si>
    <t>-1220837441</t>
  </si>
  <si>
    <t>359</t>
  </si>
  <si>
    <t>7593320216</t>
  </si>
  <si>
    <t>Prvky Tlačítko (CV727295002)</t>
  </si>
  <si>
    <t>502728723</t>
  </si>
  <si>
    <t>360</t>
  </si>
  <si>
    <t>7593310890</t>
  </si>
  <si>
    <t>Konstrukční díly Řada stojanová 1 - dílná 1 stojan (HM0404215990301)</t>
  </si>
  <si>
    <t>-948052462</t>
  </si>
  <si>
    <t>361</t>
  </si>
  <si>
    <t>7593100900</t>
  </si>
  <si>
    <t>Měniče Měnič DC 24V/24V spínaný, s galvanickýmoddělením, stabilizovaný</t>
  </si>
  <si>
    <t>-586684856</t>
  </si>
  <si>
    <t>362</t>
  </si>
  <si>
    <t>7593330040</t>
  </si>
  <si>
    <t>Výměnné díly Relé NMŠ 1-2000 (HM0404221990407)</t>
  </si>
  <si>
    <t>-99524452</t>
  </si>
  <si>
    <t>363</t>
  </si>
  <si>
    <t>7593330160</t>
  </si>
  <si>
    <t>Výměnné díly Relé NMŠ 2-4000 (HM0404221990419)</t>
  </si>
  <si>
    <t>1721839844</t>
  </si>
  <si>
    <t>364</t>
  </si>
  <si>
    <t>7593330120</t>
  </si>
  <si>
    <t>Výměnné díly Relé NMŠM 1-1500 (HM0404221990415)</t>
  </si>
  <si>
    <t>-736229991</t>
  </si>
  <si>
    <t>365</t>
  </si>
  <si>
    <t>7593330340</t>
  </si>
  <si>
    <t>Výměnné díly Relé NMŠ 1-0,25/0,7 (HM0404221990437)</t>
  </si>
  <si>
    <t>-1502594787</t>
  </si>
  <si>
    <t>366</t>
  </si>
  <si>
    <t>7593330030</t>
  </si>
  <si>
    <t>Výměnné díly Relé SMŠ 2-270/270 (HM0404221990350)</t>
  </si>
  <si>
    <t>-1593336207</t>
  </si>
  <si>
    <t>367</t>
  </si>
  <si>
    <t>7593330070</t>
  </si>
  <si>
    <t>Výměnné díly Relé NMŠM 1-750 (HM0404221990410)</t>
  </si>
  <si>
    <t>1941208347</t>
  </si>
  <si>
    <t>368</t>
  </si>
  <si>
    <t>7593321164</t>
  </si>
  <si>
    <t>Prvky Deska (zásuvná jednotka) spínačů K2 pro EKP 2</t>
  </si>
  <si>
    <t>-1039120591</t>
  </si>
  <si>
    <t>369</t>
  </si>
  <si>
    <t>7593321161</t>
  </si>
  <si>
    <t>Prvky Deska (zásuvná jednotka) spínačů S2 pro EKP 2</t>
  </si>
  <si>
    <t>-308483721</t>
  </si>
  <si>
    <t>370</t>
  </si>
  <si>
    <t>7593320429</t>
  </si>
  <si>
    <t>Prvky Jednotka časová CJP (CV755139005)</t>
  </si>
  <si>
    <t>616199614</t>
  </si>
  <si>
    <t>BAT</t>
  </si>
  <si>
    <t>Baterie</t>
  </si>
  <si>
    <t>371</t>
  </si>
  <si>
    <t>7496600540</t>
  </si>
  <si>
    <t>Vlastní spotřeba Akumulátory UPS 12V /12 Ah - gelový s životností min. 5 let</t>
  </si>
  <si>
    <t>1605721829</t>
  </si>
  <si>
    <t>372</t>
  </si>
  <si>
    <t>7496655014</t>
  </si>
  <si>
    <t>Montáž staničních baterií (akumulátorů) gelových do 12 V přes 40 do 100 Ah - montáž článků akumulátorové baterie včetně proudových propojek, propojení, kontrola spojů, provedení zkoušek, dodání atestů a revizních zpráv</t>
  </si>
  <si>
    <t>182102037</t>
  </si>
  <si>
    <t>373</t>
  </si>
  <si>
    <t>7592905070</t>
  </si>
  <si>
    <t>Montáž rekombinační zátky do 300 Ah</t>
  </si>
  <si>
    <t>504870015</t>
  </si>
  <si>
    <t>374</t>
  </si>
  <si>
    <t>7592905072</t>
  </si>
  <si>
    <t>Montáž rekombinační zátky nad 300 Ah</t>
  </si>
  <si>
    <t>915522444</t>
  </si>
  <si>
    <t>375</t>
  </si>
  <si>
    <t>7592910155</t>
  </si>
  <si>
    <t>Baterie Staniční akumulátory NiCd článek 1,2 V/90 Ah C5 s vláknitou elektrodou, cena včetně spojovacího materiálu a bateriového nosiče či stojanu</t>
  </si>
  <si>
    <t>-361779685</t>
  </si>
  <si>
    <t>376</t>
  </si>
  <si>
    <t>7592910160</t>
  </si>
  <si>
    <t>Baterie Staniční akumulátory NiCd článek 1,2 V/110 Ah C5 s vláknitou elektrodou, cena včetně spojovacího materiálu a bateriového nosiče či stojanu</t>
  </si>
  <si>
    <t>-560442868</t>
  </si>
  <si>
    <t>377</t>
  </si>
  <si>
    <t>7592910175</t>
  </si>
  <si>
    <t>Baterie Staniční akumulátory NiCd článek 1,2 V/170 Ah C5 s vláknitou elektrodou, cena včetně spojovacího materiálu a bateriového nosiče či stojanu</t>
  </si>
  <si>
    <t>-1068135709</t>
  </si>
  <si>
    <t>378</t>
  </si>
  <si>
    <t>7592905010</t>
  </si>
  <si>
    <t>Montáž článku niklokadmiového kapacity do 200 Ah - postavení článku, připojení vodičů, ochrana svorek vazelinou, změření napětí, kontrola elektrolytu s případným doplněním destilovanou vodou</t>
  </si>
  <si>
    <t>-902233939</t>
  </si>
  <si>
    <t>379</t>
  </si>
  <si>
    <t>7592900060</t>
  </si>
  <si>
    <t>Baterie Staniční akumulátory NiCd článek 1,2 V/180 Ah C5 se sintrovanou elektrodou, cena včetně spojovacího materiálu a bateriového nosiče či stojanu</t>
  </si>
  <si>
    <t>680780549</t>
  </si>
  <si>
    <t>380</t>
  </si>
  <si>
    <t>7592905020</t>
  </si>
  <si>
    <t>Montáž bloku baterie niklokadmiové kapacity do 200 Ah - postavení článku, připojení vodičů, ochrana svorek vazelinou, změření napětí, u tekutých baterií kontrola elektrolytu s případným doplněním destilovanou vodou</t>
  </si>
  <si>
    <t>-1340593924</t>
  </si>
  <si>
    <t>381</t>
  </si>
  <si>
    <t>7496655030</t>
  </si>
  <si>
    <t>Montáž staničních baterií (akumulátorů) gelových do 24 V přes 40 do 100 Ah - montáž článků akumulátorové baterie včetně proudových propojek, propojení, kontrola spojů, provedení zkoušek, dodání atestů a revizních zpráv</t>
  </si>
  <si>
    <t>1767586080</t>
  </si>
  <si>
    <t>382</t>
  </si>
  <si>
    <t>7592910310</t>
  </si>
  <si>
    <t>Baterie Staniční akumulátory Rekombinační zátka AquaGen Premium Top H (použití do 300 Ah)</t>
  </si>
  <si>
    <t>2034970031</t>
  </si>
  <si>
    <t>383</t>
  </si>
  <si>
    <t>7592940470</t>
  </si>
  <si>
    <t>Baterie Staniční akumulátory Pb blok 12V/17 Ah, VRLA, připojení oko M5, životnost 10-12 let, cena včetně spojovacího materiálu a bateriového nosiče či stojanu</t>
  </si>
  <si>
    <t>-521465155</t>
  </si>
  <si>
    <t>384</t>
  </si>
  <si>
    <t>7592930525</t>
  </si>
  <si>
    <t>Baterie Staniční akumulátory Pb blok 12 V/17 Ah s mřížkovou elektrodou, uzavřený - AGM, 5+, cena včetně spojovacího materiálu a bateriového nosiče či stojanu</t>
  </si>
  <si>
    <t>-65808333</t>
  </si>
  <si>
    <t>385</t>
  </si>
  <si>
    <t>7496655040</t>
  </si>
  <si>
    <t>Montáž staničních baterií (akumulátorů) olověných přes 100 do 200 Ah - montáž článků akumulátorové baterie včetně proudových propojek, propojení, kontrola spojů, provedení zkoušek, dodání atestů a revizních zpráv, sada 9 akumulátorů</t>
  </si>
  <si>
    <t>57408198</t>
  </si>
  <si>
    <t>386</t>
  </si>
  <si>
    <t>7592900090</t>
  </si>
  <si>
    <t>2040710111</t>
  </si>
  <si>
    <t>387</t>
  </si>
  <si>
    <t>7496656010</t>
  </si>
  <si>
    <t>Montáž stojanu pro baterie do 150 Ah - usazení, případné zašroubování do podlahy</t>
  </si>
  <si>
    <t>1847307786</t>
  </si>
  <si>
    <t>388</t>
  </si>
  <si>
    <t>7593310860</t>
  </si>
  <si>
    <t>Konstrukční díly Stojan pod baterie (CV621849001)</t>
  </si>
  <si>
    <t>795406908</t>
  </si>
  <si>
    <t>389</t>
  </si>
  <si>
    <t>7593330460</t>
  </si>
  <si>
    <t>Výměnné díly Relé dohlížecí nap.baterie DRB 22V (HM0404221990507)</t>
  </si>
  <si>
    <t>-875381954</t>
  </si>
  <si>
    <t>390</t>
  </si>
  <si>
    <t>7593320021</t>
  </si>
  <si>
    <t>Prvky Hlídač baterie HB (CV600929002B)</t>
  </si>
  <si>
    <t>642984828</t>
  </si>
  <si>
    <t>391</t>
  </si>
  <si>
    <t>7593320477</t>
  </si>
  <si>
    <t>Prvky Ochrana přepěť.pro nap.bat PONB 94 (HM0358239992984)</t>
  </si>
  <si>
    <t>-1706419653</t>
  </si>
  <si>
    <t>392</t>
  </si>
  <si>
    <t>7593320435</t>
  </si>
  <si>
    <t>Prvky Ochrana baterie přepěťová (CV800795088)</t>
  </si>
  <si>
    <t>783154939</t>
  </si>
  <si>
    <t>393</t>
  </si>
  <si>
    <t>7593330420</t>
  </si>
  <si>
    <t>Výměnné díly Hlídač napětí baterie HNB/24V (HM0404221990502)</t>
  </si>
  <si>
    <t>-727390560</t>
  </si>
  <si>
    <t>HSV</t>
  </si>
  <si>
    <t>Práce a dodávky HSV</t>
  </si>
  <si>
    <t>394</t>
  </si>
  <si>
    <t>7491251025</t>
  </si>
  <si>
    <t>Montáž lišt elektroinstalačních, kabelových žlabů z PVC-U jednokomorových zaklapávacích rozměru 100/100 - 100/150 mm - na konstrukci, omítku apod. včetně spojek, ohybů, rohů, bez krabic</t>
  </si>
  <si>
    <t>-941331569</t>
  </si>
  <si>
    <t>395</t>
  </si>
  <si>
    <t>7491252020</t>
  </si>
  <si>
    <t>Montáž krabic elektroinstalačních, rozvodek - bez zapojení krabice odbočné s víčkem a svorkovnicí - včetně zhotovení otvoru</t>
  </si>
  <si>
    <t>-1248423184</t>
  </si>
  <si>
    <t>396</t>
  </si>
  <si>
    <t>7491252030</t>
  </si>
  <si>
    <t>Montáž krabic elektroinstalačních, rozvodek - bez zapojení krabice dvojité pro lištové rozvody s víčkem a svorkovnicí - včetně zhotovení otvoru</t>
  </si>
  <si>
    <t>-1576068054</t>
  </si>
  <si>
    <t>397</t>
  </si>
  <si>
    <t>7491253010</t>
  </si>
  <si>
    <t>Montáž přístrojů spínacích instalačních kolébkových velkoplošných vypínačů jednopolových řaz.1, 250 V/10 A, IP20 vč.ovl.krytu a rámečku - včetně zapojení a osazení</t>
  </si>
  <si>
    <t>236198873</t>
  </si>
  <si>
    <t>398</t>
  </si>
  <si>
    <t>7491254010</t>
  </si>
  <si>
    <t>Montáž zásuvek instalačních domovních 10/16 A, 250 V, IP20 bez přepěťové ochrany nebo se zabudovanou přepěťovou ochranou jednoduchých nebo dvojitých - včetně zapojení a osazení</t>
  </si>
  <si>
    <t>1197860479</t>
  </si>
  <si>
    <t>399</t>
  </si>
  <si>
    <t>7491256020</t>
  </si>
  <si>
    <t>Montáž elektrických přímotopů termostatů prostorových 0-40° C - včetně zapojení a osazení</t>
  </si>
  <si>
    <t>1154913553</t>
  </si>
  <si>
    <t>400</t>
  </si>
  <si>
    <t>7491555050</t>
  </si>
  <si>
    <t>Montáž svítidel základních instalačních kompaktních s krytem s 1 zdrojem do 1x26 W, IP20 - včetně zapojení a osazení, s klasickým nebo elektronickým předřadníkem, včetně montáže zářivky</t>
  </si>
  <si>
    <t>-1457481388</t>
  </si>
  <si>
    <t>401</t>
  </si>
  <si>
    <t>7491651030</t>
  </si>
  <si>
    <t>Montáž vnitřního uzemnění ochranné pospojování volně nebo pod omítkou vodič Cu 2,5-16 mm2</t>
  </si>
  <si>
    <t>-1618058782</t>
  </si>
  <si>
    <t>402</t>
  </si>
  <si>
    <t>7491651048</t>
  </si>
  <si>
    <t>Montáž vnitřního uzemnění ostatní ekvipotenciální svorkovnice do 6 x 16 mm2, krytá</t>
  </si>
  <si>
    <t>1400187744</t>
  </si>
  <si>
    <t>403</t>
  </si>
  <si>
    <t>7494753012</t>
  </si>
  <si>
    <t>Montáž svodičů přepětí pro sítě nn - typ 2 (třída C) pro jednofázové sítě - do rozvaděče nebo skříně</t>
  </si>
  <si>
    <t>1778400445</t>
  </si>
  <si>
    <t>404</t>
  </si>
  <si>
    <t>7494756010</t>
  </si>
  <si>
    <t>Montáž svornic řadových nn včetně upevnění a štítku pro Cu/Al vodiče do 2,5 mm2 - do rozvaděče nebo skříně</t>
  </si>
  <si>
    <t>327251122</t>
  </si>
  <si>
    <t>405</t>
  </si>
  <si>
    <t>7494756012</t>
  </si>
  <si>
    <t>Montáž svornic řadových nn včetně upevnění a štítku pro Cu/Al vodiče do 2,5 mm2, rozpojovací nebo pojistkové (trubička 5x20 mm), pojistkové vložky 0,1-10 A - do rozvaděče nebo skříně</t>
  </si>
  <si>
    <t>-825290909</t>
  </si>
  <si>
    <t>406</t>
  </si>
  <si>
    <t>7494756014</t>
  </si>
  <si>
    <t>Montáž svornic řadových nn včetně upevnění a štítku pro Cu/Al vodiče do 6 mm2 - do rozvaděče nebo skříně</t>
  </si>
  <si>
    <t>-538714833</t>
  </si>
  <si>
    <t>407</t>
  </si>
  <si>
    <t>7494756016</t>
  </si>
  <si>
    <t>Montáž svornic řadových nn včetně upevnění a štítku pro Cu/Al vodiče do 16 mm2 - do rozvaděče nebo skříně</t>
  </si>
  <si>
    <t>448353852</t>
  </si>
  <si>
    <t>408</t>
  </si>
  <si>
    <t>7498155015</t>
  </si>
  <si>
    <t>Montáž SKŘ-DŘT, čidla dveřního kontaktu signalizačního - montáž zařízení, instalaci a uvedení do provozu, předepsaných zkoušek a vystavení protokolů a výchozí revize, účast na komplexním vyzkoušení ŘS jako celku, cenu dodavatelské dokumentace</t>
  </si>
  <si>
    <t>-1617934249</t>
  </si>
  <si>
    <t>409</t>
  </si>
  <si>
    <t>7590555206</t>
  </si>
  <si>
    <t>Montáž forma pro kabely TCEKPFLE, TCEKPFLEY, TCEKPFLEZE, TCEKPFLEZY svorkovice WAGO do 48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</si>
  <si>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-1994935504</t>
  </si>
  <si>
    <t>410</t>
  </si>
  <si>
    <t>7590555340</t>
  </si>
  <si>
    <t>Zhotovení vodní zábrany</t>
  </si>
  <si>
    <t>89479720</t>
  </si>
  <si>
    <t>411</t>
  </si>
  <si>
    <t>7590541004</t>
  </si>
  <si>
    <t>Slaboproudé rozvody, kabely pro přívod a vnitřní instalaci Spojky metalických kabelů a příslušenství Teplem smrštitelná polopružná trubka s tavným lepidlem na vnitřní straně, délka 1,2 m, barva černá ATUM 24/8-0-STK (25)</t>
  </si>
  <si>
    <t>2133853071</t>
  </si>
  <si>
    <t>412</t>
  </si>
  <si>
    <t>7592825035</t>
  </si>
  <si>
    <t>Montáž součástí výstražníku soustavy náv. výstražníku</t>
  </si>
  <si>
    <t>152787355</t>
  </si>
  <si>
    <t>413</t>
  </si>
  <si>
    <t>7592825090</t>
  </si>
  <si>
    <t>Montáž součástí výstražníku barevného filtru</t>
  </si>
  <si>
    <t>100404380</t>
  </si>
  <si>
    <t>414</t>
  </si>
  <si>
    <t>7592825100</t>
  </si>
  <si>
    <t>Montáž součástí výstražníku sluneční clony</t>
  </si>
  <si>
    <t>-101537397</t>
  </si>
  <si>
    <t>415</t>
  </si>
  <si>
    <t>7593505250</t>
  </si>
  <si>
    <t>Montáž plastové komory na spojkování optického kabelu</t>
  </si>
  <si>
    <t>-882747733</t>
  </si>
  <si>
    <t>416</t>
  </si>
  <si>
    <t>7596615010</t>
  </si>
  <si>
    <t>Montáž přijímače DCF - úplná montáž na předem připravené úchytné body nebo na konstrukci, zapojení přívodů, přezkoušení funkce</t>
  </si>
  <si>
    <t>-842689610</t>
  </si>
  <si>
    <t>417</t>
  </si>
  <si>
    <t>7593501505</t>
  </si>
  <si>
    <t>Trasy kabelového vedení Kabelové komory ROMOLD KS 100.63/110 SBL</t>
  </si>
  <si>
    <t>1719877072</t>
  </si>
  <si>
    <t>418</t>
  </si>
  <si>
    <t>7593501520</t>
  </si>
  <si>
    <t>Trasy kabelového vedení Kabelové komory ROMOLD Víko plastové prům. 63 pochozí vodotěsné</t>
  </si>
  <si>
    <t>-1834931067</t>
  </si>
  <si>
    <t>419</t>
  </si>
  <si>
    <t>7593501560</t>
  </si>
  <si>
    <t>Trasy kabelového vedení Multikanály a příslušenství Těsnění Pro 9-ti otvorové díly (G – 9W)</t>
  </si>
  <si>
    <t>-162653369</t>
  </si>
  <si>
    <t>420</t>
  </si>
  <si>
    <t>7494000018</t>
  </si>
  <si>
    <t>Rozvodnicové a rozváděčové skříně Distri Rozvodnicové skříně Plastové Nástěnné (IP40) pro nástěnnou montáž, průhledné dveře, řad 3, modulů v řadě 14, krytí IP40, PE+N, bílá</t>
  </si>
  <si>
    <t>250350875</t>
  </si>
  <si>
    <t>421</t>
  </si>
  <si>
    <t>7494004598</t>
  </si>
  <si>
    <t>Modulární přístroje Ostatní přístroje -modulární přístroje Spínače a tlačítka Ovládací tlačítka Ith 25 A, Ue AC 230 V, 1x zapínací kontakt, 1x rozpínací kontakt, tlačítko - barva černá, se signalizací - barva bílá / AC 230 V</t>
  </si>
  <si>
    <t>-991669745</t>
  </si>
  <si>
    <t>422</t>
  </si>
  <si>
    <t>7494004606</t>
  </si>
  <si>
    <t>Modulární přístroje Ostatní přístroje -modulární přístroje Spínače a tlačítka Ovládací tlačítka barva červená, např. pro MST, MTX, MT2</t>
  </si>
  <si>
    <t>-674334707</t>
  </si>
  <si>
    <t>423</t>
  </si>
  <si>
    <t>7494004670</t>
  </si>
  <si>
    <t>Modulární přístroje Ostatní přístroje -modulární přístroje Rozbočovací svorkovnice počet svorek 7, průřez 16 mm2, barva zelená</t>
  </si>
  <si>
    <t>1036015854</t>
  </si>
  <si>
    <t>424</t>
  </si>
  <si>
    <t>7494003592</t>
  </si>
  <si>
    <t>Modulární přístroje Jističe Jističe pro jištění stejnosměrných (DC) a střídavých (AC) obvodů, 2pólové In 25 A, Ue AC 230/400 V / DC 220/440 V, charakteristika C, 2pól, Icn 10 kA</t>
  </si>
  <si>
    <t>-905631877</t>
  </si>
  <si>
    <t>425</t>
  </si>
  <si>
    <t>7494000258</t>
  </si>
  <si>
    <t>Rozvodnicové a rozváděčové skříně Distri Rozvodnicové skříně Oceloplastové rozvodnicové skříně (IP30) Náhradní díly "U" lišta, pro např. RZA-1N14</t>
  </si>
  <si>
    <t>-453715626</t>
  </si>
  <si>
    <t>426</t>
  </si>
  <si>
    <t>7494000286</t>
  </si>
  <si>
    <t>Rozvodnicové a rozváděčové skříně Distri Rozvodnicové skříně Oceloplastové rozvodnicové skříně (IP30) Náhradní díly držák hlavních svorek, pro např. RZA</t>
  </si>
  <si>
    <t>2055498254</t>
  </si>
  <si>
    <t>427</t>
  </si>
  <si>
    <t>7491400040</t>
  </si>
  <si>
    <t>Kabelové rošty a žlaby Elektroinstalační lišty a kabelové žlaby Lišta LV 40x15 vkládací bílá 3m</t>
  </si>
  <si>
    <t>-182329455</t>
  </si>
  <si>
    <t>428</t>
  </si>
  <si>
    <t>7491400050</t>
  </si>
  <si>
    <t>Kabelové rošty a žlaby Elektroinstalační lišty a kabelové žlaby Lišta LP 80x25 podlahová bílá 3m</t>
  </si>
  <si>
    <t>-713585399</t>
  </si>
  <si>
    <t>429</t>
  </si>
  <si>
    <t>7491201530</t>
  </si>
  <si>
    <t>Elektroinstalační materiál Elektroinstalační krabice a rozvodky Bez zapojení Krabice lištová LK80X16/T</t>
  </si>
  <si>
    <t>1892357264</t>
  </si>
  <si>
    <t>430</t>
  </si>
  <si>
    <t>7491201410</t>
  </si>
  <si>
    <t>Elektroinstalační materiál Elektroinstalační krabice a rozvodky Bez zapojení Víčko V 125/1</t>
  </si>
  <si>
    <t>-1427819734</t>
  </si>
  <si>
    <t>431</t>
  </si>
  <si>
    <t>7491201570</t>
  </si>
  <si>
    <t>Elektroinstalační materiál Spínací přístroje instalační Spínač jednopólový, řazení 1, IP20</t>
  </si>
  <si>
    <t>-539194163</t>
  </si>
  <si>
    <t>432</t>
  </si>
  <si>
    <t>7491204890</t>
  </si>
  <si>
    <t>Elektroinstalační materiál Zásuvky instalační Přístroj zásuvky zápustné jednonásobné, krytka, šroubové svorky, IP20</t>
  </si>
  <si>
    <t>-36131032</t>
  </si>
  <si>
    <t>433</t>
  </si>
  <si>
    <t>7491205690</t>
  </si>
  <si>
    <t>Elektroinstalační materiál Zásuvky instalační Zásuvka 1 fázová 230V/16A montáž na DIN lištu</t>
  </si>
  <si>
    <t>1325570579</t>
  </si>
  <si>
    <t>434</t>
  </si>
  <si>
    <t>7491206820</t>
  </si>
  <si>
    <t>Elektroinstalační materiál Elektrické přímotopy Termostat prostorový pro regulaci akumulačních kamen s regulátorem citlivosti, regulačním kotoučem</t>
  </si>
  <si>
    <t>-266189921</t>
  </si>
  <si>
    <t>435</t>
  </si>
  <si>
    <t>7491600110</t>
  </si>
  <si>
    <t>Uzemnění Vnitřní Svorka OBO 1801 ekvipotenciální</t>
  </si>
  <si>
    <t>-375200530</t>
  </si>
  <si>
    <t>436</t>
  </si>
  <si>
    <t>7492501770</t>
  </si>
  <si>
    <t>Kabely, vodiče, šňůry Cu - nn Kabel silový 2 a 3-žílový Cu, plastová izolace CYKY 3J2,5 (3Cx 2,5)</t>
  </si>
  <si>
    <t>1274379593</t>
  </si>
  <si>
    <t>437</t>
  </si>
  <si>
    <t>7491205727</t>
  </si>
  <si>
    <t>Elektroinstalační materiál Svítidla LED IP66 Svítidlo LED s elektronickým předřadníkem, polykarbonát, IP66, příkon 15-35 W, délka 1280 mm (např. Extra)</t>
  </si>
  <si>
    <t>1982712071</t>
  </si>
  <si>
    <t>438</t>
  </si>
  <si>
    <t>7491400290</t>
  </si>
  <si>
    <t>Kabelové rošty a žlaby Elektroinstalační lišty a kabelové žlaby Kryt L 40x15 rohový vnitřní bílý</t>
  </si>
  <si>
    <t>170038720</t>
  </si>
  <si>
    <t>439</t>
  </si>
  <si>
    <t>7491100290</t>
  </si>
  <si>
    <t>Trubková vedení Pevné elektroinstalační trubky 4032 pr.32 750N tm.šedá</t>
  </si>
  <si>
    <t>229944895</t>
  </si>
  <si>
    <t>440</t>
  </si>
  <si>
    <t>7491400490</t>
  </si>
  <si>
    <t>Kabelové rošty a žlaby Elektroinstalační lišty a kabelové žlaby Kryt L 40x15 spojovací bílý</t>
  </si>
  <si>
    <t>2230081</t>
  </si>
  <si>
    <t>441</t>
  </si>
  <si>
    <t>7491400240</t>
  </si>
  <si>
    <t>Kabelové rošty a žlaby Elektroinstalační lišty a kabelové žlaby Kryt L 40x15 odbočný bílý</t>
  </si>
  <si>
    <t>2015846337</t>
  </si>
  <si>
    <t>442</t>
  </si>
  <si>
    <t>7494000298</t>
  </si>
  <si>
    <t>Rozvodnicové a rozváděčové skříně Distri Rozvodnicové skříně Oceloplastové rozvodnicové skříně (IP30) Náhradní díly svorkovnice 5 x 6 mm2, pro např. RZA</t>
  </si>
  <si>
    <t>-2012273900</t>
  </si>
  <si>
    <t>443</t>
  </si>
  <si>
    <t>7494004664</t>
  </si>
  <si>
    <t>Modulární přístroje Ostatní přístroje -modulární přístroje Rozbočovací svorkovnice počet svorek 7, průřez 16 mm2, barva šedá, s izolačním krytem</t>
  </si>
  <si>
    <t>216133244</t>
  </si>
  <si>
    <t>444</t>
  </si>
  <si>
    <t>7494004676</t>
  </si>
  <si>
    <t>Modulární přístroje Ostatní přístroje -modulární přístroje Rozbočovací svorkovnice počet svorek 7, průřez 16 mm2, barva modrá</t>
  </si>
  <si>
    <t>1013581255</t>
  </si>
  <si>
    <t>445</t>
  </si>
  <si>
    <t>7593321455</t>
  </si>
  <si>
    <t>Prvky Rázová oddělovací tlumivka 16A</t>
  </si>
  <si>
    <t>1246779812</t>
  </si>
  <si>
    <t>446</t>
  </si>
  <si>
    <t>7593321520</t>
  </si>
  <si>
    <t>Prvky Ochrana přepěťová SLP-275 V/4 S, 40 kA (8/20) - čtyřpólový varistorový svodič přepětí, vyjímatelný modul, optická signalizace poruchy, možnost blokace modulu</t>
  </si>
  <si>
    <t>-1928102347</t>
  </si>
  <si>
    <t>447</t>
  </si>
  <si>
    <t>7494004532</t>
  </si>
  <si>
    <t>Modulární přístroje Ostatní přístroje -modulární přístroje Vypínače In 20 A, Ue AC 250/440 V, 3+N-pól</t>
  </si>
  <si>
    <t>-1278984437</t>
  </si>
  <si>
    <t>448</t>
  </si>
  <si>
    <t>7494004158</t>
  </si>
  <si>
    <t>Modulární přístroje Přepěťové ochrany Svodiče přepětí typ 3, náhradní díl, Imax 3 kA, Uc AC 253 V, pouze výměnný modul, varistor, např. pro SVD-253, 1+N-pól</t>
  </si>
  <si>
    <t>1989809723</t>
  </si>
  <si>
    <t>449</t>
  </si>
  <si>
    <t>7494003492</t>
  </si>
  <si>
    <t>Modulární přístroje Jističe do 80 A; 10 kA 3+N-pólové In 2 A, Ue AC 230/400 V / DC 216 V, charakteristika C, 3+N-pól, Icn 10 kA</t>
  </si>
  <si>
    <t>-343039101</t>
  </si>
  <si>
    <t>450</t>
  </si>
  <si>
    <t>7494004442</t>
  </si>
  <si>
    <t>Modulární přístroje Spínací přístroje Monitorovací relé Napětí sledování nadpětí, podpětí, výpadku fáze, sledu fází a asymetrie, Un AC 230 V, 1x přepínací kontakt 8 A</t>
  </si>
  <si>
    <t>-757991875</t>
  </si>
  <si>
    <t>451</t>
  </si>
  <si>
    <t>7494004428</t>
  </si>
  <si>
    <t>Modulární přístroje Spínací přístroje Spínací hodiny In 16 A, Uc AC 230 V, 2x přepínací kontakt, týdenní program, 2 kanály, funkce astro, jazyk CS, EN, DE, PL, RU, IT, FR, ES, PT, NL, DA, FI, NO, SV, TR, záloha chodu</t>
  </si>
  <si>
    <t>151014969</t>
  </si>
  <si>
    <t>PŘEST</t>
  </si>
  <si>
    <t>Přestavníky</t>
  </si>
  <si>
    <t>452</t>
  </si>
  <si>
    <t>7591080782</t>
  </si>
  <si>
    <t>Ostatní náhradní díly EP600 Souprava připevňovací 03083K (CV030839011)</t>
  </si>
  <si>
    <t>-795710717</t>
  </si>
  <si>
    <t>TEDIS</t>
  </si>
  <si>
    <t>TEDIS Remote</t>
  </si>
  <si>
    <t>453</t>
  </si>
  <si>
    <t>7590575030</t>
  </si>
  <si>
    <t>Zhotovení datového rozvodu pro DLS včetně konektorování za 1 měřící bod</t>
  </si>
  <si>
    <t>9878506</t>
  </si>
  <si>
    <t>454</t>
  </si>
  <si>
    <t>7593320570</t>
  </si>
  <si>
    <t>Prvky Kazeta TEDIS15 v provedení 19"eurocard</t>
  </si>
  <si>
    <t>721961348</t>
  </si>
  <si>
    <t>455</t>
  </si>
  <si>
    <t>7593333990</t>
  </si>
  <si>
    <t>Hodinová zúčtovací sazba pro opravu elektronických prvků a zařízení</t>
  </si>
  <si>
    <t>2042049687</t>
  </si>
  <si>
    <t>MECH</t>
  </si>
  <si>
    <t>Mechanické zab. zař.</t>
  </si>
  <si>
    <t>456</t>
  </si>
  <si>
    <t>7593400020</t>
  </si>
  <si>
    <t>Drátovodné trasy Háček spojovací C (HM0404113010000)</t>
  </si>
  <si>
    <t>1604544523</t>
  </si>
  <si>
    <t>457</t>
  </si>
  <si>
    <t>7593400030</t>
  </si>
  <si>
    <t>Drátovodné trasy Plíšek pojistný drátovodu (HM0404113020100)</t>
  </si>
  <si>
    <t>1805046823</t>
  </si>
  <si>
    <t>458</t>
  </si>
  <si>
    <t>7593400060</t>
  </si>
  <si>
    <t>Drátovodné trasy Očko pájecí pro drátovod (HM0404113020000)</t>
  </si>
  <si>
    <t>880524440</t>
  </si>
  <si>
    <t>459</t>
  </si>
  <si>
    <t>7593400150R</t>
  </si>
  <si>
    <t>Drátovodné trasy Řetěz OC hradlový černý</t>
  </si>
  <si>
    <t>kg</t>
  </si>
  <si>
    <t>113507157</t>
  </si>
  <si>
    <t>460</t>
  </si>
  <si>
    <t>7593400040</t>
  </si>
  <si>
    <t>Drátovodné trasy Šroub napínací 260mm (HM0404113070000)</t>
  </si>
  <si>
    <t>1813059382</t>
  </si>
  <si>
    <t>461</t>
  </si>
  <si>
    <t>7593400050</t>
  </si>
  <si>
    <t>Drátovodné trasy Šroub napínací 500mm (HM0404113080000)</t>
  </si>
  <si>
    <t>720093422</t>
  </si>
  <si>
    <t>462</t>
  </si>
  <si>
    <t>7593317010</t>
  </si>
  <si>
    <t>Zrušení jednoho zapojení při volné vazbě - odpojení vodiče a jeho vytažení</t>
  </si>
  <si>
    <t>-680492658</t>
  </si>
  <si>
    <t>463</t>
  </si>
  <si>
    <t>7593405082</t>
  </si>
  <si>
    <t>Montáž kladky odbočné pro 2 DD s kul. ložiskem - nasazení, vysměrování, dotažení šroubů a naolejování</t>
  </si>
  <si>
    <t>1737004958</t>
  </si>
  <si>
    <t>464</t>
  </si>
  <si>
    <t>7593405130</t>
  </si>
  <si>
    <t>Montáž drátovodu dvojitého do žlabu, šíře 20 cm - sejmutí poklopů, rozvinutí, protažení a napnutí drátovodu, zakrytí žlabu poklopy</t>
  </si>
  <si>
    <t>-1570865111</t>
  </si>
  <si>
    <t>465</t>
  </si>
  <si>
    <t>7593405132</t>
  </si>
  <si>
    <t>Montáž drátovodu dvojitého do žlabu, šíře 30 cm - sejmutí poklopů, rozvinutí, protažení a napnutí drátovodu, zakrytí žlabu poklopy</t>
  </si>
  <si>
    <t>-871790961</t>
  </si>
  <si>
    <t>466</t>
  </si>
  <si>
    <t>7593400080</t>
  </si>
  <si>
    <t>Drátovodné trasy Žlab ocelový s poklopem 300x300x3000 norma 03233D (HM0404115180000)</t>
  </si>
  <si>
    <t>-1304051753</t>
  </si>
  <si>
    <t>467</t>
  </si>
  <si>
    <t>7593405134</t>
  </si>
  <si>
    <t>Montáž drátovodu dvojitého do žlabu, šíře 40 cm - sejmutí poklopů, rozvinutí, protažení a napnutí drátovodu, zakrytí žlabu poklopy</t>
  </si>
  <si>
    <t>-302290243</t>
  </si>
  <si>
    <t>468</t>
  </si>
  <si>
    <t>7593405140</t>
  </si>
  <si>
    <t>Montáž drátovodu dvojitého na sloupcích - sejmutí poklopů, rozvinutí, protažení a napnutí drátovodu, zakrytí žlabu poklopy</t>
  </si>
  <si>
    <t>-1878066686</t>
  </si>
  <si>
    <t>469</t>
  </si>
  <si>
    <t>7593405150</t>
  </si>
  <si>
    <t>Montáž napínacího šroubu délky 260 - 500 mm</t>
  </si>
  <si>
    <t>1217012141</t>
  </si>
  <si>
    <t>470</t>
  </si>
  <si>
    <t>7593405160</t>
  </si>
  <si>
    <t>Montáž očka pájecího pro drátovod</t>
  </si>
  <si>
    <t>1563556376</t>
  </si>
  <si>
    <t>471</t>
  </si>
  <si>
    <t>7593405190</t>
  </si>
  <si>
    <t>Montáž řetězu OC hradlového do žlabu</t>
  </si>
  <si>
    <t>293946317</t>
  </si>
  <si>
    <t>472</t>
  </si>
  <si>
    <t>7593405225</t>
  </si>
  <si>
    <t>Montáž žlabu ocelového s poklopem 20 x 20 x 300</t>
  </si>
  <si>
    <t>-1946358298</t>
  </si>
  <si>
    <t>473</t>
  </si>
  <si>
    <t>7590190100</t>
  </si>
  <si>
    <t>Ostatní Podpěra zemní s jedním šroubem M 2O (CV736209001M)</t>
  </si>
  <si>
    <t>1240356560</t>
  </si>
  <si>
    <t>474</t>
  </si>
  <si>
    <t>7593405245</t>
  </si>
  <si>
    <t>Montáž žlabu ocelového s poklopem 30 x 40 x 300</t>
  </si>
  <si>
    <t>1211728054</t>
  </si>
  <si>
    <t>475</t>
  </si>
  <si>
    <t>7593400070</t>
  </si>
  <si>
    <t>Drátovodné trasy Žlab ocelový s poklopem 200x200x3000 (HM0404115150000)</t>
  </si>
  <si>
    <t>1381383756</t>
  </si>
  <si>
    <t>NAP</t>
  </si>
  <si>
    <t>Napájení</t>
  </si>
  <si>
    <t>476</t>
  </si>
  <si>
    <t>7491205700</t>
  </si>
  <si>
    <t>Elektroinstalační materiál Zásuvky instalační Zásuvka3 fázová 400V/32A montáž do rozváděče, 5 pólová</t>
  </si>
  <si>
    <t>1610803967</t>
  </si>
  <si>
    <t>477</t>
  </si>
  <si>
    <t>7492452010</t>
  </si>
  <si>
    <t>Montáž spojek kabelů vn jednožílových do 120 mm2 - včetně odizolování pláště a izolace žil kabelu, ukončení žil a stínění - oko</t>
  </si>
  <si>
    <t>-967125350</t>
  </si>
  <si>
    <t>478</t>
  </si>
  <si>
    <t>7492453010</t>
  </si>
  <si>
    <t>Montáž koncovek kabelů vn jednožílových do 120 mm2 - včetně odizolování pláště a izolace žil kabelu, ukončení žil a stínění - oko</t>
  </si>
  <si>
    <t>1490275043</t>
  </si>
  <si>
    <t>479</t>
  </si>
  <si>
    <t>7492552010</t>
  </si>
  <si>
    <t>Montáž kabelů jednožílových Cu do 35 mm2 - uložení do země, chráničky, na rošty, pod omítku apod.</t>
  </si>
  <si>
    <t>-491794094</t>
  </si>
  <si>
    <t>480</t>
  </si>
  <si>
    <t>7492652012</t>
  </si>
  <si>
    <t>Montáž kabelů 4- a 5-žílových Al do 50 mm2 - uložení do země, chráničky, na rošty, pod omítku apod.</t>
  </si>
  <si>
    <t>-1817207596</t>
  </si>
  <si>
    <t>481</t>
  </si>
  <si>
    <t>7492751024</t>
  </si>
  <si>
    <t>Montáž ukončení kabelů nn v rozvaděči nebo na přístroji izolovaných s označením 2 - 5-ti žílových do 70 mm2 - montáž kabelové koncovky nebo záklopky včetně odizolování pláště a izolace žil kabelu, ukončení žil v rozvaděči, upevnění kabelových ok, roz. trubice, zakončení stínění apod.</t>
  </si>
  <si>
    <t>-997849110</t>
  </si>
  <si>
    <t>482</t>
  </si>
  <si>
    <t>7493600790</t>
  </si>
  <si>
    <t>Kabelové a zásuvkové skříně, elektroměrové rozvaděče Skříně elektroměrové pro přímé měření Rozváděč pro jednosazbový/dvousazbový jednofázový elektroměr do 25A kompaktní pilíř včetně základu, PUR lak</t>
  </si>
  <si>
    <t>-2088382706</t>
  </si>
  <si>
    <t>483</t>
  </si>
  <si>
    <t>7493655015</t>
  </si>
  <si>
    <t>Montáž skříní elektroměrových venkovních pro přímé měření do 80 A pro připojení kabelů do 16 mm2 jednosazbové, včetně jističe do 80 A kompaktní pilíř - včetně elektrovýzbroje, neobsahuje cenu za zemní práce</t>
  </si>
  <si>
    <t>-259200809</t>
  </si>
  <si>
    <t>484</t>
  </si>
  <si>
    <t>7493656015</t>
  </si>
  <si>
    <t>Montáž zásuvkových skříní venkovních na pilíři - skříň obsahuje vstupní svorky pro kabel do 120 mm2, hlavní vypínač, jističe, proudové chrániče, zásuvky, elektrovýzbroj, včetně propojení, provedení zkoušek, dodání atestů a revizní zprávy včetně kusové zkoušky, neobsahuje cenu za zemní práce</t>
  </si>
  <si>
    <t>41864450</t>
  </si>
  <si>
    <t>485</t>
  </si>
  <si>
    <t>7494003078</t>
  </si>
  <si>
    <t>Modulární přístroje Jističe do 63 A; 6 kA 3-pólové In 13 A, Ue AC 230/400 V / DC 216 V, charakteristika B, 3pól, Icn 6 kA</t>
  </si>
  <si>
    <t>1433732058</t>
  </si>
  <si>
    <t>486</t>
  </si>
  <si>
    <t>7494003080</t>
  </si>
  <si>
    <t>Modulární přístroje Jističe do 63 A; 6 kA 3-pólové In 16 A, Ue AC 230/400 V / DC 216 V, charakteristika B, 3pól, Icn 6 kA</t>
  </si>
  <si>
    <t>-985628958</t>
  </si>
  <si>
    <t>487</t>
  </si>
  <si>
    <t>7494003082</t>
  </si>
  <si>
    <t>Modulární přístroje Jističe do 63 A; 6 kA 3-pólové In 20 A, Ue AC 230/400 V / DC 216 V, charakteristika B, 3pól, Icn 6 kA</t>
  </si>
  <si>
    <t>-1987106656</t>
  </si>
  <si>
    <t>488</t>
  </si>
  <si>
    <t>7494004082</t>
  </si>
  <si>
    <t>Modulární přístroje Přepěťové ochrany Svodiče bleskových proudů typ 1, Iimp 25 kA, Uc AC 350 V, výměnné moduly, se signalizací, jiskřiště, 3pól</t>
  </si>
  <si>
    <t>151520036</t>
  </si>
  <si>
    <t>489</t>
  </si>
  <si>
    <t>7494004520</t>
  </si>
  <si>
    <t>Modulární přístroje Ostatní přístroje -modulární přístroje Vypínače In 32 A, Ue AC 250/440 V, 3pól</t>
  </si>
  <si>
    <t>1350408928</t>
  </si>
  <si>
    <t>490</t>
  </si>
  <si>
    <t>7494004526</t>
  </si>
  <si>
    <t>Modulární přístroje Ostatní přístroje -modulární přístroje Vypínače In 80 A, Ue AC 250/440 V, 3pól</t>
  </si>
  <si>
    <t>486040074</t>
  </si>
  <si>
    <t>P</t>
  </si>
  <si>
    <t>Poznámka k položce:_x000d_
3-pólový přepínáč I-0-II Ith=32A, 20A/AC-23/415V</t>
  </si>
  <si>
    <t>491</t>
  </si>
  <si>
    <t>7494004672</t>
  </si>
  <si>
    <t>Modulární přístroje Ostatní přístroje -modulární přístroje Rozbočovací svorkovnice počet svorek 12, průřez 16 mm2, barva zelená</t>
  </si>
  <si>
    <t>1030532002</t>
  </si>
  <si>
    <t>492</t>
  </si>
  <si>
    <t>7494004678</t>
  </si>
  <si>
    <t>Modulární přístroje Ostatní přístroje -modulární přístroje Rozbočovací svorkovnice počet svorek 12, průřez 16 mm2, barva modrá</t>
  </si>
  <si>
    <t>-1932892810</t>
  </si>
  <si>
    <t>493</t>
  </si>
  <si>
    <t>7494351032</t>
  </si>
  <si>
    <t>Montáž jističů (do 10 kA) třípólových přes 20 do 63 A</t>
  </si>
  <si>
    <t>-809153621</t>
  </si>
  <si>
    <t>494</t>
  </si>
  <si>
    <t>7494552020</t>
  </si>
  <si>
    <t>Montáž vačkových silových spínačů - přepínačů třípólových do 63 A - přepínač 1-0-1</t>
  </si>
  <si>
    <t>1934384141</t>
  </si>
  <si>
    <t>495</t>
  </si>
  <si>
    <t>7494751010</t>
  </si>
  <si>
    <t>Montáž svodičů přepětí pro sítě nn - typ 1 (třída B) pro třífázové sítě - do rozvaděče nebo skříně</t>
  </si>
  <si>
    <t>-1006885750</t>
  </si>
  <si>
    <t>496</t>
  </si>
  <si>
    <t>7494756018</t>
  </si>
  <si>
    <t>Montáž svornic řadových nn včetně upevnění a štítku pro Cu/Al vodiče do 50 mm2 - do rozvaděče nebo skříně</t>
  </si>
  <si>
    <t>-625784213</t>
  </si>
  <si>
    <t>PZZ</t>
  </si>
  <si>
    <t>Přejezdová zabezpečovací zařízení</t>
  </si>
  <si>
    <t>497</t>
  </si>
  <si>
    <t>7592830856</t>
  </si>
  <si>
    <t>Součásti stojanu se závorou Břevno kompozitní EKC 9,0 m se světly na levém boku (CV708485298)</t>
  </si>
  <si>
    <t>-2110877757</t>
  </si>
  <si>
    <t>ST</t>
  </si>
  <si>
    <t>Vrtání kolejnic, lanová propojení</t>
  </si>
  <si>
    <t>498</t>
  </si>
  <si>
    <t>7594105010</t>
  </si>
  <si>
    <t>Odpojení a zpětné připojení lan propojovacích jednoho stykového transformátoru - včetně odpojení a připevnění lanového propojení na pražce nebo montážní trámky</t>
  </si>
  <si>
    <t>-1732361444</t>
  </si>
  <si>
    <t>499</t>
  </si>
  <si>
    <t>7594105012</t>
  </si>
  <si>
    <t>Odpojení a zpětné připojení lan ke stojánku KSL - včetně odpojení a připevnění lanového propojení na pražce nebo montážní trámky</t>
  </si>
  <si>
    <t>677884953</t>
  </si>
  <si>
    <t>500</t>
  </si>
  <si>
    <t>7594105016</t>
  </si>
  <si>
    <t>Odpojení a zpětné připojení lan ke kolejové skříni TJA - včetně odpojení a připevnění lanového propojení na pražce nebo montážní trámky</t>
  </si>
  <si>
    <t>-607905989</t>
  </si>
  <si>
    <t>501</t>
  </si>
  <si>
    <t>7594205014</t>
  </si>
  <si>
    <t>Montáž stykového transformátoru jednoho DT bez oleje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</si>
  <si>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-1976781648</t>
  </si>
  <si>
    <t>502</t>
  </si>
  <si>
    <t>5907055020</t>
  </si>
  <si>
    <t>Vrtání kolejnic otvor o průměru přes 10 do 23 mm. Poznámka: 1. V cenách jsou započteny náklady na manipulaci, podložení, označení a provedení vrtu ve stojině kolejnice.</t>
  </si>
  <si>
    <t>-1974651211</t>
  </si>
  <si>
    <t>Poznámka k položce:_x000d_
Vrt=kus</t>
  </si>
  <si>
    <t>503</t>
  </si>
  <si>
    <t>7497351590</t>
  </si>
  <si>
    <t>Montáž ukolejnění s průrazkou T, P, 2T, BP, DS, OK - 1 vodič</t>
  </si>
  <si>
    <t>1117799467</t>
  </si>
  <si>
    <t>504</t>
  </si>
  <si>
    <t>7594110200</t>
  </si>
  <si>
    <t>Lanové propojení s kolíkovým ukončením LAI 1xFe9/190 norma 703029132 (HM0404223990154AV.00190)</t>
  </si>
  <si>
    <t>-1292193802</t>
  </si>
  <si>
    <t>505</t>
  </si>
  <si>
    <t>7594170530</t>
  </si>
  <si>
    <t>Propojovací příslušenství Příchytka lanová jednod. norma 703309005 (HM0404223990011)</t>
  </si>
  <si>
    <t>1547877490</t>
  </si>
  <si>
    <t>506</t>
  </si>
  <si>
    <t>7594105040</t>
  </si>
  <si>
    <t>Montáž lanového propojení tlumivek na dřevěné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</si>
  <si>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-755168446</t>
  </si>
  <si>
    <t>SDĚL</t>
  </si>
  <si>
    <t>Sdělovací zařízení</t>
  </si>
  <si>
    <t>507</t>
  </si>
  <si>
    <t>7596910020</t>
  </si>
  <si>
    <t>Venkovní telefonní objekty Objekt telef.venk.VTO 4 na stěnu (CV540329004)</t>
  </si>
  <si>
    <t>-1897007345</t>
  </si>
  <si>
    <t>508</t>
  </si>
  <si>
    <t>7593310621</t>
  </si>
  <si>
    <t>Konstrukční díly RACK 19" 9U/500mm nástěnný, dvoudílný, prosklené dveře</t>
  </si>
  <si>
    <t>1219119891</t>
  </si>
  <si>
    <t>509</t>
  </si>
  <si>
    <t>7590585280</t>
  </si>
  <si>
    <t>Zapojení konektoru</t>
  </si>
  <si>
    <t>1063016979</t>
  </si>
  <si>
    <t>510</t>
  </si>
  <si>
    <t>7593310627</t>
  </si>
  <si>
    <t>Konstrukční díly RACK 19" 42U perforované dveře, odnímatelné boky</t>
  </si>
  <si>
    <t>1477929989</t>
  </si>
  <si>
    <t>511</t>
  </si>
  <si>
    <t>7592525010</t>
  </si>
  <si>
    <t>Montáž serveru DDTS ŽDC terminálového TeS nebo integračního InS se souvisejícím příslušenstvím - včetně oživení, konfigurace, nastavení a uvedení do provozu</t>
  </si>
  <si>
    <t>653372540</t>
  </si>
  <si>
    <t>7597111256</t>
  </si>
  <si>
    <t>EZS Dveřní kontakt pro montáž z vnitřní strany dveří, na svorkách při zavření dveří odpor blízký nule a při otevření dveří odpor blízký nekonečnu</t>
  </si>
  <si>
    <t>347164928</t>
  </si>
  <si>
    <t>513</t>
  </si>
  <si>
    <t>7593005062</t>
  </si>
  <si>
    <t>Montáž záložního napájecího zdroje instalace UPS rackmount</t>
  </si>
  <si>
    <t>1339301937</t>
  </si>
  <si>
    <t>514</t>
  </si>
  <si>
    <t>7593315010</t>
  </si>
  <si>
    <t>Montáž montážního rámu LSA-PLUS - usazení montážního rámu na místo určení</t>
  </si>
  <si>
    <t>-1223957276</t>
  </si>
  <si>
    <t>515</t>
  </si>
  <si>
    <t>7593315065</t>
  </si>
  <si>
    <t>Montáž optického rozvaděče</t>
  </si>
  <si>
    <t>-1546782161</t>
  </si>
  <si>
    <t>516</t>
  </si>
  <si>
    <t>7593100910</t>
  </si>
  <si>
    <t>Měniče Měnič DC/DC1 pro MB telefony, napětí DC/DC 12-36 V pro ústřední napájení mb venkovních telefonních objektů</t>
  </si>
  <si>
    <t>2068277388</t>
  </si>
  <si>
    <t>517</t>
  </si>
  <si>
    <t>7593315330</t>
  </si>
  <si>
    <t>Montáž datové skříně rack</t>
  </si>
  <si>
    <t>-1809353235</t>
  </si>
  <si>
    <t>518</t>
  </si>
  <si>
    <t>7593315435</t>
  </si>
  <si>
    <t>Montáž translátoru včetně bleskojistek</t>
  </si>
  <si>
    <t>-940791547</t>
  </si>
  <si>
    <t>519</t>
  </si>
  <si>
    <t>7593321521</t>
  </si>
  <si>
    <t>Prvky Translátor 600:600 (4kV)</t>
  </si>
  <si>
    <t>506865500</t>
  </si>
  <si>
    <t>520</t>
  </si>
  <si>
    <t>7597200100</t>
  </si>
  <si>
    <t>Monitor 22" LCD LED, HD 1920x1080, 16:9, 2 xBNC, 1 xHDMI, PIP, 12V, včetně držáku</t>
  </si>
  <si>
    <t>1389554136</t>
  </si>
  <si>
    <t>521</t>
  </si>
  <si>
    <t>7595225010</t>
  </si>
  <si>
    <t>Montáž, instalace a konfigurace záznamového zařízení</t>
  </si>
  <si>
    <t>-878346471</t>
  </si>
  <si>
    <t>522</t>
  </si>
  <si>
    <t>7596315050</t>
  </si>
  <si>
    <t>Montáž rozhlasového zařízení pro neobsluhované zastávky nebo stanice do vnitřní skříně - včetně připojení, seřízení a přezkoušení funkce</t>
  </si>
  <si>
    <t>-175781733</t>
  </si>
  <si>
    <t>523</t>
  </si>
  <si>
    <t>7596310540</t>
  </si>
  <si>
    <t>Rozhlasové ústředny Řízení rozhlasové ústředny pro 5 místních vstupů</t>
  </si>
  <si>
    <t>1924012982</t>
  </si>
  <si>
    <t>524</t>
  </si>
  <si>
    <t>7596310470</t>
  </si>
  <si>
    <t>Rozhlasové ústředny Blok ovládání RRU pro 6 větví se 6 zesilovači</t>
  </si>
  <si>
    <t>-1452882814</t>
  </si>
  <si>
    <t>525</t>
  </si>
  <si>
    <t>7596340260</t>
  </si>
  <si>
    <t>Rozhlasové zesilovače Zesilovač Z 400 sestavený RU6/100-Z400 (CV579095047)</t>
  </si>
  <si>
    <t>-139854172</t>
  </si>
  <si>
    <t>526</t>
  </si>
  <si>
    <t>7596320450</t>
  </si>
  <si>
    <t>Ovládací skříně rozhlasových ústředen Ovládací pult rozhlasové ústředny RRU se vstupem pro automatické hlášení</t>
  </si>
  <si>
    <t>1543543689</t>
  </si>
  <si>
    <t>527</t>
  </si>
  <si>
    <t>7596315070</t>
  </si>
  <si>
    <t>Montáž spojovacího modulu pro hlášení do Z 300 W s možností hlášení prostřednictvím zařízení MICROVOX, telefonní ústředny SIEMENS-HICOM a pultu OP 5.DTMF - včetně připojení, seřízení a přezkoušení funkce</t>
  </si>
  <si>
    <t>234758754</t>
  </si>
  <si>
    <t>528</t>
  </si>
  <si>
    <t>7596315120</t>
  </si>
  <si>
    <t>Kontrola paralelního chodu zesilovačů</t>
  </si>
  <si>
    <t>1706241098</t>
  </si>
  <si>
    <t>529</t>
  </si>
  <si>
    <t>7596345010</t>
  </si>
  <si>
    <t>Montáž jednotky zesilovače 100 W - včetně připojení, seřízení a přezkoušení funkce</t>
  </si>
  <si>
    <t>-236372607</t>
  </si>
  <si>
    <t>530</t>
  </si>
  <si>
    <t>7596345020</t>
  </si>
  <si>
    <t>Montáž sestavy zesilovače pro neobsazené zastávky - včetně připojení, seřízení a přezkoušení funkce</t>
  </si>
  <si>
    <t>-148940480</t>
  </si>
  <si>
    <t>531</t>
  </si>
  <si>
    <t>7596435010</t>
  </si>
  <si>
    <t>Montáž sirény poplachové</t>
  </si>
  <si>
    <t>-1241906540</t>
  </si>
  <si>
    <t>532</t>
  </si>
  <si>
    <t>7596445005</t>
  </si>
  <si>
    <t>Montáž prvku pro EPS, ASHS (čidlo, hlásič, spínač atd.)</t>
  </si>
  <si>
    <t>-573643860</t>
  </si>
  <si>
    <t>533</t>
  </si>
  <si>
    <t>7596445070</t>
  </si>
  <si>
    <t>Montáž štítku k hlásičům</t>
  </si>
  <si>
    <t>635118428</t>
  </si>
  <si>
    <t>534</t>
  </si>
  <si>
    <t>7596447200</t>
  </si>
  <si>
    <t>Ekologická likvidace ionizačních neadresných požárních hlásičů systémů EPS pro normální prostředí - demontáž radionuklidového zářiče a jeho předání na pověřené pracoviště SÚJB</t>
  </si>
  <si>
    <t>262144</t>
  </si>
  <si>
    <t>-479465565</t>
  </si>
  <si>
    <t>535</t>
  </si>
  <si>
    <t>7596447205</t>
  </si>
  <si>
    <t>Ekologická likvidace ionizačních neadresných požárních hlásičů systémů EPS pro prostředí s nebezpečím výbuchu - demontáž radionuklidového zářiče a jeho předání na pověřené pracoviště SÚJB</t>
  </si>
  <si>
    <t>-1266746399</t>
  </si>
  <si>
    <t>536</t>
  </si>
  <si>
    <t>7596815035</t>
  </si>
  <si>
    <t>Montáž zapojovače elektronického MIKRO, Modis, MTZ 7 a 10, SMZ, HMT 12 - úplná montáž skříně, ovládací soupravy, napájecího a uzemňovacího vedení (bez dodání vodičů), zřízení slaboproudého rozvodu, zapojení a vyzkoušení</t>
  </si>
  <si>
    <t>-957297801</t>
  </si>
  <si>
    <t>537</t>
  </si>
  <si>
    <t>7596310520</t>
  </si>
  <si>
    <t>Rozhlasové ústředny Řízení rozhlasové ústředny pro 3 místní vstupy</t>
  </si>
  <si>
    <t>-1310600671</t>
  </si>
  <si>
    <t>538</t>
  </si>
  <si>
    <t>7596330015</t>
  </si>
  <si>
    <t>Větve rozhlasového zařízení Oddělovací transformátor 600:600, 4kV, B-TR-51</t>
  </si>
  <si>
    <t>1908651357</t>
  </si>
  <si>
    <t>539</t>
  </si>
  <si>
    <t>7596340410</t>
  </si>
  <si>
    <t>Rozhlasové zesilovače Zesilovač pro 100V rozvod 400W</t>
  </si>
  <si>
    <t>1629544590</t>
  </si>
  <si>
    <t>540</t>
  </si>
  <si>
    <t>7596815040</t>
  </si>
  <si>
    <t>Montáž zapojovače elektronického ALFA - úplná montáž skříně, ovládací soupravy, napájecího a uzemňovacího vedení (bez dodání vodičů), zřízení slaboproudého rozvodu, zapojení a vyzkoušení</t>
  </si>
  <si>
    <t>1653576379</t>
  </si>
  <si>
    <t>541</t>
  </si>
  <si>
    <t>7596815110</t>
  </si>
  <si>
    <t>Připojení telefonního zapojovače na PC</t>
  </si>
  <si>
    <t>1125669071</t>
  </si>
  <si>
    <t>542</t>
  </si>
  <si>
    <t>7596480605</t>
  </si>
  <si>
    <t>Měřící, zkušební a montážní přípravky a kabely KOPOS, č. KSK 100, KRABICE, IP66 (8595568919144)</t>
  </si>
  <si>
    <t>-234677860</t>
  </si>
  <si>
    <t>543</t>
  </si>
  <si>
    <t>7595600560</t>
  </si>
  <si>
    <t>Přenosová a datová zařízení Datové - modem Optický konvertor SNMP, karta do šasi</t>
  </si>
  <si>
    <t>-426099015</t>
  </si>
  <si>
    <t>Poznámka k položce:_x000d_
převodník DCDC BKE SS-30-150</t>
  </si>
  <si>
    <t>544</t>
  </si>
  <si>
    <t>7596420015</t>
  </si>
  <si>
    <t>Tabla a OPPO Tablo k MHU 115</t>
  </si>
  <si>
    <t>230480390</t>
  </si>
  <si>
    <t>545</t>
  </si>
  <si>
    <t>7596440200</t>
  </si>
  <si>
    <t>Hlásiče Konvenční hlásiče Hlásič kouře optický konvenční napěťový</t>
  </si>
  <si>
    <t>266530170</t>
  </si>
  <si>
    <t>546</t>
  </si>
  <si>
    <t>7494656055</t>
  </si>
  <si>
    <t>Montáž ostatních měřících přístrojů spínacích hodin 1 - 2 kanálových - do rozvaděče nebo skříně</t>
  </si>
  <si>
    <t>405482731</t>
  </si>
  <si>
    <t>547</t>
  </si>
  <si>
    <t>7496755010</t>
  </si>
  <si>
    <t>-1367377574</t>
  </si>
  <si>
    <t>548</t>
  </si>
  <si>
    <t>7498200590</t>
  </si>
  <si>
    <t>ED řídící pracoviště ED řídící pracoviště Záložní napájení (lze využít UPS z vlastní spotřeby) Zdroj UPS do 1KVA</t>
  </si>
  <si>
    <t>1503954403</t>
  </si>
  <si>
    <t>549</t>
  </si>
  <si>
    <t>7498101810</t>
  </si>
  <si>
    <t>DŘT, SKŘ technologie DŘT a SKŘ skříně pro automatizaci Průmyslové počítače Periférie Napájecí zdroj pro průmyslová PC formátu ATX</t>
  </si>
  <si>
    <t>-1819973600</t>
  </si>
  <si>
    <t>550</t>
  </si>
  <si>
    <t>7596731226R</t>
  </si>
  <si>
    <t>Kamerové systémy CCTV Kamera fixní Přídavný HDD s kapacitou 3TB k DVR/NVR Samsung</t>
  </si>
  <si>
    <t>2090383053</t>
  </si>
  <si>
    <t>551</t>
  </si>
  <si>
    <t>7596730876</t>
  </si>
  <si>
    <t>Kamerové systémy CCTV Kamera fixní Konzole pro kryty HPV, HEB, AVH530, montáž na strop, 390mm</t>
  </si>
  <si>
    <t>415802176</t>
  </si>
  <si>
    <t>552</t>
  </si>
  <si>
    <t>7593320003</t>
  </si>
  <si>
    <t>Prvky Větráček (CV010545005)</t>
  </si>
  <si>
    <t>-622744066</t>
  </si>
  <si>
    <t>553</t>
  </si>
  <si>
    <t>7596430010</t>
  </si>
  <si>
    <t>Sirény a majáky Siréna (certifikovaná - CPD) 9-28Vss, 102 dB, odběr 16mA/24V, IP 65, vysoká patice, rudá</t>
  </si>
  <si>
    <t>-869389160</t>
  </si>
  <si>
    <t>554</t>
  </si>
  <si>
    <t>7595600210</t>
  </si>
  <si>
    <t>Přenosová a datová zařízení Datové - router ve funkci pokročilého firewallu, porty 10 / 100</t>
  </si>
  <si>
    <t>841125574</t>
  </si>
  <si>
    <t>555</t>
  </si>
  <si>
    <t>7498101680</t>
  </si>
  <si>
    <t>DŘT, SKŘ technologie DŘT a SKŘ skříně pro automatizaci Průmyslové počítače Klasické rozložení (PC, monitor a vstupní zařízení zvlášť) IPC - průmyslový počítač PC kompatibilní kompletní s monitorem do 17", klávesnicí a myší (popř.touchpad nebo …</t>
  </si>
  <si>
    <t>2030064292</t>
  </si>
  <si>
    <t xml:space="preserve">Poznámka k položce:_x000d_
včetně operačního systému a vizualizačního software pro zobrazní a archivaci  stavů do 1024 IO proměnných</t>
  </si>
  <si>
    <t>556</t>
  </si>
  <si>
    <t>7596820120</t>
  </si>
  <si>
    <t>Ovládací skříňky telefonního zapojovače Obsluhovací pult PC s dotykovou obrazovkou ALFA-OPPC-TIPRO pro zapojovač/přepojovač ALFA</t>
  </si>
  <si>
    <t>651215970</t>
  </si>
  <si>
    <t>557</t>
  </si>
  <si>
    <t>7596820250</t>
  </si>
  <si>
    <t>Ovládací skříňky telefonního zapojovače Hlasitá hovorová souprava k počítačovému obsluhovacímu pultu pro zapojovač/přepojovač ALFA</t>
  </si>
  <si>
    <t>-543375797</t>
  </si>
  <si>
    <t>558</t>
  </si>
  <si>
    <t>7596820130</t>
  </si>
  <si>
    <t>Ovládací skříňky telefonního zapojovače Tichá hovorová souprava k obsluhovacímu pultu ALFA-OPPC-TIPRO pro zapojovač/přepojovač ALFA</t>
  </si>
  <si>
    <t>1881810667</t>
  </si>
  <si>
    <t>559</t>
  </si>
  <si>
    <t>7596820284</t>
  </si>
  <si>
    <t>Ovládací skříňky telefonního zapojovače Programové vybavení obsluhovacího pultu OP15-TH-0 zapojovače ALFA pro záznam hovorů REVOC</t>
  </si>
  <si>
    <t>-1302545694</t>
  </si>
  <si>
    <t>560</t>
  </si>
  <si>
    <t>7596820430</t>
  </si>
  <si>
    <t>Ovládací skříňky telefonního zapojovače Programové vybavení počítačového obsluhovacího pultu zapojovače/přepojovače ALFA pro záznam hovorů REVOC</t>
  </si>
  <si>
    <t>234795739</t>
  </si>
  <si>
    <t>561</t>
  </si>
  <si>
    <t>7596000135</t>
  </si>
  <si>
    <t>Rádiová zařízení Akumulátor Li-ion, anténa, klips, poutko a rychlonabíječ Robustní náhlavní souprava do hlučného prostředí TC610, TC700</t>
  </si>
  <si>
    <t>-1508818249</t>
  </si>
  <si>
    <t>562</t>
  </si>
  <si>
    <t>7596820380</t>
  </si>
  <si>
    <t>Ovládací skříňky telefonního zapojovače Programové vybavení počítačového obsluhovacího pultu zapojovače ALFA</t>
  </si>
  <si>
    <t>476750881</t>
  </si>
  <si>
    <t>563</t>
  </si>
  <si>
    <t>7596820030</t>
  </si>
  <si>
    <t>Ovládací skříňky telefonního zapojovače Nožní spínač pro obsluhovací pult zapojovače/přepojovače ALFA</t>
  </si>
  <si>
    <t>-1166585189</t>
  </si>
  <si>
    <t>564</t>
  </si>
  <si>
    <t>7596820050</t>
  </si>
  <si>
    <t>Ovládací skříňky telefonního zapojovače Obsluhovací pult s displejem 16 tlačítek pro zapojovač/přepojovač ALFA</t>
  </si>
  <si>
    <t>-1395350937</t>
  </si>
  <si>
    <t>565</t>
  </si>
  <si>
    <t>7596440060</t>
  </si>
  <si>
    <t>Hlásiče Interaktivní a adresovatelné hlásiče Hlásič kouře optický interaktivní</t>
  </si>
  <si>
    <t>-1501177827</t>
  </si>
  <si>
    <t>566</t>
  </si>
  <si>
    <t>7596440100</t>
  </si>
  <si>
    <t>Hlásiče Interaktivní a adresovatelné hlásiče Zásuvka pro adresovatelné a interaktivní hlásiče</t>
  </si>
  <si>
    <t>496693188</t>
  </si>
  <si>
    <t>567</t>
  </si>
  <si>
    <t>7596440305</t>
  </si>
  <si>
    <t>Hlásiče Zásuvky, svorkovnice Svorkovnice - IP 65, EXE</t>
  </si>
  <si>
    <t>-258042143</t>
  </si>
  <si>
    <t>568</t>
  </si>
  <si>
    <t>7596440230</t>
  </si>
  <si>
    <t>Hlásiče Konvenční hlásiče Hlásič plamene konvenční, napěťový</t>
  </si>
  <si>
    <t>977216301</t>
  </si>
  <si>
    <t>569</t>
  </si>
  <si>
    <t>7596440055</t>
  </si>
  <si>
    <t>Hlásiče Interaktivní a adresovatelné hlásiče Hlásič kouře optický adresovatelný</t>
  </si>
  <si>
    <t>1162937051</t>
  </si>
  <si>
    <t>570</t>
  </si>
  <si>
    <t>7596450020</t>
  </si>
  <si>
    <t>Tlačítkové hlásiče Tlačítkový hlásič adresovatelný IP 65, EXE, od -40 do +70 °C</t>
  </si>
  <si>
    <t>-1729955093</t>
  </si>
  <si>
    <t>571</t>
  </si>
  <si>
    <t>7593320930</t>
  </si>
  <si>
    <t>Prvky OPC1 - přepěťová ochrana komunikační linky</t>
  </si>
  <si>
    <t>-968710375</t>
  </si>
  <si>
    <t>572</t>
  </si>
  <si>
    <t>7596440310</t>
  </si>
  <si>
    <t>Hlásiče Zásuvky, svorkovnice Svorkovnice - IP 65</t>
  </si>
  <si>
    <t>1414352484</t>
  </si>
  <si>
    <t>573</t>
  </si>
  <si>
    <t>7596440075</t>
  </si>
  <si>
    <t>Hlásiče Interaktivní a adresovatelné hlásiče Hlásič ionizační adresovatelný, zvýšená mech.odolnost - IP54</t>
  </si>
  <si>
    <t>-1174157447</t>
  </si>
  <si>
    <t>574</t>
  </si>
  <si>
    <t>7596810530</t>
  </si>
  <si>
    <t>Telefonní zapojovače Malá sdělovací technika pro ČD Spárovaná dvojice bezúdržbových baterií 12V/4Ah pro zálohovaný zdroj BZ-24-4 a BZR-24-4</t>
  </si>
  <si>
    <t>1338563793</t>
  </si>
  <si>
    <t>575</t>
  </si>
  <si>
    <t>7596810775</t>
  </si>
  <si>
    <t>Telefonní zapojovače Malá sdělovací technika pro ČD Modul baterií 24V/17AH pro zálohovaný zdroj BZR-24-U</t>
  </si>
  <si>
    <t>-185345624</t>
  </si>
  <si>
    <t>576</t>
  </si>
  <si>
    <t>7596910030</t>
  </si>
  <si>
    <t>Venkovní telefonní objekty Objekt telef.venk.VTO 6 plastový sloupek (CV540329006)</t>
  </si>
  <si>
    <t>-1244623809</t>
  </si>
  <si>
    <t>577</t>
  </si>
  <si>
    <t>7496654010</t>
  </si>
  <si>
    <t>Montáž UPS 230/230V AC do 230 V - včetně baterií, propojení silových a ovládacích kabelů, nastavení a seřízení UPS, provedení zkoušek, dodání atestů a revizních zpráv</t>
  </si>
  <si>
    <t>-814234093</t>
  </si>
  <si>
    <t>578</t>
  </si>
  <si>
    <t>7596415015</t>
  </si>
  <si>
    <t>Montáž ústředny EPS konvenční do 8 smyček - na určené místo, zapojení vodičů a linky, vedlejší signalizace, připojení sítě, akumulátorové baterie, uzemnění, akustické a světelné signalizace, zapojení vnitřních forem, seřízení a přezkoušení ústředny bez koncových zařízení, předání dokumentace a zaškolení obsluhy</t>
  </si>
  <si>
    <t>876207051</t>
  </si>
  <si>
    <t>579</t>
  </si>
  <si>
    <t>7596415020</t>
  </si>
  <si>
    <t>Montáž ústředny EPS konvenční do 16 smyček - na určené místo, zapojení vodičů a linky, vedlejší signalizace, připojení sítě, akumulátorové baterie, uzemnění, akustické a světelné signalizace, zapojení vnitřních forem, seřízení a přezkoušení ústředny bez koncových zařízení, předání dokumentace a zaškolení obsluhy</t>
  </si>
  <si>
    <t>66377404</t>
  </si>
  <si>
    <t>580</t>
  </si>
  <si>
    <t>7596415035</t>
  </si>
  <si>
    <t>Montáž ústředny EPS linkové - na určené místo, zapojení vodičů a linky, vedlejší signalizace, připojení sítě, akumulátorové baterie, uzemnění, akustické a světelné signalizace, zapojení vnitřních forem, seřízení a přezkoušení ústředny bez koncových zařízení, předání dokumentace a zaškolení obsluhy</t>
  </si>
  <si>
    <t>1590257010</t>
  </si>
  <si>
    <t>581</t>
  </si>
  <si>
    <t>7596320100</t>
  </si>
  <si>
    <t>Ovládací skříně rozhlasových ústředen Regulátor nastavení úrovně pro rozhlasové větve pro 100V rozvod 6 samostatných rozhlasových větví s nastavením úrovně v 7 stupních nezávisle pro každou větev; odposlech; nastavení hlasitosti odposlechu; …</t>
  </si>
  <si>
    <t>344595642</t>
  </si>
  <si>
    <t>Poznámka k položce:_x000d_
konstrukce pro montáž do 19“ RACK</t>
  </si>
  <si>
    <t>582</t>
  </si>
  <si>
    <t>7596001640</t>
  </si>
  <si>
    <t>Rádiová zařízení Sdružovač, zátěž apod. měnič DC-DC 48V/24V</t>
  </si>
  <si>
    <t>781144641</t>
  </si>
  <si>
    <t>583</t>
  </si>
  <si>
    <t>7593321524</t>
  </si>
  <si>
    <t>Prvky Translátor 600:150 (4kV) (HM0382412990016)</t>
  </si>
  <si>
    <t>-335815384</t>
  </si>
  <si>
    <t>584</t>
  </si>
  <si>
    <t>7593315320</t>
  </si>
  <si>
    <t>Montáž translátoru</t>
  </si>
  <si>
    <t>1396077510</t>
  </si>
  <si>
    <t>585</t>
  </si>
  <si>
    <t>7590130210</t>
  </si>
  <si>
    <t>Rozdělovače, rozváděče MIS 1a</t>
  </si>
  <si>
    <t>-340951600</t>
  </si>
  <si>
    <t>586</t>
  </si>
  <si>
    <t>7596460010</t>
  </si>
  <si>
    <t>Náhradní díly k EPS Deska linková - 128 adres</t>
  </si>
  <si>
    <t>-333180476</t>
  </si>
  <si>
    <t>587</t>
  </si>
  <si>
    <t>7596450010</t>
  </si>
  <si>
    <t>Tlačítkové hlásiče Tlačítkový hlásič adresovatelný - IP 65</t>
  </si>
  <si>
    <t>1479496573</t>
  </si>
  <si>
    <t>588</t>
  </si>
  <si>
    <t>7596440070</t>
  </si>
  <si>
    <t>Hlásiče Interaktivní a adresovatelné hlásiče Hlásič multisenzorový interaktivní</t>
  </si>
  <si>
    <t>-447978390</t>
  </si>
  <si>
    <t>589</t>
  </si>
  <si>
    <t>7596440300</t>
  </si>
  <si>
    <t>Hlásiče Zásuvky, svorkovnice Zásuvka pro konvenční hlásiče</t>
  </si>
  <si>
    <t>1461008283</t>
  </si>
  <si>
    <t>590</t>
  </si>
  <si>
    <t>7596410010</t>
  </si>
  <si>
    <t>Ústředny Ústředna analogová - 256 adres</t>
  </si>
  <si>
    <t>-1995805334</t>
  </si>
  <si>
    <t>591</t>
  </si>
  <si>
    <t>7596460020</t>
  </si>
  <si>
    <t>Náhradní díly k EPS Deska smyčková - 4 konvenční smyčky</t>
  </si>
  <si>
    <t>1433666553</t>
  </si>
  <si>
    <t>592</t>
  </si>
  <si>
    <t>7596460110</t>
  </si>
  <si>
    <t>Náhradní díly k EPS Paralelní signalizace, IP40</t>
  </si>
  <si>
    <t>-639442634</t>
  </si>
  <si>
    <t>593</t>
  </si>
  <si>
    <t>7596440065</t>
  </si>
  <si>
    <t>Hlásiče Interaktivní a adresovatelné hlásiče Hlásič teplot interaktivní,(45÷90)°C</t>
  </si>
  <si>
    <t>284795307</t>
  </si>
  <si>
    <t>594</t>
  </si>
  <si>
    <t>7596810605</t>
  </si>
  <si>
    <t>Telefonní zapojovače Malá sdělovací technika pro ČD Pracovní stanice pro dálkový dohled systémů ALFA, OPPC, REVOC, RRU a PSE1</t>
  </si>
  <si>
    <t>1740713301</t>
  </si>
  <si>
    <t>595</t>
  </si>
  <si>
    <t>7596810545</t>
  </si>
  <si>
    <t>Telefonní zapojovače Malá sdělovací technika pro ČD Zálohovaný zdroj UPS 230V/1000VA/19“ RACK pro záznamový systém REVOC</t>
  </si>
  <si>
    <t>1494934784</t>
  </si>
  <si>
    <t>596</t>
  </si>
  <si>
    <t>7596810500</t>
  </si>
  <si>
    <t>Telefonní zapojovače Malá sdělovací technika pro ČD Deska sdílených MB linek pro zapojovač/přepojovač ALFA</t>
  </si>
  <si>
    <t>172576116</t>
  </si>
  <si>
    <t>597</t>
  </si>
  <si>
    <t>7596810660</t>
  </si>
  <si>
    <t>Telefonní zapojovače Malá sdělovací technika pro ČD Interface sdílení 3 MB linek pro zapojovač/přepojovač ALFA a zapojovače MIKRO</t>
  </si>
  <si>
    <t>120639007</t>
  </si>
  <si>
    <t>598</t>
  </si>
  <si>
    <t>7596810200</t>
  </si>
  <si>
    <t>Telefonní zapojovače Malá sdělovací technika pro ČD Interface obsluhovacího pultu PC univerzální s příslušenstvím pro zapojovač/přepojovač ALFA</t>
  </si>
  <si>
    <t>877643398</t>
  </si>
  <si>
    <t>599</t>
  </si>
  <si>
    <t>7596810163</t>
  </si>
  <si>
    <t>Telefonní zapojovače Malá sdělovací technika pro ČD Expander druhé etáže zapojovače/přepojovače ALFA</t>
  </si>
  <si>
    <t>1272633390</t>
  </si>
  <si>
    <t>600</t>
  </si>
  <si>
    <t>7596810625</t>
  </si>
  <si>
    <t>Telefonní zapojovače Malá sdělovací technika pro ČD Programové vybavení pro pracoviště dálkového dohledu záznamu hovorů REVOC</t>
  </si>
  <si>
    <t>-36130361</t>
  </si>
  <si>
    <t>601</t>
  </si>
  <si>
    <t>7595520335</t>
  </si>
  <si>
    <t>Záznamová zařízení Přijímač přesného času, kabeláž, SW</t>
  </si>
  <si>
    <t>-1625312586</t>
  </si>
  <si>
    <t>602</t>
  </si>
  <si>
    <t>7596810930</t>
  </si>
  <si>
    <t>Telefonní zapojovače Malá sdělovací technika pro ČD Přepínání linek mezi hlavním a náhradním zapojovačem ALFA a MIKRO pro 10 linek</t>
  </si>
  <si>
    <t>1303309628</t>
  </si>
  <si>
    <t>603</t>
  </si>
  <si>
    <t>7596810890</t>
  </si>
  <si>
    <t>Telefonní zapojovače Malá sdělovací technika pro ČD Hlavní rozvod linek pro 16 linek ve skříni pro zapojovače MIKRO</t>
  </si>
  <si>
    <t>818507403</t>
  </si>
  <si>
    <t>604</t>
  </si>
  <si>
    <t>7596810180</t>
  </si>
  <si>
    <t>Telefonní zapojovače Malá sdělovací technika pro ČD Hlavní rozvod pro 10 linek pro zapojovač/přepojovač ALFA a zapojovače MIKRO</t>
  </si>
  <si>
    <t>1279414117</t>
  </si>
  <si>
    <t>605</t>
  </si>
  <si>
    <t>7596810575</t>
  </si>
  <si>
    <t>Telefonní zapojovače Malá sdělovací technika pro ČD Zálohovaný zdroj DC24 s třemi samostatně jištěnými výstupy a funkcemi dálkového dohledu pro zapojovač/přepojovač ALFA</t>
  </si>
  <si>
    <t>1604294212</t>
  </si>
  <si>
    <t>606</t>
  </si>
  <si>
    <t>7596810900</t>
  </si>
  <si>
    <t>Telefonní zapojovače Malá sdělovací technika pro ČD Zapojovač pro 10 linek MIKRO-NZ-10</t>
  </si>
  <si>
    <t>-805079150</t>
  </si>
  <si>
    <t>607</t>
  </si>
  <si>
    <t>7596810240</t>
  </si>
  <si>
    <t>Telefonní zapojovače Malá sdělovací technika pro ČD Deska MB linek zapojovače ALFA</t>
  </si>
  <si>
    <t>1067730413</t>
  </si>
  <si>
    <t>608</t>
  </si>
  <si>
    <t>7596810090</t>
  </si>
  <si>
    <t>Telefonní zapojovače Malá sdělovací technika pro ČD Deska AUT linek s identifikací volajícího pro zapojovač/přepojovač ALFA</t>
  </si>
  <si>
    <t>-1307592647</t>
  </si>
  <si>
    <t>609</t>
  </si>
  <si>
    <t>7596810130</t>
  </si>
  <si>
    <t>Telefonní zapojovače Malá sdělovací technika pro ČD Deska dálkového ovládání rozhlasových ústředen RRU pro zapojovač/přepojovač ALFA</t>
  </si>
  <si>
    <t>-455577276</t>
  </si>
  <si>
    <t>610</t>
  </si>
  <si>
    <t>7596810320</t>
  </si>
  <si>
    <t>Telefonní zapojovače Malá sdělovací technika pro ČD Přepěťové ochrany pro 10 linek pro zapojovač/přepojovač ALFA a zapojovače MIKRO</t>
  </si>
  <si>
    <t>-874900573</t>
  </si>
  <si>
    <t>611</t>
  </si>
  <si>
    <t>7596810160</t>
  </si>
  <si>
    <t>Telefonní zapojovače Malá sdělovací technika pro ČD Etáž do 19" rackové skříně pro systémy zapojovač/přepojovač ALFA</t>
  </si>
  <si>
    <t>2040941962</t>
  </si>
  <si>
    <t>612</t>
  </si>
  <si>
    <t>7596810120</t>
  </si>
  <si>
    <t>Telefonní zapojovače Malá sdělovací technika pro ČD Deska řízení 2W pro zapojovač/přepojovač ALFA</t>
  </si>
  <si>
    <t>310391656</t>
  </si>
  <si>
    <t>613</t>
  </si>
  <si>
    <t>7596810100</t>
  </si>
  <si>
    <t>Telefonní zapojovače Malá sdělovací technika pro ČD Blok dálkového dohledu pro zapojovač/přepojovač ALFA</t>
  </si>
  <si>
    <t>-1113615309</t>
  </si>
  <si>
    <t>614</t>
  </si>
  <si>
    <t>7596810494</t>
  </si>
  <si>
    <t>Telefonní zapojovače Malá sdělovací technika pro ČD Deska připojení dvou linek VoIP do systému zapojovač/přepojovač ALFA</t>
  </si>
  <si>
    <t>2063306694</t>
  </si>
  <si>
    <t>615</t>
  </si>
  <si>
    <t>7596810570</t>
  </si>
  <si>
    <t>Telefonní zapojovače Malá sdělovací technika pro ČD Zálohovaný zdroj, 19" RACK 230V/24V/500mA/4Ah pro zapojovače MIKRO</t>
  </si>
  <si>
    <t>259991395</t>
  </si>
  <si>
    <t>616</t>
  </si>
  <si>
    <t>7596915030</t>
  </si>
  <si>
    <t>Montáž telefonního objektu VTO 3 - 11 plastového ve sloupu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</si>
  <si>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809247365</t>
  </si>
  <si>
    <t>617</t>
  </si>
  <si>
    <t>7596915035</t>
  </si>
  <si>
    <t>Montáž telefonního objektu VTO 3 - 11 do společné přístrojové skříně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</si>
  <si>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-357257387</t>
  </si>
  <si>
    <t>DIAG</t>
  </si>
  <si>
    <t>Diagnostika</t>
  </si>
  <si>
    <t>618</t>
  </si>
  <si>
    <t>7593311200</t>
  </si>
  <si>
    <t>Konstrukční díly Zásuvka ESP ocínovaná (CV711015024)</t>
  </si>
  <si>
    <t>217891741</t>
  </si>
  <si>
    <t>619</t>
  </si>
  <si>
    <t>7593320576</t>
  </si>
  <si>
    <t>Prvky TBRP - Jednotka napáječe a opakovače sběrnice</t>
  </si>
  <si>
    <t>931141836</t>
  </si>
  <si>
    <t>620</t>
  </si>
  <si>
    <t>7593320579</t>
  </si>
  <si>
    <t>Prvky TDCC – řídící jednotka sběrnice</t>
  </si>
  <si>
    <t>-1295552832</t>
  </si>
  <si>
    <t>621</t>
  </si>
  <si>
    <t>7593320585</t>
  </si>
  <si>
    <t>Prvky TDMD – Komunikační modemová jednotka</t>
  </si>
  <si>
    <t>-377805419</t>
  </si>
  <si>
    <t>622</t>
  </si>
  <si>
    <t>7593320588</t>
  </si>
  <si>
    <t>Prvky TDI8s – Jednotka 8 bezpečných digitálních vstupů</t>
  </si>
  <si>
    <t>1956337098</t>
  </si>
  <si>
    <t>623</t>
  </si>
  <si>
    <t>7593320591</t>
  </si>
  <si>
    <t>Prvky TDI16 – Jednotka 16 digitálních vstupů</t>
  </si>
  <si>
    <t>-1594237255</t>
  </si>
  <si>
    <t>624</t>
  </si>
  <si>
    <t>7593320594</t>
  </si>
  <si>
    <t>Prvky TDO8 – Jednotka 8 digitálních výstupů</t>
  </si>
  <si>
    <t>-1252368249</t>
  </si>
  <si>
    <t>625</t>
  </si>
  <si>
    <t>7593320597</t>
  </si>
  <si>
    <t>Prvky TDO8s – Jednotka 8 bezpečných digitálních výstupů</t>
  </si>
  <si>
    <t>-1533648076</t>
  </si>
  <si>
    <t>626</t>
  </si>
  <si>
    <t>7593320714</t>
  </si>
  <si>
    <t>Prvky Záslepka 4HPT pro jedno pole kazety TEDIS</t>
  </si>
  <si>
    <t>168327906</t>
  </si>
  <si>
    <t>627</t>
  </si>
  <si>
    <t>7593320798</t>
  </si>
  <si>
    <t>Prvky MPS3D - jednotka napáječe a opakovače sběrnice</t>
  </si>
  <si>
    <t>1170223149</t>
  </si>
  <si>
    <t>628</t>
  </si>
  <si>
    <t>7593320813</t>
  </si>
  <si>
    <t>Prvky MVI3 – jednotka analogových napěťových vstupů</t>
  </si>
  <si>
    <t>883447995</t>
  </si>
  <si>
    <t>629</t>
  </si>
  <si>
    <t>7593320822</t>
  </si>
  <si>
    <t>Prvky MIR3 – jednotka měření izolačních odporů</t>
  </si>
  <si>
    <t>-1199103806</t>
  </si>
  <si>
    <t>630</t>
  </si>
  <si>
    <t>7593320825</t>
  </si>
  <si>
    <t>Prvky MIRS – subjednotka pro MIR3</t>
  </si>
  <si>
    <t>803145213</t>
  </si>
  <si>
    <t>631</t>
  </si>
  <si>
    <t>7593320852</t>
  </si>
  <si>
    <t>Prvky CT31 - Připojení jednotky CDU3</t>
  </si>
  <si>
    <t>351369848</t>
  </si>
  <si>
    <t>632</t>
  </si>
  <si>
    <t>7593320918</t>
  </si>
  <si>
    <t>Prvky 10HP3 Záslepka pro dvě pole a výšku 133 mm kazety MEDIS</t>
  </si>
  <si>
    <t>-301404820</t>
  </si>
  <si>
    <t>633</t>
  </si>
  <si>
    <t>7593320927</t>
  </si>
  <si>
    <t>Prvky 25HP3 Záslepka pro pět polí a výšku 133 mm kazety MEDIS</t>
  </si>
  <si>
    <t>1509975181</t>
  </si>
  <si>
    <t>634</t>
  </si>
  <si>
    <t>7593320843</t>
  </si>
  <si>
    <t>Prvky MT33 - Připojení jednotky MPS3A a MPS3D</t>
  </si>
  <si>
    <t>1780066870</t>
  </si>
  <si>
    <t>635</t>
  </si>
  <si>
    <t>7593320844</t>
  </si>
  <si>
    <t>Prvky MT34 - Připojení jednotek MDI3, MVI3, MIR3, MIS3, CSU3</t>
  </si>
  <si>
    <t>-494113778</t>
  </si>
  <si>
    <t>636</t>
  </si>
  <si>
    <t>7593320910</t>
  </si>
  <si>
    <t>Prvky CML3 - jednotka modemu</t>
  </si>
  <si>
    <t>1533505494</t>
  </si>
  <si>
    <t>637</t>
  </si>
  <si>
    <t>7593320911</t>
  </si>
  <si>
    <t>Prvky CT32 - Připojovací díl jednotky CML3</t>
  </si>
  <si>
    <t>-1555107052</t>
  </si>
  <si>
    <t>638</t>
  </si>
  <si>
    <t>7593320574</t>
  </si>
  <si>
    <t>Prvky Kazeta TD328</t>
  </si>
  <si>
    <t>293313278</t>
  </si>
  <si>
    <t>639</t>
  </si>
  <si>
    <t>7593320575</t>
  </si>
  <si>
    <t>Prvky Montážní sada 1patrová 133 mm pro kazetu TD</t>
  </si>
  <si>
    <t>305203160</t>
  </si>
  <si>
    <t>640</t>
  </si>
  <si>
    <t>7593320765</t>
  </si>
  <si>
    <t>Prvky Kazeta MD308D</t>
  </si>
  <si>
    <t>1253450102</t>
  </si>
  <si>
    <t>641</t>
  </si>
  <si>
    <t>7593320699</t>
  </si>
  <si>
    <t>Prvky Panel 2.patrový pro kazetu TEDIS19",FISCHER</t>
  </si>
  <si>
    <t>-621012912</t>
  </si>
  <si>
    <t>642</t>
  </si>
  <si>
    <t>7592505030</t>
  </si>
  <si>
    <t>Montáž vybavení diagnostického zařízení PZS</t>
  </si>
  <si>
    <t>418786342</t>
  </si>
  <si>
    <t>643</t>
  </si>
  <si>
    <t>7593320828</t>
  </si>
  <si>
    <t>Prvky CDU3 - komunikační a diagnostická jednotka</t>
  </si>
  <si>
    <t>157873003</t>
  </si>
  <si>
    <t>644</t>
  </si>
  <si>
    <t>7593315216</t>
  </si>
  <si>
    <t>Montáž skříně DOZ/DIAG pro diagnostiku - usazení skříně na místě určení, zapojení</t>
  </si>
  <si>
    <t>92262443</t>
  </si>
  <si>
    <t>645</t>
  </si>
  <si>
    <t>7592500305</t>
  </si>
  <si>
    <t>Diagnostická zařízení Server DLS - předepsaná sestava PC v rack skříni pro průmyslové použití s funcí místního serveru systému LDS (CV805415127)</t>
  </si>
  <si>
    <t>1012576118</t>
  </si>
  <si>
    <t>646</t>
  </si>
  <si>
    <t>7592500200</t>
  </si>
  <si>
    <t>Diagnostická zařízení Deska pro rozšíření vstupů MIS/MISP ST00 228</t>
  </si>
  <si>
    <t>-804619405</t>
  </si>
  <si>
    <t>647</t>
  </si>
  <si>
    <t>7592505020</t>
  </si>
  <si>
    <t>Montáž centrály diagnostiky PZS</t>
  </si>
  <si>
    <t>624796144</t>
  </si>
  <si>
    <t>648</t>
  </si>
  <si>
    <t>7592505120</t>
  </si>
  <si>
    <t>Zhotovení pracoviště DLA diagnostiky</t>
  </si>
  <si>
    <t>-55061443</t>
  </si>
  <si>
    <t>KAB</t>
  </si>
  <si>
    <t>Kabelizace</t>
  </si>
  <si>
    <t>649</t>
  </si>
  <si>
    <t>7492104470</t>
  </si>
  <si>
    <t>Spojovací vedení, podpěrné izolátory Spojky, ukončení pasu, ostatní Spojka MARS EKO 100 5138</t>
  </si>
  <si>
    <t>-1298853139</t>
  </si>
  <si>
    <t>650</t>
  </si>
  <si>
    <t>7499700470</t>
  </si>
  <si>
    <t xml:space="preserve">Kabely trakčního vedení, Různé TV  přechodová lávka</t>
  </si>
  <si>
    <t>-957786402</t>
  </si>
  <si>
    <t>651</t>
  </si>
  <si>
    <t>7491654010</t>
  </si>
  <si>
    <t>Montáž svorek spojovacích se 2 šrouby (typ SS, SO, SR03, aj.)</t>
  </si>
  <si>
    <t>591024324</t>
  </si>
  <si>
    <t>652</t>
  </si>
  <si>
    <t>7491654012</t>
  </si>
  <si>
    <t>Montáž svorek spojovacích se 3 a více šrouby (typ ST, SJ, SK, SZ, SR01, 02, aj.)</t>
  </si>
  <si>
    <t>1514759955</t>
  </si>
  <si>
    <t>653</t>
  </si>
  <si>
    <t>7492551010</t>
  </si>
  <si>
    <t>Montáž vodičů jednožílových Cu do 16 mm2 - uložení na rošty, pod omítku, do rozvaděče apod.</t>
  </si>
  <si>
    <t>-978599019</t>
  </si>
  <si>
    <t>654</t>
  </si>
  <si>
    <t>7590525250</t>
  </si>
  <si>
    <t>Montáž spojek se spojováním žil zátorkami spojky rovné metalického DK do 11 čtyřek</t>
  </si>
  <si>
    <t>770001620</t>
  </si>
  <si>
    <t>655</t>
  </si>
  <si>
    <t>7590525401</t>
  </si>
  <si>
    <t>Montáž spojky rovné metalické do 5 XN</t>
  </si>
  <si>
    <t>785599099</t>
  </si>
  <si>
    <t>656</t>
  </si>
  <si>
    <t>7593315274</t>
  </si>
  <si>
    <t>Montáž kabelového roštu pro volné/pevné uložení šířky 120 mm - sestavení roštu, vysekání otvoru, zasádrování nosníku, montáž držáku krytu a kabelu, zhotovení a uříznutí závěsu, zakrytování, nasazení den a vík, odizolování roštu od ocelové výztuže. Bez dodávky konstrukčního materiálu</t>
  </si>
  <si>
    <t>864083884</t>
  </si>
  <si>
    <t>657</t>
  </si>
  <si>
    <t>7593505310</t>
  </si>
  <si>
    <t>Zatažení optického kabelu do ochranné HDPE trubky</t>
  </si>
  <si>
    <t>1177170718</t>
  </si>
  <si>
    <t>658</t>
  </si>
  <si>
    <t>7590521714</t>
  </si>
  <si>
    <t>Venkovní vedení kabelová - metalické sítě Neplněné s ochr. vodičem, stíněné TCEKFY 1 P 1,0 D</t>
  </si>
  <si>
    <t>1417756045</t>
  </si>
  <si>
    <t>659</t>
  </si>
  <si>
    <t>7590565040</t>
  </si>
  <si>
    <t>Spojování a ukončení kabelů optických smyčkování vláken do kazety u optické spojky nebo rozvaděče - práce spojené s montáží specifikované kabelizace specifikovaným způsobem</t>
  </si>
  <si>
    <t>-1763975370</t>
  </si>
  <si>
    <t>660</t>
  </si>
  <si>
    <t>7590565050</t>
  </si>
  <si>
    <t>Spojování a ukončení kabelů optických svár optického vlákna ve spojce (rozvaděči) do 36 vláken - práce spojené s montáží specifikované kabelizace specifikovaným způsobem</t>
  </si>
  <si>
    <t>vlákno</t>
  </si>
  <si>
    <t>1857673132</t>
  </si>
  <si>
    <t>661</t>
  </si>
  <si>
    <t>7590565080</t>
  </si>
  <si>
    <t>Uložení kabelové rezervy optického kabelu</t>
  </si>
  <si>
    <t>96919194</t>
  </si>
  <si>
    <t>662</t>
  </si>
  <si>
    <t>7590565114</t>
  </si>
  <si>
    <t>Montáž spojky optického kabelu odbočné 72/12+12,24 svárů, 60 vláken průběžných - práce spojené s montáží specifikované kabelizace specifikovaným způsobem</t>
  </si>
  <si>
    <t>-1316272112</t>
  </si>
  <si>
    <t>663</t>
  </si>
  <si>
    <t>7593505200</t>
  </si>
  <si>
    <t>Uložení HDPE trubky pro optický kabel do kabelového žlabu</t>
  </si>
  <si>
    <t>-1897142422</t>
  </si>
  <si>
    <t>664</t>
  </si>
  <si>
    <t>7593505202</t>
  </si>
  <si>
    <t>Uložení HDPE trubky pro optický kabel do výkopu bez zřízení lože a bez krytí</t>
  </si>
  <si>
    <t>-992099956</t>
  </si>
  <si>
    <t>665</t>
  </si>
  <si>
    <t>7590560044</t>
  </si>
  <si>
    <t>Optické kabely Optické kabely střední konstrukce pro záfuk, přifuk do HDPE chráničky 24 vl. 4x6 vl./trubička, HDPE plášť 8,1 mm (6 el.)</t>
  </si>
  <si>
    <t>-1467264037</t>
  </si>
  <si>
    <t>666</t>
  </si>
  <si>
    <t>7590560379</t>
  </si>
  <si>
    <t>Optické kabely Spojky a příslušenství pro optické sítě Hrncová spojka, uspořádání vláken: UCNCP 5-18 S standardní, pro max 72 svárů</t>
  </si>
  <si>
    <t>40800694</t>
  </si>
  <si>
    <t>667</t>
  </si>
  <si>
    <t>7593505292</t>
  </si>
  <si>
    <t>Zafukování optického kabelu HDPE</t>
  </si>
  <si>
    <t>-875768906</t>
  </si>
  <si>
    <t>668</t>
  </si>
  <si>
    <t>7590541399</t>
  </si>
  <si>
    <t>Slaboproudé rozvody, kabely pro přívod a vnitřní instalaci Spojky metalických kabelů a příslušenství Teplem smrštitelná zesílená spojka pro netlakované kabely XAGA 500-100/25-460/EY</t>
  </si>
  <si>
    <t>2100795806</t>
  </si>
  <si>
    <t>669</t>
  </si>
  <si>
    <t>7590521454</t>
  </si>
  <si>
    <t>Venkovní vedení kabelová - metalické sítě Plněné, párované s ochr. vodičem TCEKPFLE 3 P 1,0 D</t>
  </si>
  <si>
    <t>-984568714</t>
  </si>
  <si>
    <t>670</t>
  </si>
  <si>
    <t>7494153020</t>
  </si>
  <si>
    <t>Montáž prázdných plastových kabelových skříní min. IP 44, výšky do 800 mm, hloubky do 320 mm do výklenku nebo na stěnu nebo na stožár š do 530 mm - včetně elektrovýzbroje</t>
  </si>
  <si>
    <t>1958919662</t>
  </si>
  <si>
    <t>671</t>
  </si>
  <si>
    <t>7593501820R</t>
  </si>
  <si>
    <t>Trasy kabelového vedení Lokátory a markery Ball Marker 1408-XR, fialový zabezpečováci</t>
  </si>
  <si>
    <t>1654862549</t>
  </si>
  <si>
    <t>672</t>
  </si>
  <si>
    <t>7593501810R</t>
  </si>
  <si>
    <t>Trasy kabelového vedení Lokátory a markery Ball Marker 1402-XR, červený energetika</t>
  </si>
  <si>
    <t>1806208299</t>
  </si>
  <si>
    <t>673</t>
  </si>
  <si>
    <t>7593501800R</t>
  </si>
  <si>
    <t>Trasy kabelového vedení Lokátory a markery Ball Marker 1401-XR, oranžový telekomunikace</t>
  </si>
  <si>
    <t>1351067424</t>
  </si>
  <si>
    <t>674</t>
  </si>
  <si>
    <t>7590521539</t>
  </si>
  <si>
    <t>Venkovní vedení kabelová - metalické sítě Plněné, párované s ochr. vodičem TCEKPFLEY 16 P 1,0 D</t>
  </si>
  <si>
    <t>769081954</t>
  </si>
  <si>
    <t>675</t>
  </si>
  <si>
    <t>7492500860</t>
  </si>
  <si>
    <t>Kabely, vodiče, šňůry Cu - nn Vodič jednožílový Cu, plastová izolace H07V-K 16 rudý (CYA)</t>
  </si>
  <si>
    <t>-2033374628</t>
  </si>
  <si>
    <t>676</t>
  </si>
  <si>
    <t>7492500870</t>
  </si>
  <si>
    <t>Kabely, vodiče, šňůry Cu - nn Vodič jednožílový Cu, plastová izolace H07V-K 16 sv.modrý (CYA)</t>
  </si>
  <si>
    <t>1454344294</t>
  </si>
  <si>
    <t>677</t>
  </si>
  <si>
    <t>7492501270</t>
  </si>
  <si>
    <t>Kabely, vodiče, šňůry Cu - nn Vodič jednožílový Cu, plastová izolace H07V-K 6 rudý (CYA)</t>
  </si>
  <si>
    <t>1174699147</t>
  </si>
  <si>
    <t>678</t>
  </si>
  <si>
    <t>7492501290</t>
  </si>
  <si>
    <t>Kabely, vodiče, šňůry Cu - nn Vodič jednožílový Cu, plastová izolace H07V-K 6 tm.modrý (CYA)</t>
  </si>
  <si>
    <t>1990444912</t>
  </si>
  <si>
    <t>679</t>
  </si>
  <si>
    <t>7491400270</t>
  </si>
  <si>
    <t>Kabelové rošty a žlaby Elektroinstalační lišty a kabelové žlaby Lišta LH 60x40 vkládací bílá 3m</t>
  </si>
  <si>
    <t>-1425115432</t>
  </si>
  <si>
    <t>680</t>
  </si>
  <si>
    <t>7590130020</t>
  </si>
  <si>
    <t>Rozdělovače, rozváděče Objekt kabelový pro AC trakci (CV490409002)</t>
  </si>
  <si>
    <t>-251533629</t>
  </si>
  <si>
    <t>681</t>
  </si>
  <si>
    <t>7491403530</t>
  </si>
  <si>
    <t>Kabelové rošty a žlaby Kabelové žlaby plechové, pozinkované MARS EKO 500/100 5107</t>
  </si>
  <si>
    <t>195782922</t>
  </si>
  <si>
    <t>682</t>
  </si>
  <si>
    <t>7491403720</t>
  </si>
  <si>
    <t>Kabelové rošty a žlaby Kabelové žlaby plechové, pozinkované Víko MARS EKO 500 5153</t>
  </si>
  <si>
    <t>1989020088</t>
  </si>
  <si>
    <t>683</t>
  </si>
  <si>
    <t>7491403790</t>
  </si>
  <si>
    <t>Kabelové rošty a žlaby Kabelové žlaby plechové, pozinkované Víko kolena MARS EKO 500 5161</t>
  </si>
  <si>
    <t>1171593965</t>
  </si>
  <si>
    <t>684</t>
  </si>
  <si>
    <t>7491403810</t>
  </si>
  <si>
    <t>Kabelové rošty a žlaby Kabelové žlaby plechové, pozinkované Koleno MARS EKO 250/50 vnější 5178</t>
  </si>
  <si>
    <t>-699449765</t>
  </si>
  <si>
    <t>685</t>
  </si>
  <si>
    <t>7590525559</t>
  </si>
  <si>
    <t>Montáž smršťovací spojky Raychem bez pancíře na dvouplášťovém celoplastovém kabelu do 20 žil - nasazení manžety, spojení žil, převlečení manžety, nahřátí pro její tepelné smrštění, uložení spojky v jámě</t>
  </si>
  <si>
    <t>555013404</t>
  </si>
  <si>
    <t>686</t>
  </si>
  <si>
    <t>7590525560</t>
  </si>
  <si>
    <t>Montáž smršťovací spojky Raychem bez pancíře na dvouplášťovém celoplastovém kabelu do 32 žil - nasazení manžety, spojení žil, převlečení manžety, nahřátí pro její tepelné smrštění, uložení spojky v jámě</t>
  </si>
  <si>
    <t>1124783878</t>
  </si>
  <si>
    <t>687</t>
  </si>
  <si>
    <t>7492501880</t>
  </si>
  <si>
    <t>Kabely, vodiče, šňůry Cu - nn Kabel silový 4 a 5-žílový Cu, plastová izolace CYKY 4J16 (4Bx16)</t>
  </si>
  <si>
    <t>1119509892</t>
  </si>
  <si>
    <t>688</t>
  </si>
  <si>
    <t>7590540625</t>
  </si>
  <si>
    <t>Slaboproudé rozvody, kabely pro přívod a vnitřní instalaci Spojky metalických kabelů a příslušenství Teplem smrštitelná silnostěnná trubka s lepidlem, barva černá, délka 1 m XCSM 85/22-1000/S(S5)</t>
  </si>
  <si>
    <t>2050878243</t>
  </si>
  <si>
    <t>689</t>
  </si>
  <si>
    <t>7590540595</t>
  </si>
  <si>
    <t>Slaboproudé rozvody, kabely pro přívod a vnitřní instalaci Spojky metalických kabelů a příslušenství Teplem smrštitelná silnostěnná trubka s lepidlem, barva černá, délka 1 m XCSM 130/41-1000/S(S5)</t>
  </si>
  <si>
    <t>491512701</t>
  </si>
  <si>
    <t>690</t>
  </si>
  <si>
    <t>7593500915</t>
  </si>
  <si>
    <t>Trasy kabelového vedení Ohebná dvouplášťová korugovaná chránička 75/63 smotek - černá UV stabilní</t>
  </si>
  <si>
    <t>-706320656</t>
  </si>
  <si>
    <t>691</t>
  </si>
  <si>
    <t>7593500935</t>
  </si>
  <si>
    <t>Trasy kabelového vedení Ohebná dvouplášťová korugovaná chránička 90/76 smotek - černá UV stabilní</t>
  </si>
  <si>
    <t>1778451302</t>
  </si>
  <si>
    <t>692</t>
  </si>
  <si>
    <t>7593500595</t>
  </si>
  <si>
    <t>Trasy kabelového vedení Kabelové krycí desky a pásy Fólie výstražná modrá š. 20cm (HM0673909991020)</t>
  </si>
  <si>
    <t>1243825105</t>
  </si>
  <si>
    <t>693</t>
  </si>
  <si>
    <t>7493600470</t>
  </si>
  <si>
    <t>Kabelové a zásuvkové skříně, elektroměrové rozvaděče Rozpojovací jisticí skříně - lištové (SR) 4 pojistkové lišty velikosti 2 kompaktní pilíř včetně základu</t>
  </si>
  <si>
    <t>1349585957</t>
  </si>
  <si>
    <t>694</t>
  </si>
  <si>
    <t>7593500695</t>
  </si>
  <si>
    <t>Trasy kabelového vedení PVC trubky hrdlované 050/2,9/6000, třída 4</t>
  </si>
  <si>
    <t>1207527052</t>
  </si>
  <si>
    <t>695</t>
  </si>
  <si>
    <t>7491403380</t>
  </si>
  <si>
    <t>Kabelové rošty a žlaby Kabelové žlaby drátěné, pozinkované MERKUR 300/100 M2 galv.zinek</t>
  </si>
  <si>
    <t>515725810</t>
  </si>
  <si>
    <t>696</t>
  </si>
  <si>
    <t>7492501300</t>
  </si>
  <si>
    <t>Kabely, vodiče, šňůry Cu - nn Vodič jednožílový Cu, plastová izolace H07V-K 6 žz (CYA)</t>
  </si>
  <si>
    <t>1438682501</t>
  </si>
  <si>
    <t>697</t>
  </si>
  <si>
    <t>7492501250</t>
  </si>
  <si>
    <t>Kabely, vodiče, šňůry Cu - nn Vodič jednožílový Cu, plastová izolace H07V-K 6 černý (CYA)</t>
  </si>
  <si>
    <t>241719074</t>
  </si>
  <si>
    <t>698</t>
  </si>
  <si>
    <t>7492500900</t>
  </si>
  <si>
    <t>Kabely, vodiče, šňůry Cu - nn Vodič jednožílový Cu, plastová izolace H07V-K 1,5 černý (CYA)</t>
  </si>
  <si>
    <t>-382236039</t>
  </si>
  <si>
    <t>699</t>
  </si>
  <si>
    <t>7590541174</t>
  </si>
  <si>
    <t>-1436370409</t>
  </si>
  <si>
    <t>700</t>
  </si>
  <si>
    <t>7590541164</t>
  </si>
  <si>
    <t>Slaboproudé rozvody, kabely pro přívod a vnitřní instalaci Spojky metalických kabelů a příslušenství Teplem smrštitelná silnostěnná trubka s lepidlem, barva černá, délka 1 m XCSM 44/12-1000/S(S10)</t>
  </si>
  <si>
    <t>1382876412</t>
  </si>
  <si>
    <t>701</t>
  </si>
  <si>
    <t>7590541139</t>
  </si>
  <si>
    <t>Slaboproudé rozvody, kabely pro přívod a vnitřní instalaci Spojky metalických kabelů a příslušenství Teplem smrštitelná silnostěnná trubka s lepidlem, barva černá, délka 1 m XCSM 115/30-1000/S(S5)</t>
  </si>
  <si>
    <t>1935025312</t>
  </si>
  <si>
    <t>702</t>
  </si>
  <si>
    <t>7590541169</t>
  </si>
  <si>
    <t>Slaboproudé rozvody, kabely pro přívod a vnitřní instalaci Spojky metalických kabelů a příslušenství Teplem smrštitelná silnostěnná trubka s lepidlem, barva černá, délka 1 m XCSM 55/18-1000/S(S10)</t>
  </si>
  <si>
    <t>-1478508050</t>
  </si>
  <si>
    <t>703</t>
  </si>
  <si>
    <t>7593500015</t>
  </si>
  <si>
    <t>Trasy kabelového vedení Kabelové žlaby Žlab kabelový TK 1 14x17x100cm (HM0592120210000)</t>
  </si>
  <si>
    <t>1279021492</t>
  </si>
  <si>
    <t>704</t>
  </si>
  <si>
    <t>7593500035</t>
  </si>
  <si>
    <t>Trasy kabelového vedení Kabelové žlaby Poklop kabel.žlabu TK 1 4x16x50cm (HM0592120810000)</t>
  </si>
  <si>
    <t>-549719732</t>
  </si>
  <si>
    <t>705</t>
  </si>
  <si>
    <t>7590521000</t>
  </si>
  <si>
    <t>Venkovní vedení kabelová - metalické sítě Plněné, párované s ochr. vodičem TCEKPFLEY 4 P 1,0 D</t>
  </si>
  <si>
    <t>2009633623</t>
  </si>
  <si>
    <t>706</t>
  </si>
  <si>
    <t>7492501930</t>
  </si>
  <si>
    <t>Kabely, vodiče, šňůry Cu - nn Kabel silový 4 a 5-žílový Cu, plastová izolace CYKY 4J6 (4Bx6)</t>
  </si>
  <si>
    <t>1429264921</t>
  </si>
  <si>
    <t>707</t>
  </si>
  <si>
    <t>7492502030</t>
  </si>
  <si>
    <t>Kabely, vodiče, šňůry Cu - nn Kabel silový 4 a 5-žílový Cu, plastová izolace CYKY 5J6 (5Cx6)</t>
  </si>
  <si>
    <t>-434124507</t>
  </si>
  <si>
    <t>708</t>
  </si>
  <si>
    <t>7492502130</t>
  </si>
  <si>
    <t>Kabely, vodiče, šňůry Cu - nn Kabel silový více-žílový Cu, plastová izolace CYKY 7O1,5 (7Dx1,5)</t>
  </si>
  <si>
    <t>-1563736964</t>
  </si>
  <si>
    <t>709</t>
  </si>
  <si>
    <t>7492502150</t>
  </si>
  <si>
    <t>Kabely, vodiče, šňůry Cu - nn Kabel silový více-žílový Cu, plastová izolace CYKY 12J2,5 (12Cx2,5)</t>
  </si>
  <si>
    <t>379412613</t>
  </si>
  <si>
    <t>710</t>
  </si>
  <si>
    <t>7492501870</t>
  </si>
  <si>
    <t>Kabely, vodiče, šňůry Cu - nn Kabel silový 4 a 5-žílový Cu, plastová izolace CYKY 4J10 (4Bx10)</t>
  </si>
  <si>
    <t>-193707900</t>
  </si>
  <si>
    <t>711</t>
  </si>
  <si>
    <t>7590525245</t>
  </si>
  <si>
    <t>Zatažení kabelu do objektu do 9 kg/m - vyčistění přístupu do objektu, odvinutí a zatažení kabelu</t>
  </si>
  <si>
    <t>1343653265</t>
  </si>
  <si>
    <t>712</t>
  </si>
  <si>
    <t>7590525382</t>
  </si>
  <si>
    <t>Vypichování žil v dálkovém kabelu při počtu od 8 do 16 čtyřek</t>
  </si>
  <si>
    <t>-479575155</t>
  </si>
  <si>
    <t>713</t>
  </si>
  <si>
    <t>7590540750</t>
  </si>
  <si>
    <t>Slaboproudé rozvody, kabely pro přívod a vnitřní instalaci Spojky metalických kabelů a příslušenství Teplem smrštitelná zesílená spojka pro netlakované kabely XAGA 500-100/25-500-FLE-CZ</t>
  </si>
  <si>
    <t>1341393810</t>
  </si>
  <si>
    <t>714</t>
  </si>
  <si>
    <t>7590541409</t>
  </si>
  <si>
    <t>Slaboproudé rozvody, kabely pro přívod a vnitřní instalaci Spojky metalických kabelů a příslušenství Teplem smrštitelná zesílená spojka pro netlakované kabely XAGA 500-100/25-500/EY</t>
  </si>
  <si>
    <t>-858624311</t>
  </si>
  <si>
    <t>715</t>
  </si>
  <si>
    <t>7590525747</t>
  </si>
  <si>
    <t>Montáž objímky kabelové značkovací - koncové - zhotovení objímky na průměr kabelu, vyražení znaku kabelu na objímku, nasazení objímky a zaletování, ovinutí objímky i pláště kabelu benzopáskou</t>
  </si>
  <si>
    <t>1630081260</t>
  </si>
  <si>
    <t>716</t>
  </si>
  <si>
    <t>7590545050</t>
  </si>
  <si>
    <t>Uložení kabelu CYKY do žlabového rozvodu zabezpečovací ústředny do 4 x 10 mm - odvinutí, naměření a položení šňůry na lávku nebo do žlabového rozvodu včetně uchycení v ohybech, zakrytí žlabu a zaizolování konců kabelu, prozvonění a označení</t>
  </si>
  <si>
    <t>1825618489</t>
  </si>
  <si>
    <t>717</t>
  </si>
  <si>
    <t>7590545052</t>
  </si>
  <si>
    <t>Uložení kabelu CYKY do žlabového rozvodu zabezpečovací ústředny nad 4 x 10 mm - odvinutí, naměření a položení šňůry na lávku nebo do žlabového rozvodu včetně uchycení v ohybech, zakrytí žlabu a zaizolování konců kabelu, prozvonění a označení</t>
  </si>
  <si>
    <t>-1019424830</t>
  </si>
  <si>
    <t>718</t>
  </si>
  <si>
    <t>7590545070</t>
  </si>
  <si>
    <t>Montáž ukončení kabelu CYKY 4x10 ve stojanu závor nebo rozvaděči - zatažení kabelu a jeho upevnění, odstranění pláště, rozpletení, odizolování žil, prozvonění a zapojení na svorkovnici</t>
  </si>
  <si>
    <t>1613327689</t>
  </si>
  <si>
    <t>719</t>
  </si>
  <si>
    <t>7590555072</t>
  </si>
  <si>
    <t>Montáž formy pro kabel TCEKE, TCEKES přes délku 0,5 m 5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</si>
  <si>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-662933414</t>
  </si>
  <si>
    <t>720</t>
  </si>
  <si>
    <t>7590555074</t>
  </si>
  <si>
    <t>Montáž formy pro kabel TCEKE, TCEKES přes délku 0,5 m 10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</si>
  <si>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2073422076</t>
  </si>
  <si>
    <t>721</t>
  </si>
  <si>
    <t>7590555104</t>
  </si>
  <si>
    <t>Montáž formy pro kabely TCEKE, TCEKFY, TCEKY, TCEKEZE, TCEKEY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</si>
  <si>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-1027825840</t>
  </si>
  <si>
    <t>722</t>
  </si>
  <si>
    <t>7590555110</t>
  </si>
  <si>
    <t>Montáž formy pro kabely TCEKE, TCEKFY, TCEKY, TCEKEZE, TCEKEY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</si>
  <si>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586157195</t>
  </si>
  <si>
    <t>723</t>
  </si>
  <si>
    <t>7590555112</t>
  </si>
  <si>
    <t>Montáž formy pro kabely TCEKE, TCEKFY, TCEKY, TCEKEZE, TCEKEY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</si>
  <si>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366894542</t>
  </si>
  <si>
    <t>724</t>
  </si>
  <si>
    <t>7593505134</t>
  </si>
  <si>
    <t>Zakrytí kabelu resp. trubek výstražnou fólií (bez fólie)</t>
  </si>
  <si>
    <t>-204366353</t>
  </si>
  <si>
    <t>725</t>
  </si>
  <si>
    <t>7590521519</t>
  </si>
  <si>
    <t>-593152820</t>
  </si>
  <si>
    <t>726</t>
  </si>
  <si>
    <t>7590521529</t>
  </si>
  <si>
    <t>Venkovní vedení kabelová - metalické sítě Plněné, párované s ochr. vodičem TCEKPFLEY 7 P 1,0 D</t>
  </si>
  <si>
    <t>-169979142</t>
  </si>
  <si>
    <t>727</t>
  </si>
  <si>
    <t>7590521514</t>
  </si>
  <si>
    <t>Venkovní vedení kabelová - metalické sítě Plněné, párované s ochr. vodičem TCEKPFLEY 3 P 1,0 D</t>
  </si>
  <si>
    <t>-784155694</t>
  </si>
  <si>
    <t>728</t>
  </si>
  <si>
    <t>7590520599</t>
  </si>
  <si>
    <t>Venkovní vedení kabelová - metalické sítě Plněné 4x0,8 TCEPKPFLE 3 x 4 x 0,8</t>
  </si>
  <si>
    <t>1056811551</t>
  </si>
  <si>
    <t>729</t>
  </si>
  <si>
    <t>7590520624</t>
  </si>
  <si>
    <t>Venkovní vedení kabelová - metalické sítě Plněné 4x0,8 TCEPKPFLEY 10 x 4 x 0,8</t>
  </si>
  <si>
    <t>508433668</t>
  </si>
  <si>
    <t>730</t>
  </si>
  <si>
    <t>7499700890</t>
  </si>
  <si>
    <t xml:space="preserve">Kabely trakčního vedení, Různé TV  Uzemňovací vedení v zemi, páskem FeZn do 120 mm2</t>
  </si>
  <si>
    <t>-1444631656</t>
  </si>
  <si>
    <t>731</t>
  </si>
  <si>
    <t>7492501715</t>
  </si>
  <si>
    <t>Kabely, vodiče, šňůry Cu - nn Kabel silový 2 a 3-žílový Cu, plastová izolace CYKY 2O6 (2Dx6), NYM-O 2x6</t>
  </si>
  <si>
    <t>1657615429</t>
  </si>
  <si>
    <t>732</t>
  </si>
  <si>
    <t>7492554010</t>
  </si>
  <si>
    <t>Montáž kabelů 4- a 5-žílových Cu do 16 mm2 - uložení do země, chráničky, na rošty, pod omítku apod.</t>
  </si>
  <si>
    <t>-792563792</t>
  </si>
  <si>
    <t>733</t>
  </si>
  <si>
    <t>7590520609</t>
  </si>
  <si>
    <t>Venkovní vedení kabelová - metalické sítě Plněné 4x0,8 TCEPKPFLE 5 x 4 x 0,8</t>
  </si>
  <si>
    <t>422434755</t>
  </si>
  <si>
    <t>734</t>
  </si>
  <si>
    <t>7492500810</t>
  </si>
  <si>
    <t>Kabely, vodiče, šňůry Cu - nn Vodič jednožílový Cu, plastová izolace H07V-K 10 rudý (CYA)</t>
  </si>
  <si>
    <t>44124726</t>
  </si>
  <si>
    <t>735</t>
  </si>
  <si>
    <t>7492500830</t>
  </si>
  <si>
    <t>Kabely, vodiče, šňůry Cu - nn Vodič jednožílový Cu, plastová izolace H07V-K 10 tm.modrý (CYA)</t>
  </si>
  <si>
    <t>-176886702</t>
  </si>
  <si>
    <t>736</t>
  </si>
  <si>
    <t>7492502020</t>
  </si>
  <si>
    <t>Kabely, vodiče, šňůry Cu - nn Kabel silový 4 a 5-žílový Cu, plastová izolace CYKY 5J4 (5Cx4)</t>
  </si>
  <si>
    <t>-645918071</t>
  </si>
  <si>
    <t>737</t>
  </si>
  <si>
    <t>7590525542</t>
  </si>
  <si>
    <t>Montáž smršťovací spojky Raychem bez pancíře na jednoplášťovém celoplastovém kabelu do 32 žil - nasazení manžety, spojení žil, převlečení manžety, nahřátí pro její tepelné smrštění, uložení spojky v jámě</t>
  </si>
  <si>
    <t>2093719210</t>
  </si>
  <si>
    <t>738</t>
  </si>
  <si>
    <t>7590525544</t>
  </si>
  <si>
    <t>Montáž smršťovací spojky Raychem bez pancíře na jednoplášťovém celoplastovém kabelu do 60 žil - nasazení manžety, spojení žil, převlečení manžety, nahřátí pro její tepelné smrštění, uložení spojky v jámě</t>
  </si>
  <si>
    <t>-610606559</t>
  </si>
  <si>
    <t>739</t>
  </si>
  <si>
    <t>7590555204</t>
  </si>
  <si>
    <t>Montáž forma pro kabely TCEKPFLE, TCEKPFLEY, TCEKPFLEZE, TCEKPFLEZY svorkovice WAGO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</si>
  <si>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728237558</t>
  </si>
  <si>
    <t>740</t>
  </si>
  <si>
    <t>7590521459</t>
  </si>
  <si>
    <t>Venkovní vedení kabelová - metalické sítě Plněné, párované s ochr. vodičem TCEKPFLE 4 P 1,0 D</t>
  </si>
  <si>
    <t>900786241</t>
  </si>
  <si>
    <t>741</t>
  </si>
  <si>
    <t>7590521469</t>
  </si>
  <si>
    <t>Venkovní vedení kabelová - metalické sítě Plněné, párované s ochr. vodičem TCEKPFLE 7 P 1,0 D</t>
  </si>
  <si>
    <t>707700009</t>
  </si>
  <si>
    <t>742</t>
  </si>
  <si>
    <t>7590521474</t>
  </si>
  <si>
    <t>Venkovní vedení kabelová - metalické sítě Plněné, párované s ochr. vodičem TCEKPFLE 12 P 1,0 D</t>
  </si>
  <si>
    <t>-1609414172</t>
  </si>
  <si>
    <t>743</t>
  </si>
  <si>
    <t>7590521489</t>
  </si>
  <si>
    <t>Venkovní vedení kabelová - metalické sítě Plněné, párované s ochr. vodičem TCEKPFLE 30 P 1,0 D</t>
  </si>
  <si>
    <t>-242253591</t>
  </si>
  <si>
    <t>744</t>
  </si>
  <si>
    <t>7590521020</t>
  </si>
  <si>
    <t>842363459</t>
  </si>
  <si>
    <t>745</t>
  </si>
  <si>
    <t>7590540800</t>
  </si>
  <si>
    <t>Slaboproudé rozvody, kabely pro přívod a vnitřní instalaci Spojky metalických kabelů a příslušenství Teplem smrštitelná zesílená spojka pro netlakované kabely XAGA 500-75/15-300/EY</t>
  </si>
  <si>
    <t>596025808</t>
  </si>
  <si>
    <t>746</t>
  </si>
  <si>
    <t>7590520995</t>
  </si>
  <si>
    <t>-1647258399</t>
  </si>
  <si>
    <t>747</t>
  </si>
  <si>
    <t>7590521015</t>
  </si>
  <si>
    <t>Venkovní vedení kabelová - metalické sítě Plněné, párované s ochr. vodičem TCEKPFLEY 12 P 1,0 D</t>
  </si>
  <si>
    <t>-1232935217</t>
  </si>
  <si>
    <t>748</t>
  </si>
  <si>
    <t>7590521025</t>
  </si>
  <si>
    <t>Venkovní vedení kabelová - metalické sítě Plněné, párované s ochr. vodičem TCEKPFLEY 24 P 1,0 D</t>
  </si>
  <si>
    <t>-1693211549</t>
  </si>
  <si>
    <t>749</t>
  </si>
  <si>
    <t>7492756030</t>
  </si>
  <si>
    <t>Pomocné práce pro montáž kabelů vyhledání stávajících kabelů ( měření, sonda ) - v obvodu žel. stanice nebo na na trati včetně provedení sondy</t>
  </si>
  <si>
    <t>1909470838</t>
  </si>
  <si>
    <t>750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</si>
  <si>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</si>
  <si>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</si>
  <si>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2118011254</t>
  </si>
  <si>
    <t>751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</si>
  <si>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</si>
  <si>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</si>
  <si>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-960067873</t>
  </si>
  <si>
    <t>752</t>
  </si>
  <si>
    <t>7590525413</t>
  </si>
  <si>
    <t>Montáž spojky rovné pro plastové kabely párové rovné o průměru 1,0 mm PE plášť bez pancíře S 1 do 24 žil - přistavení elektrického agregátu, změření izolačního odporu, vlastní montáž spojky, sestavení montážního stojanu, upnutí kabelu do stojanu, spojení žil, svaření spojky, uvolnění kabelu, uložení spojky v jámě</t>
  </si>
  <si>
    <t>-758000224</t>
  </si>
  <si>
    <t>753</t>
  </si>
  <si>
    <t>7590555102</t>
  </si>
  <si>
    <t>Montáž formy pro kabely TCEKE, TCEKFY, TCEKY, TCEKEZE, TCEKEY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</si>
  <si>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1524107294</t>
  </si>
  <si>
    <t>754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</si>
  <si>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</si>
  <si>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</si>
  <si>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1276492179</t>
  </si>
  <si>
    <t>755</t>
  </si>
  <si>
    <t>7590521010</t>
  </si>
  <si>
    <t>1199062527</t>
  </si>
  <si>
    <t>756</t>
  </si>
  <si>
    <t>7590540775</t>
  </si>
  <si>
    <t>Slaboproudé rozvody, kabely pro přívod a vnitřní instalaci Spojky metalických kabelů a příslušenství Teplem smrštitelná zesílená spojka pro netlakované kabely XAGA 500-43/8-300/EY</t>
  </si>
  <si>
    <t>1778494096</t>
  </si>
  <si>
    <t>757</t>
  </si>
  <si>
    <t>7590540810</t>
  </si>
  <si>
    <t>Slaboproudé rozvody, kabely pro přívod a vnitřní instalaci Spojky metalických kabelů a příslušenství Teplem smrštitelná zesílená spojka pro netlakované kabely XAGA 500-75/15-400/EY</t>
  </si>
  <si>
    <t>1114050112</t>
  </si>
  <si>
    <t>758</t>
  </si>
  <si>
    <t>7491400260</t>
  </si>
  <si>
    <t>Kabelové rošty a žlaby Elektroinstalační lišty a kabelové žlaby Lišta LHD 40x20 vkládací bílá 2m</t>
  </si>
  <si>
    <t>-1871657552</t>
  </si>
  <si>
    <t>759</t>
  </si>
  <si>
    <t>7491400360</t>
  </si>
  <si>
    <t>Kabelové rošty a žlaby Elektroinstalační lišty a kabelové žlaby Kryt LH 40x20 rohový vnější bílý</t>
  </si>
  <si>
    <t>-780408940</t>
  </si>
  <si>
    <t>760</t>
  </si>
  <si>
    <t>7491400380</t>
  </si>
  <si>
    <t>Kabelové rošty a žlaby Elektroinstalační lišty a kabelové žlaby Kryt LH 40x20 koncový bílý</t>
  </si>
  <si>
    <t>177197315</t>
  </si>
  <si>
    <t>761</t>
  </si>
  <si>
    <t>7492501700</t>
  </si>
  <si>
    <t>Kabely, vodiče, šňůry Cu - nn Kabel silový 2 a 3-žílový Cu, plastová izolace CYKY 2O2,5 (2Dx2,5)</t>
  </si>
  <si>
    <t>-1479053726</t>
  </si>
  <si>
    <t>762</t>
  </si>
  <si>
    <t>7492501000</t>
  </si>
  <si>
    <t>Kabely, vodiče, šňůry Cu - nn Vodič jednožílový Cu, plastová izolace H07V-K 25 černý (CYA)</t>
  </si>
  <si>
    <t>-1471677523</t>
  </si>
  <si>
    <t>763</t>
  </si>
  <si>
    <t>7492500850</t>
  </si>
  <si>
    <t>Kabely, vodiče, šňůry Cu - nn Vodič jednožílový Cu, plastová izolace H07V-K 16 černý (CYA)</t>
  </si>
  <si>
    <t>997007184</t>
  </si>
  <si>
    <t>764</t>
  </si>
  <si>
    <t>7492500190</t>
  </si>
  <si>
    <t>Kabely, vodiče, šňůry Cu - nn Vodič jednožílový Cu, plastová izolace H07V-U 1,5 černý (CY)</t>
  </si>
  <si>
    <t>-1720406768</t>
  </si>
  <si>
    <t>765</t>
  </si>
  <si>
    <t>7492501070</t>
  </si>
  <si>
    <t>Kabely, vodiče, šňůry Cu - nn Vodič jednožílový Cu, plastová izolace H07V-K 2,5 rudý (CYA)</t>
  </si>
  <si>
    <t>1343195764</t>
  </si>
  <si>
    <t>766</t>
  </si>
  <si>
    <t>7492501100</t>
  </si>
  <si>
    <t>Kabely, vodiče, šňůry Cu - nn Vodič jednožílový Cu, plastová izolace H07V-K 2,5 tm.modrý (CYA)</t>
  </si>
  <si>
    <t>-1195007340</t>
  </si>
  <si>
    <t>767</t>
  </si>
  <si>
    <t>7492501710</t>
  </si>
  <si>
    <t>Kabely, vodiče, šňůry Cu - nn Kabel silový 2 a 3-žílový Cu, plastová izolace CYKY 2O4 (2Dx4)</t>
  </si>
  <si>
    <t>1478668124</t>
  </si>
  <si>
    <t>768</t>
  </si>
  <si>
    <t>7593500600</t>
  </si>
  <si>
    <t>Trasy kabelového vedení Kabelové krycí desky a pásy Fólie výstražná modrá š. 34cm (HM0673909991034)</t>
  </si>
  <si>
    <t>1192571661</t>
  </si>
  <si>
    <t>769</t>
  </si>
  <si>
    <t>7492501760</t>
  </si>
  <si>
    <t>Kabely, vodiče, šňůry Cu - nn Kabel silový 2 a 3-žílový Cu, plastová izolace CYKY 3J1,5 (3Cx 1,5)</t>
  </si>
  <si>
    <t>-2118990396</t>
  </si>
  <si>
    <t>770</t>
  </si>
  <si>
    <t>7492500100</t>
  </si>
  <si>
    <t>Kabely, vodiče, šňůry Cu - nn Vodič jednožílový Cu, plastová izolace H05V-U 1 hnědý (CY)</t>
  </si>
  <si>
    <t>704129520</t>
  </si>
  <si>
    <t>771</t>
  </si>
  <si>
    <t>7492500090</t>
  </si>
  <si>
    <t>Kabely, vodiče, šňůry Cu - nn Vodič jednožílový Cu, plastová izolace H05V-U 1 černý (CY)</t>
  </si>
  <si>
    <t>-1604449552</t>
  </si>
  <si>
    <t>772</t>
  </si>
  <si>
    <t>7492500030</t>
  </si>
  <si>
    <t>Kabely, vodiče, šňůry Cu - nn Vodič jednožílový Cu, plastová izolace H05V-U 0,5 černý (CY)</t>
  </si>
  <si>
    <t>-801105760</t>
  </si>
  <si>
    <t>773</t>
  </si>
  <si>
    <t>7492502340</t>
  </si>
  <si>
    <t>Kabely, vodiče, šňůry Cu - nn Kabel silový Cu, silikonová izolace, stíněný CMFM 12G1 (12Cx1)</t>
  </si>
  <si>
    <t>1501895347</t>
  </si>
  <si>
    <t>774</t>
  </si>
  <si>
    <t>7593500020</t>
  </si>
  <si>
    <t>Trasy kabelového vedení Kabelové žlaby Žlab kabelový TK 2 19x23x100cm (HM0592120220000)</t>
  </si>
  <si>
    <t>615731790</t>
  </si>
  <si>
    <t>775</t>
  </si>
  <si>
    <t>7593500040</t>
  </si>
  <si>
    <t>Trasy kabelového vedení Kabelové žlaby Poklop kabel.žlabu TK 2 3x23x50cm (HM0592120820000)</t>
  </si>
  <si>
    <t>379325080</t>
  </si>
  <si>
    <t>776</t>
  </si>
  <si>
    <t>7491251010</t>
  </si>
  <si>
    <t>Montáž lišt elektroinstalačních, kabelových žlabů z PVC-U jednokomorových zaklapávacích rozměru 40/40 mm - na konstrukci, omítku apod. včetně spojek, ohybů, rohů, bez krabic</t>
  </si>
  <si>
    <t>-1407236141</t>
  </si>
  <si>
    <t>777</t>
  </si>
  <si>
    <t>7491455012</t>
  </si>
  <si>
    <t>Montáž plechových pozinkovaných kabelových žlabů (včetně příslušenství) šířky 40-250/50 mm včetně víka a nosníků - včetně rozměření, usazení, vyvážení, upevnění a elektrické pospojování</t>
  </si>
  <si>
    <t>1994736639</t>
  </si>
  <si>
    <t>778</t>
  </si>
  <si>
    <t>7491455025</t>
  </si>
  <si>
    <t>Montáž plechových pozinkovaných kabelových žlabů (včetně příslušenství) koleno 45° s víkem, šířky 40-250/50 mm - včetně rozměření, usazení, vyvážení, upevnění a elektrické pospojování</t>
  </si>
  <si>
    <t>1592151460</t>
  </si>
  <si>
    <t>779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</si>
  <si>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</si>
  <si>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</si>
  <si>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1361969241</t>
  </si>
  <si>
    <t>780</t>
  </si>
  <si>
    <t>7492553010</t>
  </si>
  <si>
    <t>Montáž kabelů 2- a 3-žílových Cu do 16 mm2 - uložení do země, chráničky, na rošty, pod omítku apod.</t>
  </si>
  <si>
    <t>-1120322307</t>
  </si>
  <si>
    <t>781</t>
  </si>
  <si>
    <t>7492554014</t>
  </si>
  <si>
    <t>Montáž kabelů 4- a 5-žílových Cu do 50 mm2 - uložení do země, chráničky, na rošty, pod omítku apod.</t>
  </si>
  <si>
    <t>-984402410</t>
  </si>
  <si>
    <t>782</t>
  </si>
  <si>
    <t>7492652016</t>
  </si>
  <si>
    <t>Montáž kabelů 4- a 5-žílových Al do 240 mm2 - uložení do země, chráničky, na rošty, pod omítku apod.</t>
  </si>
  <si>
    <t>50235045</t>
  </si>
  <si>
    <t>783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</si>
  <si>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</si>
  <si>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</si>
  <si>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-667422115</t>
  </si>
  <si>
    <t>784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</si>
  <si>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</si>
  <si>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</si>
  <si>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-1748843418</t>
  </si>
  <si>
    <t>785</t>
  </si>
  <si>
    <t>7492752018</t>
  </si>
  <si>
    <t>Montáž ukončení kabelů nn kabelovou spojkou 3/4/5 - žílové kabely s plastovou izolací do 240 mm2 - včetně odizolování pláště a izolace žil kabelu, včetně ukončení žil a stínění - oko</t>
  </si>
  <si>
    <t>503416390</t>
  </si>
  <si>
    <t>786</t>
  </si>
  <si>
    <t>7492756040</t>
  </si>
  <si>
    <t>Pomocné práce pro montáž kabelů zatažení kabelů do chráničky do 4 kg/m</t>
  </si>
  <si>
    <t>-672728934</t>
  </si>
  <si>
    <t>787</t>
  </si>
  <si>
    <t>7493654022</t>
  </si>
  <si>
    <t>Montáž rozpojovacích skříní SR a SD venkovních na pojistkové lišty nebo na pojistkové spodky do 400 A pro připojení kabelů (i kabelové smyčky) do 240 mm2 kompaktní pilíř s 4 - 5 sadami pojistkových lišt - včetně elektrovýzbroje, neobsahuje cenu za zemní práce</t>
  </si>
  <si>
    <t>1077667797</t>
  </si>
  <si>
    <t>788</t>
  </si>
  <si>
    <t>7593500900</t>
  </si>
  <si>
    <t>Trasy kabelového vedení Ohebná dvouplášťová korugovaná chránička 75/63 smotek</t>
  </si>
  <si>
    <t>-1643435330</t>
  </si>
  <si>
    <t>789</t>
  </si>
  <si>
    <t>7590522179</t>
  </si>
  <si>
    <t>Venkovní vedení kabelová - metalické sítě Dálkové kabely ŽDK s Pb pláštěm DCKQY; 3XV1,2+14DM0,9</t>
  </si>
  <si>
    <t>730145291</t>
  </si>
  <si>
    <t>790</t>
  </si>
  <si>
    <t>7590521534</t>
  </si>
  <si>
    <t>2009629767</t>
  </si>
  <si>
    <t>791</t>
  </si>
  <si>
    <t>7590145040</t>
  </si>
  <si>
    <t>Montáž závěru kabelového zabezpečovacího na zemní podpěru UKM 12 - úplná montáž závěru, zatažení kabelu, měření izolačního stavu, jednostranné číslování. Bez provedení zemních prací, zhotovení a zapojení kabelové formy</t>
  </si>
  <si>
    <t>-1498119565</t>
  </si>
  <si>
    <t>792</t>
  </si>
  <si>
    <t>7590145042</t>
  </si>
  <si>
    <t>Montáž závěru kabelového zabezpečovacího na zemní podpěru UPM 24 - úplná montáž závěru, zatažení kabelu, měření izolačního stavu, jednostranné číslování. Bez provedení zemních prací, zhotovení a zapojení kabelové formy</t>
  </si>
  <si>
    <t>-1251029350</t>
  </si>
  <si>
    <t>793</t>
  </si>
  <si>
    <t>7491300030</t>
  </si>
  <si>
    <t>Ocelové konstrukce Kabelové stojiny a výložníky pozinkované Stojina ocelová, d.1200 mm (obj. množství 2 ks)</t>
  </si>
  <si>
    <t>1967575391</t>
  </si>
  <si>
    <t>794</t>
  </si>
  <si>
    <t>7590145046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</si>
  <si>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</si>
  <si>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-557271121</t>
  </si>
  <si>
    <t>795</t>
  </si>
  <si>
    <t>7590525125</t>
  </si>
  <si>
    <t>Montáž kabelu metalického zatažení do chráničky do 2 kg/m</t>
  </si>
  <si>
    <t>1773788719</t>
  </si>
  <si>
    <t>796</t>
  </si>
  <si>
    <t>7590525127</t>
  </si>
  <si>
    <t>Montáž kabelu metalického zatažení do chráničky přes 4 do 6 kg/m</t>
  </si>
  <si>
    <t>960420634</t>
  </si>
  <si>
    <t>797</t>
  </si>
  <si>
    <t>7590525165</t>
  </si>
  <si>
    <t>Montáž kabelu úložného volně uloženého s jádrem 0,8 mm TCKQYDY do 100 XN - příprava kabelového bubnu a přistavení na místo pokládky, přeměření izolačního stavu kabelu, odvinutí a uložení kabelu do kabelového Iůžka nebo do žlabu a protažení překážkami, odřezání kabelu, uzavření konců kabelu a přemístění kabelového bubnu</t>
  </si>
  <si>
    <t>-1852361945</t>
  </si>
  <si>
    <t>798</t>
  </si>
  <si>
    <t>7590525175</t>
  </si>
  <si>
    <t>Montáž kabelu úložného volně uloženého s jádry 0,4 a 0,6 mm TCEKE do 100 XN - příprava kabelového bubnu a přistavení na místo pokládky, přeměření izolačního stavu kabelu, odvinutí a uložení kabelu do kabelového Iůžka nebo do žlabu a protažení překážkami, odřezání kabelu, uzavření konců kabelu a přemístění kabelového bubnu</t>
  </si>
  <si>
    <t>584186069</t>
  </si>
  <si>
    <t>799</t>
  </si>
  <si>
    <t>7590525220</t>
  </si>
  <si>
    <t>Montáž kabelu návěstního s jádry 0,4 a 0,6 mm Cu TCEKEZE do 25 XN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</si>
  <si>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-2004999803</t>
  </si>
  <si>
    <t>800</t>
  </si>
  <si>
    <t>7590525222</t>
  </si>
  <si>
    <t>Montáž kabelu návěstního s jádrem 0,8 mm Cu TCEKEZE do 50 XN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</si>
  <si>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-1428813753</t>
  </si>
  <si>
    <t>801</t>
  </si>
  <si>
    <t>7590525232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</si>
  <si>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</si>
  <si>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-299872923</t>
  </si>
  <si>
    <t>802</t>
  </si>
  <si>
    <t>7590525233</t>
  </si>
  <si>
    <t>Montáž kabelu návěstního volně uloženého s jádrem 1 mm Cu TCEKEZE, TCEKFE, TCEKPFLEY, TCEKPFLEZE do 61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</si>
  <si>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1585129141</t>
  </si>
  <si>
    <t>803</t>
  </si>
  <si>
    <t>7590525410</t>
  </si>
  <si>
    <t>Montáž spojky rovné pro plastové kabely párové rovné o průměru 1,0 mm PE plášť bez pancíře S 1 do 6 žil - přistavení elektrického agregátu, změření izolačního odporu, vlastní montáž spojky, sestavení montážního stojanu, upnutí kabelu do stojanu, spojení žil, svaření spojky, uvolnění kabelu, uložení spojky v jámě</t>
  </si>
  <si>
    <t>77829669</t>
  </si>
  <si>
    <t>804</t>
  </si>
  <si>
    <t>7590525411</t>
  </si>
  <si>
    <t>Montáž spojky rovné pro plastové kabely párové rovné o průměru 1,0 mm PE plášť bez pancíře S 1 do 8 žil - přistavení elektrického agregátu, změření izolačního odporu, vlastní montáž spojky, sestavení montážního stojanu, upnutí kabelu do stojanu, spojení žil, svaření spojky, uvolnění kabelu, uložení spojky v jámě</t>
  </si>
  <si>
    <t>681096826</t>
  </si>
  <si>
    <t>805</t>
  </si>
  <si>
    <t>7590525412</t>
  </si>
  <si>
    <t>Montáž spojky rovné pro plastové kabely párové rovné o průměru 1,0 mm PE plášť bez pancíře S 1 do 14 žil - přistavení elektrického agregátu, změření izolačního odporu, vlastní montáž spojky, sestavení montážního stojanu, upnutí kabelu do stojanu, spojení žil, svaření spojky, uvolnění kabelu, uložení spojky v jámě</t>
  </si>
  <si>
    <t>-999174161</t>
  </si>
  <si>
    <t>806</t>
  </si>
  <si>
    <t>7590525416</t>
  </si>
  <si>
    <t>Montáž spojky rovné pro plastové kabely párové rovné o průměru 1,0 mm PE plášť bez pancíře S 2 do 48 žil - přistavení elektrického agregátu, změření izolačního odporu, vlastní montáž spojky, sestavení montážního stojanu, upnutí kabelu do stojanu, spojení žil, svaření spojky, uvolnění kabelu, uložení spojky v jámě</t>
  </si>
  <si>
    <t>-1673922531</t>
  </si>
  <si>
    <t>807</t>
  </si>
  <si>
    <t>7590525417</t>
  </si>
  <si>
    <t>Montáž spojky rovné pro plastové kabely párové rovné o průměru 1,0 mm PE plášť bez pancíře S 2 do 60 žil - přistavení elektrického agregátu, změření izolačního odporu, vlastní montáž spojky, sestavení montážního stojanu, upnutí kabelu do stojanu, spojení žil, svaření spojky, uvolnění kabelu, uložení spojky v jámě</t>
  </si>
  <si>
    <t>24412977</t>
  </si>
  <si>
    <t>808</t>
  </si>
  <si>
    <t>7590525445</t>
  </si>
  <si>
    <t>Montáž spojky rovné pro plastové kabely párové Raychem XAGA s konektory UDW2 na 1 plášť bez pancíře do 10 žil - nasazení manžety, spojení žil, převlečení manžety, nahřátí pro její tepelné smrštění, uložení spojky v jámě</t>
  </si>
  <si>
    <t>-931450501</t>
  </si>
  <si>
    <t>809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</si>
  <si>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</si>
  <si>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</si>
  <si>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-1127677326</t>
  </si>
  <si>
    <t>810</t>
  </si>
  <si>
    <t>7590525449</t>
  </si>
  <si>
    <t>Montáž spojky rovné pro plastové kabely párové Raychem XAGA s konektory UDW2 na 1 plášť bez pancíře do 60 žil - nasazení manžety, spojení žil, převlečení manžety, nahřátí pro její tepelné smrštění, uložení spojky v jámě</t>
  </si>
  <si>
    <t>453467072</t>
  </si>
  <si>
    <t>811</t>
  </si>
  <si>
    <t>7590525451</t>
  </si>
  <si>
    <t>Montáž spojky rovné pro plastové kabely párové Raychem XAGA s konektory UDW2 na 1 plášť bez pancíře do 100 žil - nasazení manžety, spojení žil, převlečení manžety, nahřátí pro její tepelné smrštění, uložení spojky v jámě</t>
  </si>
  <si>
    <t>-1713018964</t>
  </si>
  <si>
    <t>812</t>
  </si>
  <si>
    <t>7590525465</t>
  </si>
  <si>
    <t>Montáž spojky rovné pro plastové kabely párové Raychem XAGA s konektory UDW2 2 plášť bez pancíře do 32 žil - nasazení manžety, spojení žil, převlečení manžety, nahřátí pro její tepelné smrštění, uložení spojky v jámě</t>
  </si>
  <si>
    <t>1217244766</t>
  </si>
  <si>
    <t>813</t>
  </si>
  <si>
    <t>7590541454</t>
  </si>
  <si>
    <t>Slaboproudé rozvody, kabely pro přívod a vnitřní instalaci Spojky metalických kabelů a příslušenství Teplem smrštitelná zesílená spojka pro netlakované kabely XAGA 500-55/12-300/EY</t>
  </si>
  <si>
    <t>-765320991</t>
  </si>
  <si>
    <t>814</t>
  </si>
  <si>
    <t>7590525558</t>
  </si>
  <si>
    <t>Montáž smršťovací spojky Raychem bez pancíře na dvouplášťovém celoplastovém kabelu do 10 žil - nasazení manžety, spojení žil, převlečení manžety, nahřátí pro její tepelné smrštění, uložení spojky v jámě</t>
  </si>
  <si>
    <t>259992488</t>
  </si>
  <si>
    <t>815</t>
  </si>
  <si>
    <t>7492500880</t>
  </si>
  <si>
    <t>Kabely, vodiče, šňůry Cu - nn Vodič jednožílový Cu, plastová izolace H07V-K 16 žz (CYA)</t>
  </si>
  <si>
    <t>1262289453</t>
  </si>
  <si>
    <t>816</t>
  </si>
  <si>
    <t>7590525686</t>
  </si>
  <si>
    <t>Montáž ukončení celoplastového kabelu v závěru nebo rozvaděči se zářezovými svorkovnicemi bez pancíře do 10 žil - odstranění pláště kabelu, vyformování, zaříznutí vodičů do svorkovnice, přezkoušení izolačního stavu kabelových žil</t>
  </si>
  <si>
    <t>-30439169</t>
  </si>
  <si>
    <t>817</t>
  </si>
  <si>
    <t>7590525688</t>
  </si>
  <si>
    <t>Montáž ukončení celoplastového kabelu v závěru nebo rozvaděči se zářezovými svorkovnicemi bez pancíře do 40 žil - odstranění pláště kabelu, vyformování, zaříznutí vodičů do svorkovnice, přezkoušení izolačního stavu kabelových žil</t>
  </si>
  <si>
    <t>-1829671644</t>
  </si>
  <si>
    <t>818</t>
  </si>
  <si>
    <t>7590525689</t>
  </si>
  <si>
    <t>Montáž ukončení celoplastového kabelu v závěru nebo rozvaděči se zářezovými svorkovnicemi bez pancíře do 100 žil - odstranění pláště kabelu, vyformování, zaříznutí vodičů do svorkovnice, přezkoušení izolačního stavu kabelových žil</t>
  </si>
  <si>
    <t>1336342923</t>
  </si>
  <si>
    <t>819</t>
  </si>
  <si>
    <t>7590525710</t>
  </si>
  <si>
    <t>Montáž ukončení celoplastového kabelu v závěru nebo rozvaděči se svorkovnicemi Sv12 bez pancíře 3p - odstranění pláště kabelu, odizolování konců vodičů, vyformování, přišroubování vodičů na svorkovnici, přezkoušení izolačního stavu kabelových žil</t>
  </si>
  <si>
    <t>184002567</t>
  </si>
  <si>
    <t>820</t>
  </si>
  <si>
    <t>7590525768</t>
  </si>
  <si>
    <t>Úpravení konců kabelu k číslování oboustrannému - úprava konců kabelu k číslování, rozvrstvení kabelové duše podle poloh, odizolování žil k měření kontinuity, příprava prozváněcí soupravy, vyhledávání žiI podle vedoucí strany, vyvázání čtyřek a vyznačení pořadí žil</t>
  </si>
  <si>
    <t>230685843</t>
  </si>
  <si>
    <t>821</t>
  </si>
  <si>
    <t>7590535100</t>
  </si>
  <si>
    <t>Propojování stávajících kabelů v jedné kynetě 2 kabelů</t>
  </si>
  <si>
    <t>481542607</t>
  </si>
  <si>
    <t>822</t>
  </si>
  <si>
    <t>7590545014</t>
  </si>
  <si>
    <t>Montáž vodiče sdělovacího izolovaného v trubce nebo liště - zatažení vodičů do trubek nebo lišt, úplná instalace včetně manipulace s vodičem, prozvonění a označení, včetně pročištění trubky, otevření a zavření krabic. Bez zapojení</t>
  </si>
  <si>
    <t>290745840</t>
  </si>
  <si>
    <t>823</t>
  </si>
  <si>
    <t>7590545080</t>
  </si>
  <si>
    <t>Ukončení vodičů a lan do D 16 mm2 - včetně odizolování, montáže kabelových ok, odmontování krytu svorkovnice, zapojení na svorku, označení a vyzkoušení</t>
  </si>
  <si>
    <t>úsek</t>
  </si>
  <si>
    <t>1812961204</t>
  </si>
  <si>
    <t>7590545170</t>
  </si>
  <si>
    <t>Montáž kabelu do truhlíku do 2,5 kg/m</t>
  </si>
  <si>
    <t>-1881098700</t>
  </si>
  <si>
    <t>825</t>
  </si>
  <si>
    <t>7590555052</t>
  </si>
  <si>
    <t>Montáž formy pro kabel TCEKE, TCEKES do délky 0,5 m 5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</si>
  <si>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1288881364</t>
  </si>
  <si>
    <t>826</t>
  </si>
  <si>
    <t>7590555090</t>
  </si>
  <si>
    <t>Montáž formy pro kabel TCEKY, TCEKE pro vnitřní část RZZ na kabelu 6 P 1,0 a 7 P 1,0 - odstranění pláště na jednom konci kabelu, odstranění izolace z konců žil na svorkovnici, zformování a konečná úprava kabelu, kontrolní a závěrečné měření na kabelu, zapojení po měření, montáž příchytky a štítku kabelové formy</t>
  </si>
  <si>
    <t>-634821354</t>
  </si>
  <si>
    <t>827</t>
  </si>
  <si>
    <t>7590555092</t>
  </si>
  <si>
    <t>Montáž formy pro kabel TCEKY, TCEKE pro vnitřní část RZZ pro vnitřní část RZZ na kabelu 6 p 1,0 na svorkovnici WAGO - odstranění pláště na jednom konci kabelu, odstranění izolace z konců žil na svorkovnici, zformování a konečná úprava kabelu, kontrolní a závěrečné měření na kabelu, zapojení po měření, montáž příchytky a štítku kabelové formy</t>
  </si>
  <si>
    <t>-1096935247</t>
  </si>
  <si>
    <t>828</t>
  </si>
  <si>
    <t>7590555106</t>
  </si>
  <si>
    <t>Montáž formy pro kabely TCEKE, TCEKFY, TCEKY, TCEKEZE, TCEKEY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</si>
  <si>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-1892571212</t>
  </si>
  <si>
    <t>829</t>
  </si>
  <si>
    <t>7590555108</t>
  </si>
  <si>
    <t>Montáž formy pro kabely TCEKE, TCEKFY, TCEKY, TCEKEZE, TCEKEY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</si>
  <si>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2145984175</t>
  </si>
  <si>
    <t>830</t>
  </si>
  <si>
    <t>7590555134</t>
  </si>
  <si>
    <t>Montáž forma pro kabely TCEKPFLE, TCEKPFLEY, TCEKPFLEZE, TCEKPFLEZY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</si>
  <si>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1068485816</t>
  </si>
  <si>
    <t>831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</si>
  <si>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</si>
  <si>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</si>
  <si>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563670813</t>
  </si>
  <si>
    <t>832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</si>
  <si>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</si>
  <si>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</si>
  <si>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544856221</t>
  </si>
  <si>
    <t>833</t>
  </si>
  <si>
    <t>7590555140</t>
  </si>
  <si>
    <t>Montáž forma pro kabely TCEKPFLE, TCEKPFLEY, TCEKPFLEZE, TCEKPFLEZY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</si>
  <si>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-2066041978</t>
  </si>
  <si>
    <t>834</t>
  </si>
  <si>
    <t>7590555142</t>
  </si>
  <si>
    <t>Montáž forma pro kabely TCEKPFLE, TCEKPFLEY, TCEKPFLEZE, TCEKPFLEZY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</si>
  <si>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-182049081</t>
  </si>
  <si>
    <t>835</t>
  </si>
  <si>
    <t>7590555144</t>
  </si>
  <si>
    <t>Montáž forma pro kabely TCEKPFLE, TCEKPFLEY, TCEKPFLEZE, TCEKPFLEZY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</si>
  <si>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451845775</t>
  </si>
  <si>
    <t>836</t>
  </si>
  <si>
    <t>7590555166</t>
  </si>
  <si>
    <t>Montáž forma pro kabely TCEKE, TCEKFY,TCEKY, TCEKEZE, TCEKEY na svorkovnici WAGO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</si>
  <si>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1325858549</t>
  </si>
  <si>
    <t>837</t>
  </si>
  <si>
    <t>7590555168</t>
  </si>
  <si>
    <t>Montáž forma pro kabely TCEKE, TCEKFY,TCEKY, TCEKEZE, TCEKEY na svorkovnici WAGO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</si>
  <si>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601618268</t>
  </si>
  <si>
    <t>838</t>
  </si>
  <si>
    <t>7590555170</t>
  </si>
  <si>
    <t>Montáž forma pro kabely TCEKE, TCEKFY,TCEKY, TCEKEZE, TCEKEY na svorkovnici WAGO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</si>
  <si>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609092966</t>
  </si>
  <si>
    <t>839</t>
  </si>
  <si>
    <t>7590555172</t>
  </si>
  <si>
    <t>Montáž forma pro kabely TCEKE, TCEKFY,TCEKY, TCEKEZE, TCEKEY na svorkovnici WAGO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</si>
  <si>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1841094651</t>
  </si>
  <si>
    <t>840</t>
  </si>
  <si>
    <t>7590555174</t>
  </si>
  <si>
    <t>Montáž forma pro kabely TCEKE, TCEKFY,TCEKY, TCEKEZE, TCEKEY na svorkovnici WAGO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</si>
  <si>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963903278</t>
  </si>
  <si>
    <t>841</t>
  </si>
  <si>
    <t>7590555192</t>
  </si>
  <si>
    <t>Montáž forma pro kabely TCEKPFLE, TCEKPFLEY, TCEKPFLEZE, TCEKPFLEZY svorkovice WAGO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</si>
  <si>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-780587762</t>
  </si>
  <si>
    <t>842</t>
  </si>
  <si>
    <t>7590555194</t>
  </si>
  <si>
    <t>Montáž forma pro kabely TCEKPFLE, TCEKPFLEY, TCEKPFLEZE, TCEKPFLEZY svorkovice WAGO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</si>
  <si>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-1859690433</t>
  </si>
  <si>
    <t>843</t>
  </si>
  <si>
    <t>7590555196</t>
  </si>
  <si>
    <t>Montáž forma pro kabely TCEKPFLE, TCEKPFLEY, TCEKPFLEZE, TCEKPFLEZY svorkovice WAGO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</si>
  <si>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847668035</t>
  </si>
  <si>
    <t>844</t>
  </si>
  <si>
    <t>7590555198</t>
  </si>
  <si>
    <t>Montáž forma pro kabely TCEKPFLE, TCEKPFLEY, TCEKPFLEZE, TCEKPFLEZY svorkovice WAGO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</si>
  <si>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-1531732154</t>
  </si>
  <si>
    <t>845</t>
  </si>
  <si>
    <t>7590555200</t>
  </si>
  <si>
    <t>Montáž forma pro kabely TCEKPFLE, TCEKPFLEY, TCEKPFLEZE, TCEKPFLEZY svorkovice WAGO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</si>
  <si>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-943545734</t>
  </si>
  <si>
    <t>846</t>
  </si>
  <si>
    <t>7590555202</t>
  </si>
  <si>
    <t>Montáž forma pro kabely TCEKPFLE, TCEKPFLEY, TCEKPFLEZE, TCEKPFLEZY svorkovice WAGO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</si>
  <si>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1425941397</t>
  </si>
  <si>
    <t>847</t>
  </si>
  <si>
    <t>7590555330</t>
  </si>
  <si>
    <t>Očištění žil plněných kabelů před opravou či instalací, vodní zábrana do délky 0,5 m za jeden pár</t>
  </si>
  <si>
    <t>643259088</t>
  </si>
  <si>
    <t>848</t>
  </si>
  <si>
    <t>7590555350</t>
  </si>
  <si>
    <t>Ukončení stíněného kabelu v zařízení EZS a EPS do 2 P 0,5</t>
  </si>
  <si>
    <t>-153729370</t>
  </si>
  <si>
    <t>849</t>
  </si>
  <si>
    <t>7492500050</t>
  </si>
  <si>
    <t>Kabely, vodiče, šňůry Cu - nn Vodič jednožílový Cu, plastová izolace H05V-U 0,75 černý (CY)</t>
  </si>
  <si>
    <t>219526424</t>
  </si>
  <si>
    <t>850</t>
  </si>
  <si>
    <t>7590521549</t>
  </si>
  <si>
    <t>Venkovní vedení kabelová - metalické sítě Plněné, párované s ochr. vodičem TCEKPFLEY 30 P 1,0 D</t>
  </si>
  <si>
    <t>1625405357</t>
  </si>
  <si>
    <t>851</t>
  </si>
  <si>
    <t>7590541474</t>
  </si>
  <si>
    <t>294249218</t>
  </si>
  <si>
    <t>852</t>
  </si>
  <si>
    <t>7492502060</t>
  </si>
  <si>
    <t>Kabely, vodiče, šňůry Cu - nn Kabel silový 4 a 5-žílový Cu, plastová izolace CYKY 5J2,5 (5Cx2,5)</t>
  </si>
  <si>
    <t>934334560</t>
  </si>
  <si>
    <t>853</t>
  </si>
  <si>
    <t>7590540524</t>
  </si>
  <si>
    <t xml:space="preserve">Slaboproudé rozvody, kabely pro přívod a vnitřní instalaci UTP/FTP kategorie 5e 100Mhz  1 Gbps FTP Stíněný plášť, PVC vnitřní, drát</t>
  </si>
  <si>
    <t>-185481057</t>
  </si>
  <si>
    <t>854</t>
  </si>
  <si>
    <t>7590521819</t>
  </si>
  <si>
    <t>Venkovní vedení kabelová - metalické sítě Neplněné bez ochr. vodiče, stíněné TCEKFY 6 P 1,0 C</t>
  </si>
  <si>
    <t>-733165943</t>
  </si>
  <si>
    <t>855</t>
  </si>
  <si>
    <t>7492500690</t>
  </si>
  <si>
    <t>Kabely, vodiče, šňůry Cu - nn Vodič jednožílový Cu, plastová izolace H05V-K 1 černý (CYA)</t>
  </si>
  <si>
    <t>1788760428</t>
  </si>
  <si>
    <t>856</t>
  </si>
  <si>
    <t>7492500330</t>
  </si>
  <si>
    <t>Kabely, vodiče, šňůry Cu - nn Vodič jednožílový Cu, plastová izolace H07V-U 4 zž (CY)</t>
  </si>
  <si>
    <t>1421937958</t>
  </si>
  <si>
    <t>857</t>
  </si>
  <si>
    <t>7492500260</t>
  </si>
  <si>
    <t>Kabely, vodiče, šňůry Cu - nn Vodič jednožílový Cu, plastová izolace H07V-U 2,5 černý (CY)</t>
  </si>
  <si>
    <t>791453468</t>
  </si>
  <si>
    <t>858</t>
  </si>
  <si>
    <t>7593505080</t>
  </si>
  <si>
    <t>Montáž těsnicí kabelové příruby TP 33</t>
  </si>
  <si>
    <t>79582687</t>
  </si>
  <si>
    <t>859</t>
  </si>
  <si>
    <t>7593505140</t>
  </si>
  <si>
    <t>Oddělení souběhu trasy od silového kabelu žlabem plastovým 120x110 mm - včetně žlabu</t>
  </si>
  <si>
    <t>-382076779</t>
  </si>
  <si>
    <t>860</t>
  </si>
  <si>
    <t>7593500090</t>
  </si>
  <si>
    <t>Trasy kabelového vedení Kabelové žlaby (100x100) spodní + vrchní díl plast</t>
  </si>
  <si>
    <t>-756318470</t>
  </si>
  <si>
    <t>861</t>
  </si>
  <si>
    <t>7593505270</t>
  </si>
  <si>
    <t>Montáž kabelového označníku Ball Marker - upevnění kabelového označníku na plášť kabelu upevňovacími prvky</t>
  </si>
  <si>
    <t>1892407719</t>
  </si>
  <si>
    <t>862</t>
  </si>
  <si>
    <t>7593505342</t>
  </si>
  <si>
    <t>Kladení 2 nebo 3 kabely nebo metal kabely</t>
  </si>
  <si>
    <t>km</t>
  </si>
  <si>
    <t>-896547993</t>
  </si>
  <si>
    <t>863</t>
  </si>
  <si>
    <t>7492600220</t>
  </si>
  <si>
    <t>Kabely, vodiče, šňůry Al - nn Kabel silový 4 a 5-žílový, plastová izolace 1-AYKY 4x50</t>
  </si>
  <si>
    <t>-387234364</t>
  </si>
  <si>
    <t>864</t>
  </si>
  <si>
    <t>7590540181</t>
  </si>
  <si>
    <t>Slaboproudé rozvody, kabely pro přívod a vnitřní instalaci Ukončovací kabely UKFY 10 x 4 x 0,6</t>
  </si>
  <si>
    <t>607611313</t>
  </si>
  <si>
    <t>865</t>
  </si>
  <si>
    <t>7492501980</t>
  </si>
  <si>
    <t>Kabely, vodiče, šňůry Cu - nn Kabel silový 4 a 5-žílový Cu, plastová izolace CYKY 5J10 (5Cx10)</t>
  </si>
  <si>
    <t>-1817710316</t>
  </si>
  <si>
    <t>866</t>
  </si>
  <si>
    <t>7492501690</t>
  </si>
  <si>
    <t>Kabely, vodiče, šňůry Cu - nn Kabel silový 2 a 3-žílový Cu, plastová izolace CYKY 2O1,5 (2Dx1,5)</t>
  </si>
  <si>
    <t>304851020</t>
  </si>
  <si>
    <t>867</t>
  </si>
  <si>
    <t>7492501740</t>
  </si>
  <si>
    <t>Kabely, vodiče, šňůry Cu - nn Kabel silový 2 a 3-žílový Cu, plastová izolace CYKY 3O1,5 (3Ax1,5)</t>
  </si>
  <si>
    <t>1487734850</t>
  </si>
  <si>
    <t>868</t>
  </si>
  <si>
    <t>7590520604</t>
  </si>
  <si>
    <t>Venkovní vedení kabelová - metalické sítě Plněné 4x0,8 TCEPKPFLEY 3 x 4 x 0,8</t>
  </si>
  <si>
    <t>-1808553266</t>
  </si>
  <si>
    <t>869</t>
  </si>
  <si>
    <t>7590541439</t>
  </si>
  <si>
    <t>1786136064</t>
  </si>
  <si>
    <t>870</t>
  </si>
  <si>
    <t>7492600190</t>
  </si>
  <si>
    <t>Kabely, vodiče, šňůry Al - nn Kabel silový 4 a 5-žílový, plastová izolace 1-AYKY 4x16</t>
  </si>
  <si>
    <t>-267062509</t>
  </si>
  <si>
    <t>871</t>
  </si>
  <si>
    <t>7590521544</t>
  </si>
  <si>
    <t>1777162447</t>
  </si>
  <si>
    <t>872</t>
  </si>
  <si>
    <t>7596480420</t>
  </si>
  <si>
    <t>Měřící, zkušební a montážní přípravky a kabely Oranžový stíněný kabel 2x2x0,8, B2caS1D0</t>
  </si>
  <si>
    <t>-958428025</t>
  </si>
  <si>
    <t>873</t>
  </si>
  <si>
    <t>7596480415</t>
  </si>
  <si>
    <t>Měřící, zkušební a montážní přípravky a kabely Oranžový stíněný kabel 1x2x0,8, B2caS1D0</t>
  </si>
  <si>
    <t>-1654871332</t>
  </si>
  <si>
    <t>874</t>
  </si>
  <si>
    <t>7491100230</t>
  </si>
  <si>
    <t>Trubková vedení Ohebné elektroinstalační trubky KOPOFLEX 160 rudá</t>
  </si>
  <si>
    <t>1132562514</t>
  </si>
  <si>
    <t>875</t>
  </si>
  <si>
    <t>7491100130</t>
  </si>
  <si>
    <t>Trubková vedení Ohebné elektroinstalační trubky KOPOFLEX 110 rudá</t>
  </si>
  <si>
    <t>1576007685</t>
  </si>
  <si>
    <t>876</t>
  </si>
  <si>
    <t>7491403510</t>
  </si>
  <si>
    <t>Kabelové rošty a žlaby Kabelové žlaby plechové, pozinkované MARS EKO 125/100 5105</t>
  </si>
  <si>
    <t>-1153919557</t>
  </si>
  <si>
    <t>877</t>
  </si>
  <si>
    <t>7491403700</t>
  </si>
  <si>
    <t>Kabelové rošty a žlaby Kabelové žlaby plechové, pozinkované Víko MARS EKO 125 5151</t>
  </si>
  <si>
    <t>-1136384655</t>
  </si>
  <si>
    <t>SW</t>
  </si>
  <si>
    <t>PC, SW</t>
  </si>
  <si>
    <t>878</t>
  </si>
  <si>
    <t>7592600210</t>
  </si>
  <si>
    <t>Počítače, SW Klávesnice pro ovládání počítače, USB.</t>
  </si>
  <si>
    <t>1710040127</t>
  </si>
  <si>
    <t>879</t>
  </si>
  <si>
    <t>7597200020</t>
  </si>
  <si>
    <t>Monitor 24" LCD, IPS-LED/ 1920x1200/ 6ms/ K 1000:1/ 3-300cd/m2/ DVI-D8-bit DP/ 2xUSB</t>
  </si>
  <si>
    <t>-2077425122</t>
  </si>
  <si>
    <t>880</t>
  </si>
  <si>
    <t>7592600211</t>
  </si>
  <si>
    <t>Počítače, SW Myš pro ovládání počítače, bezdrátová.</t>
  </si>
  <si>
    <t>-1469551739</t>
  </si>
  <si>
    <t>881</t>
  </si>
  <si>
    <t>7592605020</t>
  </si>
  <si>
    <t>Konfigurace SW v PC</t>
  </si>
  <si>
    <t>-1990961290</t>
  </si>
  <si>
    <t>882</t>
  </si>
  <si>
    <t>7592605010</t>
  </si>
  <si>
    <t>Instalace SW do PC</t>
  </si>
  <si>
    <t>-165566304</t>
  </si>
  <si>
    <t>883</t>
  </si>
  <si>
    <t>7592600080</t>
  </si>
  <si>
    <t>Počítače, SW Systémový software aplikace, spojující funkci jednotného obslužného pracoviště (s bezpečným snímáním informací a povelováním) a diagnostického zařízení (umožňující záznam, přenos, archivaci a zobrazení získaných diagnostických …</t>
  </si>
  <si>
    <t>820893479</t>
  </si>
  <si>
    <t>884</t>
  </si>
  <si>
    <t>7595600270</t>
  </si>
  <si>
    <t>Přenosová a datová zařízení Datové - router Průmyslový switch LAN RING</t>
  </si>
  <si>
    <t>-275998997</t>
  </si>
  <si>
    <t>885</t>
  </si>
  <si>
    <t>7596410120</t>
  </si>
  <si>
    <t>Ústředny SW konfigurační pro MHU 115 "po proškol.+smlouva"</t>
  </si>
  <si>
    <t>-371442994</t>
  </si>
  <si>
    <t>886</t>
  </si>
  <si>
    <t>7496754015</t>
  </si>
  <si>
    <t>Elektrodispečink SKŘ-DŘT konfigurace IPC - parametrizace SW (ovládání, signalizace, komunikace PLC s IPC, monitorování technologie, odzkoušení, montáž zařízení) - nastavení SW ovládání, signalizace, komunikace PLC s IPC, monitorování technologie, naprogramování funkcí vstupů, výstupů, blokovacích podmínek a měření pro PLC automat určený pro řízení techlonogií</t>
  </si>
  <si>
    <t>-1025867060</t>
  </si>
  <si>
    <t>887</t>
  </si>
  <si>
    <t>7496756500</t>
  </si>
  <si>
    <t>Montáž dálkové diagnostiky TS ŽDC SW integrace do integračního koncentrátoru klimatizační jednotky - licence s potřebnými protokoly MODBUS, DBNet, S-Net, IEC 60870-5-104 atd., parametrizace a naplnění datových, technologických, telemetrických a řídicích struktur</t>
  </si>
  <si>
    <t>-1538900645</t>
  </si>
  <si>
    <t>888</t>
  </si>
  <si>
    <t>7590625070</t>
  </si>
  <si>
    <t>Montáž počítačového ovládání stanice včetně instalace HW a SW TPC</t>
  </si>
  <si>
    <t>-1394349961</t>
  </si>
  <si>
    <t>889</t>
  </si>
  <si>
    <t>7592503010</t>
  </si>
  <si>
    <t>Úprava adresného SW stanice TEDIS, ústředny MEDIS</t>
  </si>
  <si>
    <t>-1627953272</t>
  </si>
  <si>
    <t>890</t>
  </si>
  <si>
    <t>7596515040</t>
  </si>
  <si>
    <t>Školení operátora obsluhy editačního pracoviště informačního zařízení na ovládací SW</t>
  </si>
  <si>
    <t>572309493</t>
  </si>
  <si>
    <t>REV</t>
  </si>
  <si>
    <t>Revize, zkoušky a měření</t>
  </si>
  <si>
    <t>891</t>
  </si>
  <si>
    <t>7598095165</t>
  </si>
  <si>
    <t>Přezkoušení a regulace obvodů řadiče pomocného stavědla - kontrola zapojení, provedení příslušných měření, nastavení parametrů, přezkoušení funkce</t>
  </si>
  <si>
    <t>1342370723</t>
  </si>
  <si>
    <t>892</t>
  </si>
  <si>
    <t>7496753080</t>
  </si>
  <si>
    <t>Montáž SKŘ - DŘT, IPC, PLC školení obsluhy na nové telemechanické zařízení</t>
  </si>
  <si>
    <t>-706812417</t>
  </si>
  <si>
    <t>893</t>
  </si>
  <si>
    <t>7598045085</t>
  </si>
  <si>
    <t>Systém EPS oživení a nastavení - podle technických podmínek a specifikací pro daný typ zařízení</t>
  </si>
  <si>
    <t>soubor</t>
  </si>
  <si>
    <t>-496770521</t>
  </si>
  <si>
    <t>894</t>
  </si>
  <si>
    <t>7598045090</t>
  </si>
  <si>
    <t>Systém EPS naprogramování ústředny - podle technických podmínek a specifikací pro daný typ zařízení</t>
  </si>
  <si>
    <t>-836914378</t>
  </si>
  <si>
    <t>895</t>
  </si>
  <si>
    <t>7598045095</t>
  </si>
  <si>
    <t>Systém EPS zaškolení obsluhy - podle technických podmínek a specifikací pro daný typ zařízení</t>
  </si>
  <si>
    <t>-1325694598</t>
  </si>
  <si>
    <t>896</t>
  </si>
  <si>
    <t>7598095280</t>
  </si>
  <si>
    <t>Aktivace LDS konfigurace systému - aktivace a konfigurace systému podle příslušné dokumentace</t>
  </si>
  <si>
    <t>-1409448936</t>
  </si>
  <si>
    <t>897</t>
  </si>
  <si>
    <t>7498256050</t>
  </si>
  <si>
    <t>Zkoušky a prohlídky elektrických přístrojů - ostatní profylaktická kontrola staničních baterií 24 V</t>
  </si>
  <si>
    <t>832439706</t>
  </si>
  <si>
    <t>898</t>
  </si>
  <si>
    <t>7498256060</t>
  </si>
  <si>
    <t>Zkoušky a prohlídky elektrických přístrojů - ostatní profylaktická kontrola UPS</t>
  </si>
  <si>
    <t>1742407495</t>
  </si>
  <si>
    <t>899</t>
  </si>
  <si>
    <t>7498256070</t>
  </si>
  <si>
    <t>Zkoušky a prohlídky elektrických přístrojů - ostatní kapacitní zkouška staničních baterií 24 V</t>
  </si>
  <si>
    <t>-761377223</t>
  </si>
  <si>
    <t>900</t>
  </si>
  <si>
    <t>7498256080</t>
  </si>
  <si>
    <t>Zkoušky a prohlídky elektrických přístrojů - ostatní kapacitní zkouška UPS baterií 480 V</t>
  </si>
  <si>
    <t>-1983454125</t>
  </si>
  <si>
    <t>901</t>
  </si>
  <si>
    <t>7598045100</t>
  </si>
  <si>
    <t>Systém EPS vyhotovení protokolu o funkční zkoušce - podle technických podmínek a specifikací pro daný typ zařízení</t>
  </si>
  <si>
    <t>-1610036172</t>
  </si>
  <si>
    <t>902</t>
  </si>
  <si>
    <t>7598095375</t>
  </si>
  <si>
    <t>Oživení a funkční zkoušení stanice TEDIS - aktivace a konfigurace systému podle příslušné dokumentace</t>
  </si>
  <si>
    <t>-2128869984</t>
  </si>
  <si>
    <t>903</t>
  </si>
  <si>
    <t>7598095435</t>
  </si>
  <si>
    <t>Příprava ke komplexním zkouškám automatických přejezdových zabezpečovacích zařízení se závorami jednokolejné - oživení, seřízení a nastavení zařízení s ohledem na postup jeho uvádění do provozu</t>
  </si>
  <si>
    <t>1801529048</t>
  </si>
  <si>
    <t>904</t>
  </si>
  <si>
    <t>7598095505</t>
  </si>
  <si>
    <t>Komplexní zkouška automatických přejezdových zabezpečovacích zařízení se závorami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</si>
  <si>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1240290776</t>
  </si>
  <si>
    <t>905</t>
  </si>
  <si>
    <t>7598015185</t>
  </si>
  <si>
    <t>Jednosměrné měření kabelu místního</t>
  </si>
  <si>
    <t>pár</t>
  </si>
  <si>
    <t>1682500929</t>
  </si>
  <si>
    <t>906</t>
  </si>
  <si>
    <t>7598045045</t>
  </si>
  <si>
    <t>Měření 1 úseku smyčky</t>
  </si>
  <si>
    <t>1165492306</t>
  </si>
  <si>
    <t>907</t>
  </si>
  <si>
    <t>7598055020</t>
  </si>
  <si>
    <t>Měření rozhlasového zařízení bez měření ZR do 400 W</t>
  </si>
  <si>
    <t>19843490</t>
  </si>
  <si>
    <t>908</t>
  </si>
  <si>
    <t>7598055025</t>
  </si>
  <si>
    <t>Měření rozhlasového zařízení bez měření ZR do 500 W</t>
  </si>
  <si>
    <t>1175323780</t>
  </si>
  <si>
    <t>909</t>
  </si>
  <si>
    <t>7598075005</t>
  </si>
  <si>
    <t>Měření strukturované kabeláže 1 port</t>
  </si>
  <si>
    <t>585966300</t>
  </si>
  <si>
    <t>910</t>
  </si>
  <si>
    <t>7598095005</t>
  </si>
  <si>
    <t>Změření zemního odporu</t>
  </si>
  <si>
    <t>497008767</t>
  </si>
  <si>
    <t>911</t>
  </si>
  <si>
    <t>7598095175</t>
  </si>
  <si>
    <t>Přezkoušení a regulace obvodů hlídače izolačního stavu - kontrola zapojení, provedení příslušných měření, nastavení parametrů, přezkoušení funkce</t>
  </si>
  <si>
    <t>-273809654</t>
  </si>
  <si>
    <t>912</t>
  </si>
  <si>
    <t>7598095210</t>
  </si>
  <si>
    <t>Měření zabezpečovacího relé před uvedením do provozu - kontrola zapojení, provedení příslušných měření, přezkoušení funkce</t>
  </si>
  <si>
    <t>1227632559</t>
  </si>
  <si>
    <t>913</t>
  </si>
  <si>
    <t>7598045020</t>
  </si>
  <si>
    <t>Zařízení EZS revize zařízení v rozsahu 1 ústředny - přezkoušení funkce poplachových a ochranných smyček, jejich dovážení, přezkoušení vnější a dálkové signalizace, kontrola stavu a činnosti náhradního zdroje, silového přívodu a jeho jističů, uzemnění, vystavení protokolu a odevzdání do provozu</t>
  </si>
  <si>
    <t>443879772</t>
  </si>
  <si>
    <t>914</t>
  </si>
  <si>
    <t>7598045110</t>
  </si>
  <si>
    <t>Revize požární ústředny do 8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</si>
  <si>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-698993570</t>
  </si>
  <si>
    <t>915</t>
  </si>
  <si>
    <t>7598045115</t>
  </si>
  <si>
    <t>Revize požární ústředny do 16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</si>
  <si>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1411471953</t>
  </si>
  <si>
    <t>916</t>
  </si>
  <si>
    <t>7598045135</t>
  </si>
  <si>
    <t>Revize hlásiče automatického - vyjmutí vložky ze zásuvky, očištění zásuvky od nečistot a prachu, demontáž krytu vložky a očištění ionizační nebo měrné komory, montáž krytu, změření citlivosti vložky (delta U) na měřícím přípravku, nasazení vložky do zásuvky a přezkoušení funkce hlásiče zkušební tyčí</t>
  </si>
  <si>
    <t>1475696728</t>
  </si>
  <si>
    <t>917</t>
  </si>
  <si>
    <t>7598045140</t>
  </si>
  <si>
    <t>Revize hlásiče tlačítkového - vyjmutí vložky ze zásuvky, očištění zásuvky od nečistot a prachu, demontáž krytu vložky a očištění ionizační nebo měrné komory, montáž krytu, změření citlivosti vložky (delta U) na měřícím přípravku, nasazení vložky do zásuvky a přezkoušení funkce hlásiče zkušební tyčí</t>
  </si>
  <si>
    <t>1449842881</t>
  </si>
  <si>
    <t>918</t>
  </si>
  <si>
    <t>7598095625</t>
  </si>
  <si>
    <t>Vyhotovení revizní zprávy SZZ elektronické do 10 přestavníků - vykonání prohlídky a zkoušky pro napájení elektrického zařízení včetně vyhotovení revizní zprávy podle vyhl. 100/1995 Sb. a norem ČSN</t>
  </si>
  <si>
    <t>300245364</t>
  </si>
  <si>
    <t>919</t>
  </si>
  <si>
    <t>7598095626</t>
  </si>
  <si>
    <t>Vyhotovení revizní zprávy SZZ elektronické do 20 přestavníků - vykonání prohlídky a zkoušky pro napájení elektrického zařízení včetně vyhotovení revizní zprávy podle vyhl. 100/1995 Sb. a norem ČSN</t>
  </si>
  <si>
    <t>527594146</t>
  </si>
  <si>
    <t>920</t>
  </si>
  <si>
    <t>7598095659</t>
  </si>
  <si>
    <t>Vyhotovení revizní zprávy klimatizace - vykonání prohlídky a zkoušky pro napájení elektrického zařízení včetně vyhotovení revizní zprávy podle vyhl. 100/1995 Sb. a norem ČSN</t>
  </si>
  <si>
    <t>492284619</t>
  </si>
  <si>
    <t>SZ</t>
  </si>
  <si>
    <t>921</t>
  </si>
  <si>
    <t>7590520614</t>
  </si>
  <si>
    <t>Venkovní vedení kabelová - metalické sítě Plněné 4x0,8 TCEPKPFLEY 5 x 4 x 0,8</t>
  </si>
  <si>
    <t>-180671253</t>
  </si>
  <si>
    <t>922</t>
  </si>
  <si>
    <t>7590520634</t>
  </si>
  <si>
    <t>Venkovní vedení kabelová - metalické sítě Plněné 4x0,8 TCEPKPFLEY 15 x 4 x 0,8</t>
  </si>
  <si>
    <t>-1477813055</t>
  </si>
  <si>
    <t>923</t>
  </si>
  <si>
    <t>7590525275</t>
  </si>
  <si>
    <t>Montáž spojky odbočné TD-DK oboustranné (číslování) výpich do 11 čtyřek</t>
  </si>
  <si>
    <t>669400773</t>
  </si>
  <si>
    <t>924</t>
  </si>
  <si>
    <t>7590525365</t>
  </si>
  <si>
    <t>Montáž spojování žil spojka izolační na kabelu na DK v zemi (komplet-bez zemních prací) - odstranění pancíře, PKO a vyříznutí pláště kabelu, vyplnění výřezu ovinutím kabelové duše kalikem apod., obandážováni spojky páskou (PSP)</t>
  </si>
  <si>
    <t>1889989994</t>
  </si>
  <si>
    <t>925</t>
  </si>
  <si>
    <t>7590525381</t>
  </si>
  <si>
    <t>Vypichování žil v dálkovém kabelu při počtu od 4 do 8 čtyřek</t>
  </si>
  <si>
    <t>459515928</t>
  </si>
  <si>
    <t>926</t>
  </si>
  <si>
    <t>7590525402</t>
  </si>
  <si>
    <t>Montáž spojky rovné metalické do 10 XN</t>
  </si>
  <si>
    <t>-193674800</t>
  </si>
  <si>
    <t>927</t>
  </si>
  <si>
    <t>7590525403</t>
  </si>
  <si>
    <t>Montáž spojky rovné metalické do 50 XN</t>
  </si>
  <si>
    <t>-859297015</t>
  </si>
  <si>
    <t>928</t>
  </si>
  <si>
    <t>7590525670</t>
  </si>
  <si>
    <t>Montáž ukončení celoplastového kabelu v závěru nebo rozvaděči se zářezovými svorkovnicemi zářezová technologie LSA do 10 čtyřek</t>
  </si>
  <si>
    <t>-163534923</t>
  </si>
  <si>
    <t>929</t>
  </si>
  <si>
    <t>7590525725</t>
  </si>
  <si>
    <t>Montáž svorkovnice LSA-PLUS</t>
  </si>
  <si>
    <t>772260354</t>
  </si>
  <si>
    <t>930</t>
  </si>
  <si>
    <t>7590525753</t>
  </si>
  <si>
    <t>Montáž smršťovací koncovky na zemní kabel</t>
  </si>
  <si>
    <t>494655246</t>
  </si>
  <si>
    <t>931</t>
  </si>
  <si>
    <t>7593310110</t>
  </si>
  <si>
    <t>Konstrukční díly Konektor zářezový U1B</t>
  </si>
  <si>
    <t>-438513019</t>
  </si>
  <si>
    <t>932</t>
  </si>
  <si>
    <t>7590541630</t>
  </si>
  <si>
    <t>Slaboproudé rozvody, kabely pro přívod a vnitřní instalaci Spojky metalických kabelů a příslušenství Teplem smrštitelná zesílená spojka s hliníkovou kostrou pro netlakované kabely Teplem smrštitelná čepička pro netlakové kabely 15/30</t>
  </si>
  <si>
    <t>218113687</t>
  </si>
  <si>
    <t>933</t>
  </si>
  <si>
    <t>7590550009</t>
  </si>
  <si>
    <t>Forma kabelová, drátová a doplňky vnitřní instalace Montážní rám pro LSA lišty hloubky 12,2 pozice</t>
  </si>
  <si>
    <t>843081632</t>
  </si>
  <si>
    <t>934</t>
  </si>
  <si>
    <t>7590550034</t>
  </si>
  <si>
    <t>Forma kabelová, drátová a doplňky vnitřní instalace Montážní rám pro LSA lišty hloubky 22,4 pozice</t>
  </si>
  <si>
    <t>763141325</t>
  </si>
  <si>
    <t>935</t>
  </si>
  <si>
    <t>7590550184</t>
  </si>
  <si>
    <t>Forma kabelová, drátová a doplňky vnitřní instalace LSA lišty LSA-PLUS lišta připojovací 2/8</t>
  </si>
  <si>
    <t>-1688390373</t>
  </si>
  <si>
    <t>936</t>
  </si>
  <si>
    <t>7590550194</t>
  </si>
  <si>
    <t>Forma kabelová, drátová a doplňky vnitřní instalace LSA lišty LSA-PLUS lišta rozpojovací 2/10</t>
  </si>
  <si>
    <t>-346306197</t>
  </si>
  <si>
    <t>937</t>
  </si>
  <si>
    <t>7590550204</t>
  </si>
  <si>
    <t>Forma kabelová, drátová a doplňky vnitřní instalace LSA lišty Štítek sklopný pro LSA-PLUS 10 párů</t>
  </si>
  <si>
    <t>-158510240</t>
  </si>
  <si>
    <t>938</t>
  </si>
  <si>
    <t>7590555054</t>
  </si>
  <si>
    <t>Montáž formy pro kabel TCEKE, TCEKES do délky 0,5 m 10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</si>
  <si>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-158429954</t>
  </si>
  <si>
    <t>939</t>
  </si>
  <si>
    <t>7593315020</t>
  </si>
  <si>
    <t>Montáž zářezové lišty LSA-PLUS</t>
  </si>
  <si>
    <t>12274910</t>
  </si>
  <si>
    <t>940</t>
  </si>
  <si>
    <t>7593315030</t>
  </si>
  <si>
    <t>Montáž označovacích štítků LSA-PLUS včetně popisu</t>
  </si>
  <si>
    <t>-678910249</t>
  </si>
  <si>
    <t>941</t>
  </si>
  <si>
    <t>7593500060</t>
  </si>
  <si>
    <t>Trasy kabelového vedení Kabelové žlaby Dlaždice betonová 5,5x50x50cm (HM0592420410000)</t>
  </si>
  <si>
    <t>-371130507</t>
  </si>
  <si>
    <t>942</t>
  </si>
  <si>
    <t>7598025005</t>
  </si>
  <si>
    <t>Měření dálkových kabelů stejnosměrné kontrolní kabelů čtyřky</t>
  </si>
  <si>
    <t>-1754168522</t>
  </si>
  <si>
    <t>VEN</t>
  </si>
  <si>
    <t>Venkovní prvky</t>
  </si>
  <si>
    <t>943</t>
  </si>
  <si>
    <t>7590120140</t>
  </si>
  <si>
    <t>Skříně Skříňka přejezdového zařízení inovovaná (HM0404134120002)</t>
  </si>
  <si>
    <t>753867063</t>
  </si>
  <si>
    <t>NÁV</t>
  </si>
  <si>
    <t>Návěstidla</t>
  </si>
  <si>
    <t>944</t>
  </si>
  <si>
    <t>7590720600</t>
  </si>
  <si>
    <t>Součásti světelných návěstidel Štítek označovací plastový pro návěstidlo</t>
  </si>
  <si>
    <t>1875514163</t>
  </si>
  <si>
    <t>945</t>
  </si>
  <si>
    <t>7593500606</t>
  </si>
  <si>
    <t>Trasy kabelového vedení Kabelové krycí desky a pásy Fólie výstražná červená š. 20cm (HM0673909992020)</t>
  </si>
  <si>
    <t>1615092642</t>
  </si>
  <si>
    <t>946</t>
  </si>
  <si>
    <t>7494004636</t>
  </si>
  <si>
    <t>Modulární přístroje Ostatní přístroje -modulární přístroje Světelná návěstí Ue AC/DC 24 V, barva červená, např. pro MSP, MTX, MKA</t>
  </si>
  <si>
    <t>131379313</t>
  </si>
  <si>
    <t>947</t>
  </si>
  <si>
    <t>7494004638</t>
  </si>
  <si>
    <t>Modulární přístroje Ostatní přístroje -modulární přístroje Světelná návěstí Ue AC/DC 24 V, barva žlutá, např. pro MSP, MTX, MKA</t>
  </si>
  <si>
    <t>1917358686</t>
  </si>
  <si>
    <t>948</t>
  </si>
  <si>
    <t>7590720253</t>
  </si>
  <si>
    <t>Součásti světelných návěstidel Souprava držáku náv.štítků (1-2)plastová (CV012589008)</t>
  </si>
  <si>
    <t>-1626102194</t>
  </si>
  <si>
    <t>949</t>
  </si>
  <si>
    <t>7592700895</t>
  </si>
  <si>
    <t>Upozorňovadla, značky Návěsti označující místo na trati upozor.vzdál.přejezdníku.pruh svislý, reflex-úplné (HM0404129990115)</t>
  </si>
  <si>
    <t>-889986726</t>
  </si>
  <si>
    <t>950</t>
  </si>
  <si>
    <t>7590710055</t>
  </si>
  <si>
    <t>Návěstidla světelná Návěstidlo stožár. 3 sv. 1PUR typ:2014 (CV012525011)</t>
  </si>
  <si>
    <t>1582267067</t>
  </si>
  <si>
    <t>951</t>
  </si>
  <si>
    <t>7590710165</t>
  </si>
  <si>
    <t>Návěstidla světelná Návěstidlo stožár. 5 sv. 1PUR typ:2045 (CV012525033)</t>
  </si>
  <si>
    <t>1495855324</t>
  </si>
  <si>
    <t>952</t>
  </si>
  <si>
    <t>7590715032</t>
  </si>
  <si>
    <t>Montáž světelného návěstidla jednostranného stožárového se 2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</si>
  <si>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1575662137</t>
  </si>
  <si>
    <t>953</t>
  </si>
  <si>
    <t>7590715034</t>
  </si>
  <si>
    <t>Montáž světelného návěstidla jednostranného stožárového se 3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</si>
  <si>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470811788</t>
  </si>
  <si>
    <t>954</t>
  </si>
  <si>
    <t>7590715036</t>
  </si>
  <si>
    <t>Montáž světelného návěstidla jednostranného stožárového se 4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</si>
  <si>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450662824</t>
  </si>
  <si>
    <t>955</t>
  </si>
  <si>
    <t>7590715038</t>
  </si>
  <si>
    <t>Montáž světelného návěstidla jednostranného stožárového se 4 svítilnami a ukazatelem rychlosti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</si>
  <si>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994166093</t>
  </si>
  <si>
    <t>956</t>
  </si>
  <si>
    <t>7590715042</t>
  </si>
  <si>
    <t>Montáž světelného návěstidla jednostranného stožárového s 5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</si>
  <si>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-1841446705</t>
  </si>
  <si>
    <t>957</t>
  </si>
  <si>
    <t>7590715044</t>
  </si>
  <si>
    <t>Montáž světelného návěstidla jednostranného stožárového s 5 svítilnami a ukazatelem rychlosti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</si>
  <si>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-605675795</t>
  </si>
  <si>
    <t>958</t>
  </si>
  <si>
    <t>7590715050</t>
  </si>
  <si>
    <t>Montáž světelného návěstidla jednostranného stožárového se 6 svítilnami a ukazatelem rychlosti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</si>
  <si>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-1379213366</t>
  </si>
  <si>
    <t>959</t>
  </si>
  <si>
    <t>7590715122</t>
  </si>
  <si>
    <t>Montáž světelného návěstidla trpasličího na betonový základ se 2 svítilnami - sestavení kompletního návěstidla bez označení štítky, postavení návěstidla na základ, montáž transformátoru do skříně nebo návěstní svítilny, propojení se svorkovnicemi a svítilnami, montáž obdélníkové tabulky, nasměrování návěstidla, nátěr. Bez ukončení a zapojení zemního kabelu</t>
  </si>
  <si>
    <t>1700186931</t>
  </si>
  <si>
    <t>960</t>
  </si>
  <si>
    <t>7590710135</t>
  </si>
  <si>
    <t>Návěstidla světelná Návěstidlo stožár. 4 sv. typ:2039 (CV012525027)</t>
  </si>
  <si>
    <t>1677768161</t>
  </si>
  <si>
    <t>961</t>
  </si>
  <si>
    <t>7590725028</t>
  </si>
  <si>
    <t>Montáž doplňujících součástí ke světelnému návěstidlu filtru</t>
  </si>
  <si>
    <t>72691326</t>
  </si>
  <si>
    <t>962</t>
  </si>
  <si>
    <t>7590725040</t>
  </si>
  <si>
    <t>Montáž doplňujících součástí ke světelnému návěstidlu označovacího pásu velkého</t>
  </si>
  <si>
    <t>-1000354295</t>
  </si>
  <si>
    <t>963</t>
  </si>
  <si>
    <t>7590725046</t>
  </si>
  <si>
    <t>Montáž doplňujících součástí ke světelnému návěstidlu označovacího štítku</t>
  </si>
  <si>
    <t>-149848768</t>
  </si>
  <si>
    <t>964</t>
  </si>
  <si>
    <t>7590725058</t>
  </si>
  <si>
    <t>Montáž doplňujících součástí ke světelnému návěstidlu upozorňovadla na návěstidlo</t>
  </si>
  <si>
    <t>-202426567</t>
  </si>
  <si>
    <t>965</t>
  </si>
  <si>
    <t>7590725070</t>
  </si>
  <si>
    <t>Zatmelení skříně návěstního transformátoru</t>
  </si>
  <si>
    <t>1462574946</t>
  </si>
  <si>
    <t>966</t>
  </si>
  <si>
    <t>7590805010</t>
  </si>
  <si>
    <t>Montáž návěstidla jednoramenného - postavení návěstidla na základ, zapojení na drátovodu, seřízení a přezkoušení</t>
  </si>
  <si>
    <t>1624428480</t>
  </si>
  <si>
    <t>967</t>
  </si>
  <si>
    <t>7590805030</t>
  </si>
  <si>
    <t>Montáž elektrického osvětlení mechanického návěstidla 1 ramenného</t>
  </si>
  <si>
    <t>-1220488234</t>
  </si>
  <si>
    <t>968</t>
  </si>
  <si>
    <t>7591135028</t>
  </si>
  <si>
    <t>Montáž mechanizmu samovratné výhybky SP03 hydraulického válce - montáž upevňovací soupravy, hydraulického tlumiče a táhla návěstního tělesa, seřízení a kontrola funkce, bezpečnostní nátěr. Bez zemních prací</t>
  </si>
  <si>
    <t>-1250877470</t>
  </si>
  <si>
    <t>969</t>
  </si>
  <si>
    <t>7590710010</t>
  </si>
  <si>
    <t>Návěstidla světelná Návěstidlo stožár. 2 sv. typ:2002 (CV012525002)</t>
  </si>
  <si>
    <t>2002464042</t>
  </si>
  <si>
    <t>970</t>
  </si>
  <si>
    <t>7590710065</t>
  </si>
  <si>
    <t>Návěstidla světelná Návěstidlo stožár. 3 sv. typ:2018 (CV012525013)</t>
  </si>
  <si>
    <t>1523119465</t>
  </si>
  <si>
    <t>971</t>
  </si>
  <si>
    <t>7590710235</t>
  </si>
  <si>
    <t>Návěstidla světelná Návěstidlo stožár. 6 sv. 1UR3 typ:2080 (CV012525048)</t>
  </si>
  <si>
    <t>-820534191</t>
  </si>
  <si>
    <t>972</t>
  </si>
  <si>
    <t>7590710220</t>
  </si>
  <si>
    <t>Návěstidla světelná Návěstidlo stožár. 5 sv. 1UR3 typ:2066 (CV012525044)</t>
  </si>
  <si>
    <t>-1582088687</t>
  </si>
  <si>
    <t>VÝH</t>
  </si>
  <si>
    <t>Přestavníky, závorníky, zámky</t>
  </si>
  <si>
    <t>973</t>
  </si>
  <si>
    <t>7591013010</t>
  </si>
  <si>
    <t>Úprava svěrací čelisti připevňovací soupravy</t>
  </si>
  <si>
    <t>103822178</t>
  </si>
  <si>
    <t>974</t>
  </si>
  <si>
    <t>7591035020</t>
  </si>
  <si>
    <t>Montáž kontrolní tyče kloubové krátké</t>
  </si>
  <si>
    <t>192446118</t>
  </si>
  <si>
    <t>975</t>
  </si>
  <si>
    <t>7591035030</t>
  </si>
  <si>
    <t>Montáž kontrolní tyče kloubové dlouhé</t>
  </si>
  <si>
    <t>2059801878</t>
  </si>
  <si>
    <t>976</t>
  </si>
  <si>
    <t>7591090010</t>
  </si>
  <si>
    <t>Díly pro zemní montáž přestavníků Deska základ.pod přestav. 700x460 (HM0592139997046)</t>
  </si>
  <si>
    <t>650429936</t>
  </si>
  <si>
    <t>977</t>
  </si>
  <si>
    <t>7591015034</t>
  </si>
  <si>
    <t>Montáž elektromotorického přestavníku na výhybce s kontrolou jazyků s upevněním kloubovým na koleji - připevnění přestavníku pomocí připevňovací soupravy a zatažení kabelu s kabelovou formou do kabelového závěru, mechanické přezkoušení chodu opravný nátěr. Bez zemních prací</t>
  </si>
  <si>
    <t>367875018</t>
  </si>
  <si>
    <t>978</t>
  </si>
  <si>
    <t>7591015062</t>
  </si>
  <si>
    <t>Připojení elektromotorického přestavníku na výhybku s kontrolou jazyků - připojení a seřízení přestavníkové spojnice, montáž a seřízení kontrolního ústrojí</t>
  </si>
  <si>
    <t>1032945453</t>
  </si>
  <si>
    <t>979</t>
  </si>
  <si>
    <t>7591095010</t>
  </si>
  <si>
    <t>Dodatečná montáž ohrazení pro elekromotorický přestavník s plastovou ohrádkou</t>
  </si>
  <si>
    <t>-1911097876</t>
  </si>
  <si>
    <t>980</t>
  </si>
  <si>
    <t>7591090120</t>
  </si>
  <si>
    <t>Díly pro zemní montáž přestavníků Ohrádka přestavníku POP PP (HM0321859992207)</t>
  </si>
  <si>
    <t>-438634749</t>
  </si>
  <si>
    <t>981</t>
  </si>
  <si>
    <t>7591115010</t>
  </si>
  <si>
    <t>Montáž mechanického přestavníku 5206 na straně stojanu - úplná montáž připevnovací soupravy, přestavníku, závorníku, ochranné skříně, přizpůsobení pražců a odstranění štěrku, nátěr</t>
  </si>
  <si>
    <t>-414650228</t>
  </si>
  <si>
    <t>982</t>
  </si>
  <si>
    <t>7591115012</t>
  </si>
  <si>
    <t>Montáž mechanického přestavníku 5206 proti stojanu - úplná montáž připevnovací soupravy, přestavníku, závorníku, ochranné skříně, přizpůsobení pražců a odstranění štěrku, nátěr</t>
  </si>
  <si>
    <t>-1175164727</t>
  </si>
  <si>
    <t>983</t>
  </si>
  <si>
    <t>7591120020</t>
  </si>
  <si>
    <t>Součásti mechanického přestavníku Tyč spoj.mech.závor.STZ 1 kr.pro jed.výh (CV030479001)</t>
  </si>
  <si>
    <t>1825096361</t>
  </si>
  <si>
    <t>984</t>
  </si>
  <si>
    <t>7591120030</t>
  </si>
  <si>
    <t>Součásti mechanického přestavníku Tyč spoj.mech.závor.STZ 2 dl.pro jed.výh (CV030479002)</t>
  </si>
  <si>
    <t>461648733</t>
  </si>
  <si>
    <t>985</t>
  </si>
  <si>
    <t>7591120010</t>
  </si>
  <si>
    <t>Součásti mechanického přestavníku Tyč spojov.mech.přestav.- STP l (CV030479005)</t>
  </si>
  <si>
    <t>-816906092</t>
  </si>
  <si>
    <t>986</t>
  </si>
  <si>
    <t>7591080760</t>
  </si>
  <si>
    <t>Ostatní náhradní díly EP600 Skříň pro přestavník a závorník norma 03068A (HM0404145110000)</t>
  </si>
  <si>
    <t>-1089516321</t>
  </si>
  <si>
    <t>987</t>
  </si>
  <si>
    <t>7594403010R</t>
  </si>
  <si>
    <t>Repase válce samovratného přestavníku HVO-2 - kompletní repase mechanické části, výměna těsnících prvků, výměna pracovní kapaliny, povrchová úprava nátěru, přeměření parametrů a celková kontrola funkčnosti válce.</t>
  </si>
  <si>
    <t>50018835</t>
  </si>
  <si>
    <t>PZS</t>
  </si>
  <si>
    <t>Výstražníky, závorové stojany, přejezdníky</t>
  </si>
  <si>
    <t>988</t>
  </si>
  <si>
    <t>7592835095</t>
  </si>
  <si>
    <t>Montáž doplňku břevna ZSH</t>
  </si>
  <si>
    <t>-35903154</t>
  </si>
  <si>
    <t>989</t>
  </si>
  <si>
    <t>7592845010</t>
  </si>
  <si>
    <t>Montáž přejezdníku - postavení přejezdníku včetně transformátorové skříně na základ, zatažení kabelu</t>
  </si>
  <si>
    <t>-696620707</t>
  </si>
  <si>
    <t>990</t>
  </si>
  <si>
    <t>7593325080</t>
  </si>
  <si>
    <t>Montáž stavěcího odporu nebo kondenzátoru - včetně zapojení a označení</t>
  </si>
  <si>
    <t>-2052300284</t>
  </si>
  <si>
    <t>991</t>
  </si>
  <si>
    <t>7593320153</t>
  </si>
  <si>
    <t>Prvky Rezistor regulační 2,2Ohm (CV719109006)</t>
  </si>
  <si>
    <t>-115764946</t>
  </si>
  <si>
    <t>992</t>
  </si>
  <si>
    <t>7592840050</t>
  </si>
  <si>
    <t>Přejezdníky Přejezdník-atrapa přenosný vel.B-N /do60km/ (HM0404129990116)</t>
  </si>
  <si>
    <t>-675792736</t>
  </si>
  <si>
    <t>993</t>
  </si>
  <si>
    <t>7592840010</t>
  </si>
  <si>
    <t>Přejezdníky Přejezdník 1 přejezd (HM0404129990102)</t>
  </si>
  <si>
    <t>1442666194</t>
  </si>
  <si>
    <t>994</t>
  </si>
  <si>
    <t>7592840020</t>
  </si>
  <si>
    <t>Přejezdníky Přejezdník opakovací velký (HM0404129990103)</t>
  </si>
  <si>
    <t>-958625681</t>
  </si>
  <si>
    <t>995</t>
  </si>
  <si>
    <t>7592810920</t>
  </si>
  <si>
    <t>Reléový stojan SZZ nevystrojený univerzální - kategorie SZZ dle TNŽ 34 2620:2002: SZZ 1., 2.nebo 3.kategorie</t>
  </si>
  <si>
    <t>komplet</t>
  </si>
  <si>
    <t>707063724</t>
  </si>
  <si>
    <t>996</t>
  </si>
  <si>
    <t>7592830732</t>
  </si>
  <si>
    <t>Součásti stojanu se závorou Pružný konektor</t>
  </si>
  <si>
    <t>770416846</t>
  </si>
  <si>
    <t>997</t>
  </si>
  <si>
    <t>7592830170</t>
  </si>
  <si>
    <t>Součásti stojanu se závorou Zařízení pro upevn.břevna (CV708025030)</t>
  </si>
  <si>
    <t>2045751927</t>
  </si>
  <si>
    <t>998</t>
  </si>
  <si>
    <t>7592835045</t>
  </si>
  <si>
    <t>Montáž součástí stojanu se závorou protizávaží velkého</t>
  </si>
  <si>
    <t>1348689901</t>
  </si>
  <si>
    <t>999</t>
  </si>
  <si>
    <t>7592835030</t>
  </si>
  <si>
    <t>Montáž součástí stojanu se závorou břevna závorového do 5,5 m</t>
  </si>
  <si>
    <t>-1851647945</t>
  </si>
  <si>
    <t>1000</t>
  </si>
  <si>
    <t>7591600010R</t>
  </si>
  <si>
    <t>Přejezdová zařízení mechanická Břevno závor jednod. pro SMZ délka 9 až 9,5 metrů</t>
  </si>
  <si>
    <t>-129692574</t>
  </si>
  <si>
    <t>1001</t>
  </si>
  <si>
    <t>7591045010</t>
  </si>
  <si>
    <t>Seřízení kontrolních pravítek při nesprávné vůli kontrolních závor při nízké montáži</t>
  </si>
  <si>
    <t>-222321356</t>
  </si>
  <si>
    <t>1002</t>
  </si>
  <si>
    <t>7591605102</t>
  </si>
  <si>
    <t>Montáž součástí přejezdové mechanické závory kladkové konzoly</t>
  </si>
  <si>
    <t>2095893525</t>
  </si>
  <si>
    <t>1003</t>
  </si>
  <si>
    <t>7591605104</t>
  </si>
  <si>
    <t>Montáž součástí přejezdové mechanické závory stavěcího kola</t>
  </si>
  <si>
    <t>1969296990</t>
  </si>
  <si>
    <t>1004</t>
  </si>
  <si>
    <t>7591605106</t>
  </si>
  <si>
    <t>Montáž součástí přejezdové mechanické závory klikového hřídele</t>
  </si>
  <si>
    <t>-1139372662</t>
  </si>
  <si>
    <t>1005</t>
  </si>
  <si>
    <t>7591605110</t>
  </si>
  <si>
    <t>Montáž součástí přejezdové mechanické závory spínacího zařízení pro elektrické závislosti závor</t>
  </si>
  <si>
    <t>-1308244440</t>
  </si>
  <si>
    <t>1006</t>
  </si>
  <si>
    <t>7591605112</t>
  </si>
  <si>
    <t>Montáž součástí přejezdové mechanické závory souboru závislostí mechanických závor na zabezpečovacím zařízení</t>
  </si>
  <si>
    <t>1956858317</t>
  </si>
  <si>
    <t>1007</t>
  </si>
  <si>
    <t>7592835032</t>
  </si>
  <si>
    <t>Montáž součástí stojanu se závorou břevna závorového nad 5,5 m</t>
  </si>
  <si>
    <t>1321053996</t>
  </si>
  <si>
    <t>1008</t>
  </si>
  <si>
    <t>7592835034</t>
  </si>
  <si>
    <t>Montáž součástí stojanu se závorou břevna závorového do 5,5 m s kontrolou celistvosti</t>
  </si>
  <si>
    <t>1481774725</t>
  </si>
  <si>
    <t>1009</t>
  </si>
  <si>
    <t>7592835036</t>
  </si>
  <si>
    <t>Montáž součástí stojanu se závorou břevna závorového nad 5,5 m s kontrolou celistvosti</t>
  </si>
  <si>
    <t>-1814044005</t>
  </si>
  <si>
    <t>1010</t>
  </si>
  <si>
    <t>7592835040</t>
  </si>
  <si>
    <t>Montáž součástí stojanu se závorou soupravy křídel s protizávažím</t>
  </si>
  <si>
    <t>-754943430</t>
  </si>
  <si>
    <t>1011</t>
  </si>
  <si>
    <t>7592810904</t>
  </si>
  <si>
    <t>Reléový stojan PZS vystrojený na jednokolejné trati s automatickými závorami 2 - 4 kusy výstražníků - kategorie dle ČSN 34 2650 ed.2: PZS 3(2) S,B(N),I(L)</t>
  </si>
  <si>
    <t>-113574410</t>
  </si>
  <si>
    <t>1012</t>
  </si>
  <si>
    <t>7590725140</t>
  </si>
  <si>
    <t>Situování stožáru návěstidla nebo výstražníku přejezdového zařízení</t>
  </si>
  <si>
    <t>447045078</t>
  </si>
  <si>
    <t>1013</t>
  </si>
  <si>
    <t>7592810908</t>
  </si>
  <si>
    <t>Reléový stojan PZS vystrojený na dvoukolejné trati s automatickými závorami 2 - 4 kusy výstražníků - kategorie dle ČSN 34 2650 ed.2: PZS 3(2) S,B(N),I(L)</t>
  </si>
  <si>
    <t>-1197995263</t>
  </si>
  <si>
    <t>1014</t>
  </si>
  <si>
    <t>7592810901</t>
  </si>
  <si>
    <t>Reléový stojan PZS vystrojený na jednokolejné trati s výstražníky 5 - 8 kusů výstražníků - kategorie dle ČSN 34 2650 ed.2: PZS 3(2) S,B(N),I(L)</t>
  </si>
  <si>
    <t>-1608810710</t>
  </si>
  <si>
    <t>1015</t>
  </si>
  <si>
    <t>7592815026</t>
  </si>
  <si>
    <t>Montáž výstražníku AŽD 71 se dvěma skříněmi - smontování kompletního výstražníku, označení označovacími štítky, postavení a montáž výstražníku na základ, zatažení kabelu bez zhotovení a zapojení kabelové formy, nátěr. Bez provedení ochrany proti vlivu trakcí</t>
  </si>
  <si>
    <t>-456789180</t>
  </si>
  <si>
    <t>1016</t>
  </si>
  <si>
    <t>7592825010</t>
  </si>
  <si>
    <t>Montáž součástí výstražníku nosiče výstražníku</t>
  </si>
  <si>
    <t>-679481829</t>
  </si>
  <si>
    <t>1017</t>
  </si>
  <si>
    <t>7592815010</t>
  </si>
  <si>
    <t>Montáž výstražníku VÚD s jednou skříní - smontování kompletního výstražníku, označení označovacími štítky, postavení a montáž výstražníku na základ, zatažení kabelu bez zhotovení a zapojení kabelové formy, nátěr. Bez provedení ochrany proti vlivu trakcí</t>
  </si>
  <si>
    <t>-490261589</t>
  </si>
  <si>
    <t>1018</t>
  </si>
  <si>
    <t>7592815020</t>
  </si>
  <si>
    <t>Montáž výstražníku AŽD 71 s jednou skříní a se závorou AŽD 71 - smontování kompletního výstražníku, označení označovacími štítky, postavení a montáž výstražníku na základ, zatažení kabelu bez zhotovení a zapojení kabelové formy, nátěr. Bez provedení ochrany proti vlivu trakcí</t>
  </si>
  <si>
    <t>-2107982971</t>
  </si>
  <si>
    <t>1019</t>
  </si>
  <si>
    <t>7592815024</t>
  </si>
  <si>
    <t>Montáž výstražníku AŽD 71 s jednou skříní - smontování kompletního výstražníku, označení označovacími štítky, postavení a montáž výstražníku na základ, zatažení kabelu bez zhotovení a zapojení kabelové formy, nátěr. Bez provedení ochrany proti vlivu trakcí</t>
  </si>
  <si>
    <t>1025418568</t>
  </si>
  <si>
    <t>1020</t>
  </si>
  <si>
    <t>7592815040</t>
  </si>
  <si>
    <t>Montáž plastového výstražníku AŽD 97 s 1 skříní a se závorou AŽD - 99 - smontování kompletního výstražníku, označení označovacími štítky, postavení a montáž výstražníku na základ, zatažení kabelu bez zhotovení a zapojení kabelové formy, nátěr. Bez provedení ochrany proti vlivu trakcí</t>
  </si>
  <si>
    <t>491839416</t>
  </si>
  <si>
    <t>1021</t>
  </si>
  <si>
    <t>7592815042</t>
  </si>
  <si>
    <t>Montáž plastového výstražníku AŽD 97 se 2 skříněmi a se závorou AŽD - 99 - smontování kompletního výstražníku, označení označovacími štítky, postavení a montáž výstražníku na základ, zatažení kabelu bez zhotovení a zapojení kabelové formy, nátěr. Bez provedení ochrany proti vlivu trakcí</t>
  </si>
  <si>
    <t>-2087279718</t>
  </si>
  <si>
    <t>1022</t>
  </si>
  <si>
    <t>7592815044</t>
  </si>
  <si>
    <t>Montáž plastového výstražníku AŽD 97 s jednou skříní - smontování kompletního výstražníku, označení označovacími štítky, postavení a montáž výstražníku na základ, zatažení kabelu bez zhotovení a zapojení kabelové formy, nátěr. Bez provedení ochrany proti vlivu trakcí</t>
  </si>
  <si>
    <t>1279381824</t>
  </si>
  <si>
    <t>1023</t>
  </si>
  <si>
    <t>7592815046</t>
  </si>
  <si>
    <t>Montáž plastového výstražníku AŽD 97 se dvěma skříněmi - smontování kompletního výstražníku, označení označovacími štítky, postavení a montáž výstražníku na základ, zatažení kabelu bez zhotovení a zapojení kabelové formy, nátěr. Bez provedení ochrany proti vlivu trakcí</t>
  </si>
  <si>
    <t>-1317178686</t>
  </si>
  <si>
    <t>1024</t>
  </si>
  <si>
    <t>7592825020</t>
  </si>
  <si>
    <t>Montáž součástí výstražníku štítu označovacího</t>
  </si>
  <si>
    <t>-439215947</t>
  </si>
  <si>
    <t>1025</t>
  </si>
  <si>
    <t>7592825050</t>
  </si>
  <si>
    <t>Montáž součástí výstražníku elektronického zvonce</t>
  </si>
  <si>
    <t>1212398491</t>
  </si>
  <si>
    <t>1026</t>
  </si>
  <si>
    <t>7592825055</t>
  </si>
  <si>
    <t>Montáž součástí výstražníku tabulky "POZOR VLAK"</t>
  </si>
  <si>
    <t>1013014190</t>
  </si>
  <si>
    <t>1027</t>
  </si>
  <si>
    <t>7592825095</t>
  </si>
  <si>
    <t>Montáž součástí výstražníku žárovky</t>
  </si>
  <si>
    <t>7313925</t>
  </si>
  <si>
    <t>1028</t>
  </si>
  <si>
    <t>7592825110</t>
  </si>
  <si>
    <t>Montáž kříže výstražného</t>
  </si>
  <si>
    <t>-1959981806</t>
  </si>
  <si>
    <t>1029</t>
  </si>
  <si>
    <t>7592810900</t>
  </si>
  <si>
    <t>Reléový stojan PZS vystrojený na jednokolejné trati s výstražníky 2 - 4 kusy výstražníků - kategorie dle ČSN 34 2650 ed.2: PZS 3(2) S,B(N),I(L)</t>
  </si>
  <si>
    <t>-2005592157</t>
  </si>
  <si>
    <t>PN</t>
  </si>
  <si>
    <t>Počítače náprav</t>
  </si>
  <si>
    <t>1030</t>
  </si>
  <si>
    <t>7590140180</t>
  </si>
  <si>
    <t>Závěry Závěr kabelový UPMP-WM VII. (CV736709007)</t>
  </si>
  <si>
    <t>-814484015</t>
  </si>
  <si>
    <t>1031</t>
  </si>
  <si>
    <t>7592005050</t>
  </si>
  <si>
    <t>Montáž počítacího bodu (senzoru) RSR 180 - uložení a připevnění na určené místo, seřízení polohy, přezkoušení</t>
  </si>
  <si>
    <t>1188224237</t>
  </si>
  <si>
    <t>1032</t>
  </si>
  <si>
    <t>7592005052</t>
  </si>
  <si>
    <t>Montáž počítacího bodu (senzoru) RSR 180 s převodníkem MegaPN - uložení a připevnění na určené místo, seřízení polohy, přezkoušení</t>
  </si>
  <si>
    <t>743745570</t>
  </si>
  <si>
    <t>1033</t>
  </si>
  <si>
    <t>7594200080</t>
  </si>
  <si>
    <t>Výstroj konců kolejových obvodů a kódovacích smyček Transformátor stykový DT 075 E (CV371019005)</t>
  </si>
  <si>
    <t>850380479</t>
  </si>
  <si>
    <t>1034</t>
  </si>
  <si>
    <t>7594200130</t>
  </si>
  <si>
    <t>Výstroj konců kolejových obvodů a kódovacích smyček Deska základ.univerzální 1150x500 (HM0592139991151)</t>
  </si>
  <si>
    <t>-1814577808</t>
  </si>
  <si>
    <t>1035</t>
  </si>
  <si>
    <t>7594300078</t>
  </si>
  <si>
    <t>Počítače náprav Vnitřní prvky PN ACS 2000 Čítačová jednotka ACB119 GS04</t>
  </si>
  <si>
    <t>1107025795</t>
  </si>
  <si>
    <t>1036</t>
  </si>
  <si>
    <t>7594300084</t>
  </si>
  <si>
    <t>Počítače náprav Vnitřní prvky PN ACS 2000 Vyhodnocovací jednotka IMC003 GS01</t>
  </si>
  <si>
    <t>1648137261</t>
  </si>
  <si>
    <t>1037</t>
  </si>
  <si>
    <t>7594300136</t>
  </si>
  <si>
    <t>Počítače náprav Vnitřní prvky PN ACS 2000 Sběrnicová jednotka ABP002-2 21TE GS02</t>
  </si>
  <si>
    <t>-2144060112</t>
  </si>
  <si>
    <t>1038</t>
  </si>
  <si>
    <t>7592010152</t>
  </si>
  <si>
    <t>Kolové senzory a snímače počítačů náprav Montážní sada neoprénové ochr.hadice</t>
  </si>
  <si>
    <t>146433642</t>
  </si>
  <si>
    <t>1039</t>
  </si>
  <si>
    <t>7594300296</t>
  </si>
  <si>
    <t>Počítače náprav Vnitřní prvky PN Frauscher RJ45 interface pro 1 směrový výstup</t>
  </si>
  <si>
    <t>-1657206057</t>
  </si>
  <si>
    <t>1040</t>
  </si>
  <si>
    <t>7594300652</t>
  </si>
  <si>
    <t>Počítače náprav Vnitřní prvky PN ACS2000 Propojovací kabel VIDEK, žlutý, délka 1 m</t>
  </si>
  <si>
    <t>-1154205251</t>
  </si>
  <si>
    <t>1041</t>
  </si>
  <si>
    <t>7592010131</t>
  </si>
  <si>
    <t>Kolové senzory a snímače počítačů náprav Box pro nastavení a údržbu</t>
  </si>
  <si>
    <t>-2053957642</t>
  </si>
  <si>
    <t>1042</t>
  </si>
  <si>
    <t>7594300684</t>
  </si>
  <si>
    <t>Počítače náprav Vnitřní prvky PN PNS-03 Vana Schroff dlouhá 9 ST00 241</t>
  </si>
  <si>
    <t>923659706</t>
  </si>
  <si>
    <t>1043</t>
  </si>
  <si>
    <t>7594300672</t>
  </si>
  <si>
    <t>Počítače náprav Vnitřní prvky PN PNS-03 Kazeta výstupů ST00 236</t>
  </si>
  <si>
    <t>769802586</t>
  </si>
  <si>
    <t>1044</t>
  </si>
  <si>
    <t>7594300678</t>
  </si>
  <si>
    <t>Počítače náprav Vnitřní prvky PN PNS-03 Kazeta počítacích bodů ST00 239</t>
  </si>
  <si>
    <t>-690528464</t>
  </si>
  <si>
    <t>1045</t>
  </si>
  <si>
    <t>7594300668</t>
  </si>
  <si>
    <t>Počítače náprav Vnitřní prvky PN PNS-03 Kazeta vstupů ST00 235</t>
  </si>
  <si>
    <t>-2118817270</t>
  </si>
  <si>
    <t>1046</t>
  </si>
  <si>
    <t>7594300674</t>
  </si>
  <si>
    <t>Počítače náprav Vnitřní prvky PN PNS-03 Kazeta zdroje 25V ST00 237</t>
  </si>
  <si>
    <t>-51200239</t>
  </si>
  <si>
    <t>1047</t>
  </si>
  <si>
    <t>7594300676</t>
  </si>
  <si>
    <t>Počítače náprav Vnitřní prvky PN PNS-03 Kazeta zdroje 60V ST00 238</t>
  </si>
  <si>
    <t>358649398</t>
  </si>
  <si>
    <t>1048</t>
  </si>
  <si>
    <t>7594300662</t>
  </si>
  <si>
    <t>Počítače náprav Vnitřní prvky PN PNS-03 Přepěťová ochrana ST00 233</t>
  </si>
  <si>
    <t>-673508338</t>
  </si>
  <si>
    <t>1049</t>
  </si>
  <si>
    <t>7594300688</t>
  </si>
  <si>
    <t>Počítače náprav Vnitřní prvky PN PNS-03 Hloubkoměr ST00 246</t>
  </si>
  <si>
    <t>1463412988</t>
  </si>
  <si>
    <t>1050</t>
  </si>
  <si>
    <t>7592010530</t>
  </si>
  <si>
    <t>Kolové senzory a snímače počítačů náprav Zkušební okolek PNS-03</t>
  </si>
  <si>
    <t>-443773008</t>
  </si>
  <si>
    <t>1051</t>
  </si>
  <si>
    <t>7592010526</t>
  </si>
  <si>
    <t>Kolové senzory a snímače počítačů náprav Redukce na patu kolejnice PNS-03</t>
  </si>
  <si>
    <t>1092203952</t>
  </si>
  <si>
    <t>1052</t>
  </si>
  <si>
    <t>7592010505</t>
  </si>
  <si>
    <t>Kolové senzory a snímače počítačů náprav Převodník signálů PNS-03</t>
  </si>
  <si>
    <t>-798138217</t>
  </si>
  <si>
    <t>1053</t>
  </si>
  <si>
    <t>7594300692</t>
  </si>
  <si>
    <t>Počítače náprav Vnitřní prvky PN PNS-03 Simulátor volnosti snímače ST00 247</t>
  </si>
  <si>
    <t>-1200894234</t>
  </si>
  <si>
    <t>1054</t>
  </si>
  <si>
    <t>7590125057</t>
  </si>
  <si>
    <t>Montáž skříně společné přístrojové pro přejezdy - usazení skříně a zatažení kabelů bez zhotovení a zapojení kabelových forem. Bez kabelových příchytek</t>
  </si>
  <si>
    <t>1011717875</t>
  </si>
  <si>
    <t>1055</t>
  </si>
  <si>
    <t>7590195010</t>
  </si>
  <si>
    <t>Montáž objektu venkovního ovládacího (PZS apod.) - připevnění skříňky na sloupek, zeď apod., zatažení kabelu z domku nebo PSK a zapojení na ovládací skříň. Ochrana skříňky připojením na hlavní uzemňovací sběrnici v domku nebo na zemnicí svorník PSK</t>
  </si>
  <si>
    <t>-1050405431</t>
  </si>
  <si>
    <t>1056</t>
  </si>
  <si>
    <t>7590130010</t>
  </si>
  <si>
    <t>Rozdělovače, rozváděče Objekt kabelový pro DC a nezáv. trakci (CV490409001)</t>
  </si>
  <si>
    <t>2103268591</t>
  </si>
  <si>
    <t>1057</t>
  </si>
  <si>
    <t>7590135010</t>
  </si>
  <si>
    <t>Montáž objektu kabelového č. v. 49040 (žluťásek) - montáž na základ, zatažení kabelů vč. kontroly izolačního stavu bez vyformování a zapojení. Bez kabelových příchytek SONAP a bez usazení a nátěru betonového základu</t>
  </si>
  <si>
    <t>1547199576</t>
  </si>
  <si>
    <t>1058</t>
  </si>
  <si>
    <t>7594300142</t>
  </si>
  <si>
    <t>Počítače náprav Vnitřní prvky PN ACS 2000 Sběrnicová jednotka ABP002-4 29TE GS02</t>
  </si>
  <si>
    <t>-1462927831</t>
  </si>
  <si>
    <t>1059</t>
  </si>
  <si>
    <t>7590140150</t>
  </si>
  <si>
    <t>Závěry Závěr kabelový UPMP-WM I. (CV736709001)</t>
  </si>
  <si>
    <t>-1288107056</t>
  </si>
  <si>
    <t>1060</t>
  </si>
  <si>
    <t>7590525621</t>
  </si>
  <si>
    <t>Montáž kabelového závěru KZ 12</t>
  </si>
  <si>
    <t>-961740685</t>
  </si>
  <si>
    <t>1061</t>
  </si>
  <si>
    <t>7594300686</t>
  </si>
  <si>
    <t>Počítače náprav Vnitřní prvky PN PNS-03 Údržbářský počítač ST00 245</t>
  </si>
  <si>
    <t>-1460614315</t>
  </si>
  <si>
    <t>1062</t>
  </si>
  <si>
    <t>7592010142</t>
  </si>
  <si>
    <t>Kolové senzory a snímače počítačů náprav Neoprénová ochr. hadice 4,8 m</t>
  </si>
  <si>
    <t>-1645156441</t>
  </si>
  <si>
    <t>1063</t>
  </si>
  <si>
    <t>7594300642</t>
  </si>
  <si>
    <t>Počítače náprav Vnitřní prvky PN ACS2000 Propojovací kabel VIDEK, červený, délka 1 m</t>
  </si>
  <si>
    <t>-1083547717</t>
  </si>
  <si>
    <t>1064</t>
  </si>
  <si>
    <t>7592010186</t>
  </si>
  <si>
    <t>Kolové senzory a snímače počítačů náprav Přepěťová ochrana EPO</t>
  </si>
  <si>
    <t>-1925238539</t>
  </si>
  <si>
    <t>1065</t>
  </si>
  <si>
    <t>7594300022</t>
  </si>
  <si>
    <t>Počítače náprav Vnitřní prvky PN AZF Montážní skříňka BGT 02 šíře 42TE</t>
  </si>
  <si>
    <t>-380694664</t>
  </si>
  <si>
    <t>1066</t>
  </si>
  <si>
    <t>7592010190</t>
  </si>
  <si>
    <t>Kolové senzory a snímače počítačů náprav Ochrana přepěťová poč.náprav-W (CV736605026)</t>
  </si>
  <si>
    <t>-390727077</t>
  </si>
  <si>
    <t>1067</t>
  </si>
  <si>
    <t>7592010166</t>
  </si>
  <si>
    <t>Kolové senzory a snímače počítačů náprav Upevňovací souprava SK140</t>
  </si>
  <si>
    <t>2075448831</t>
  </si>
  <si>
    <t>1068</t>
  </si>
  <si>
    <t>7594305010</t>
  </si>
  <si>
    <t>Montáž součástí počítače náprav vyhodnocovací části</t>
  </si>
  <si>
    <t>195062327</t>
  </si>
  <si>
    <t>1069</t>
  </si>
  <si>
    <t>7594305015</t>
  </si>
  <si>
    <t>Montáž součástí počítače náprav neoprénové ochranné hadice se soupravou pro upevnění k pražci</t>
  </si>
  <si>
    <t>316396970</t>
  </si>
  <si>
    <t>1070</t>
  </si>
  <si>
    <t>7594305020</t>
  </si>
  <si>
    <t>Montáž součástí počítače náprav bleskojistkové svorkovnice</t>
  </si>
  <si>
    <t>-1712682203</t>
  </si>
  <si>
    <t>1071</t>
  </si>
  <si>
    <t>7594305025</t>
  </si>
  <si>
    <t>Montáž součástí počítače náprav přepěťové ochrany napájení</t>
  </si>
  <si>
    <t>-274274890</t>
  </si>
  <si>
    <t>1072</t>
  </si>
  <si>
    <t>7594305040</t>
  </si>
  <si>
    <t>Montáž součástí počítače náprav upevňovací kolejnicové čelisti SK 140</t>
  </si>
  <si>
    <t>408490021</t>
  </si>
  <si>
    <t>1073</t>
  </si>
  <si>
    <t>7592010102</t>
  </si>
  <si>
    <t>Kolové senzory a snímače počítačů náprav Snímač průjezdu kola RSR 180 (5 m kabel)</t>
  </si>
  <si>
    <t>-1743749589</t>
  </si>
  <si>
    <t>1074</t>
  </si>
  <si>
    <t>7594305055</t>
  </si>
  <si>
    <t>Montáž součástí počítače náprav bloku pro počítače náprav</t>
  </si>
  <si>
    <t>61659170</t>
  </si>
  <si>
    <t>1075</t>
  </si>
  <si>
    <t>7594305065</t>
  </si>
  <si>
    <t>Montáž součástí počítače náprav skříně pro bloky šíře 42TE BGT 02</t>
  </si>
  <si>
    <t>1773558316</t>
  </si>
  <si>
    <t>1076</t>
  </si>
  <si>
    <t>7594305075</t>
  </si>
  <si>
    <t>Montáž součástí počítače náprav skříně pro bloky šíře 126TE BGT 03</t>
  </si>
  <si>
    <t>1867967800</t>
  </si>
  <si>
    <t>1077</t>
  </si>
  <si>
    <t>7594305085</t>
  </si>
  <si>
    <t>Montáž součástí počítače náprav drátové formy pro skříň 42TE</t>
  </si>
  <si>
    <t>225849379</t>
  </si>
  <si>
    <t>1078</t>
  </si>
  <si>
    <t>7594305095</t>
  </si>
  <si>
    <t>Montáž součástí počítače náprav drátové formy pro skříň 126TE</t>
  </si>
  <si>
    <t>-2116140681</t>
  </si>
  <si>
    <t>1079</t>
  </si>
  <si>
    <t>7594305100</t>
  </si>
  <si>
    <t>Montáž součástí počítače náprav desky filtru</t>
  </si>
  <si>
    <t>38709458</t>
  </si>
  <si>
    <t>1080</t>
  </si>
  <si>
    <t>7594300104</t>
  </si>
  <si>
    <t>Počítače náprav Vnitřní prvky PN ACS 2000 Montážní skříňka BGT06 šíře 126TE</t>
  </si>
  <si>
    <t>-1057475703</t>
  </si>
  <si>
    <t>1081</t>
  </si>
  <si>
    <t>7592010172</t>
  </si>
  <si>
    <t>Kolové senzory a snímače počítačů náprav Připevňovací čep BBK pro upevňovací soupravu SK140</t>
  </si>
  <si>
    <t>-25495090</t>
  </si>
  <si>
    <t>1082</t>
  </si>
  <si>
    <t>7592010206</t>
  </si>
  <si>
    <t>Kolové senzory a snímače počítačů náprav Uzemňovací souprava pro KSL-FP</t>
  </si>
  <si>
    <t>165323100</t>
  </si>
  <si>
    <t>1083</t>
  </si>
  <si>
    <t>7592010176</t>
  </si>
  <si>
    <t>Kolové senzory a snímače počítačů náprav Matice samojistná FS M10</t>
  </si>
  <si>
    <t>2133815491</t>
  </si>
  <si>
    <t>1084</t>
  </si>
  <si>
    <t>7592010168</t>
  </si>
  <si>
    <t>Kolové senzory a snímače počítačů náprav Upevňovací souprava SK150</t>
  </si>
  <si>
    <t>570476053</t>
  </si>
  <si>
    <t>1085</t>
  </si>
  <si>
    <t>7592010202</t>
  </si>
  <si>
    <t>Kolové senzory a snímače počítačů náprav Kabelový závěr KSL-FP pro RSR (s EPO)</t>
  </si>
  <si>
    <t>789701035</t>
  </si>
  <si>
    <t>1086</t>
  </si>
  <si>
    <t>7592010260</t>
  </si>
  <si>
    <t>Kolové senzory a snímače počítačů náprav Zkušební přípravek RSR SB</t>
  </si>
  <si>
    <t>-4079184</t>
  </si>
  <si>
    <t>1087</t>
  </si>
  <si>
    <t>7594300174</t>
  </si>
  <si>
    <t>Počítače náprav Vnitřní prvky PN FAdC Montážní skříňka BGT07 šíře 84TE</t>
  </si>
  <si>
    <t>-534293971</t>
  </si>
  <si>
    <t>1088</t>
  </si>
  <si>
    <t>7594300018</t>
  </si>
  <si>
    <t>Počítače náprav Vnitřní prvky PN AZF Přepěťová ochrana vyhodnocovací jednotky BSI002 (BSI003, BSI004)</t>
  </si>
  <si>
    <t>-1514989174</t>
  </si>
  <si>
    <t>1089</t>
  </si>
  <si>
    <t>7594300076</t>
  </si>
  <si>
    <t>Počítače náprav Vnitřní prvky PN ACS 2000 Čítačová jednotka ACB010 GS03</t>
  </si>
  <si>
    <t>819214923</t>
  </si>
  <si>
    <t>1090</t>
  </si>
  <si>
    <t>7594300082</t>
  </si>
  <si>
    <t>Počítače náprav Vnitřní prvky PN ACS 2000 Vyhodnocovací jednotka EIB-OK001 GS03</t>
  </si>
  <si>
    <t>1188200598</t>
  </si>
  <si>
    <t>1091</t>
  </si>
  <si>
    <t>7594300108</t>
  </si>
  <si>
    <t>Počítače náprav Vnitřní prvky PN ACS 2000 Jednotka jištění SIC006 GS01</t>
  </si>
  <si>
    <t>829782229</t>
  </si>
  <si>
    <t>1092</t>
  </si>
  <si>
    <t>7594305035</t>
  </si>
  <si>
    <t>Montáž součástí počítače náprav kabelového závěru KSL-FP pro RSR</t>
  </si>
  <si>
    <t>-1983161298</t>
  </si>
  <si>
    <t>1093</t>
  </si>
  <si>
    <t>7594305050</t>
  </si>
  <si>
    <t>Montáž součástí počítače náprav AZF bloku čítače ZBG</t>
  </si>
  <si>
    <t>-1685151195</t>
  </si>
  <si>
    <t>1094</t>
  </si>
  <si>
    <t>7594305070</t>
  </si>
  <si>
    <t>Montáž součástí počítače náprav skříně pro bloky šíře 84TE BGT 01</t>
  </si>
  <si>
    <t>-376428854</t>
  </si>
  <si>
    <t>ZAB</t>
  </si>
  <si>
    <t>Zab. zař.</t>
  </si>
  <si>
    <t>1095</t>
  </si>
  <si>
    <t>7590305010</t>
  </si>
  <si>
    <t>Montáž pomocného stavědla - včetně zatažení kabelů bez zhotovení a zapojení kabelových forem</t>
  </si>
  <si>
    <t>-1402897301</t>
  </si>
  <si>
    <t>1096</t>
  </si>
  <si>
    <t>7591300110</t>
  </si>
  <si>
    <t>Zámky Zámek panelový stejnosměr. elmag. (panelový) (CV731389001)</t>
  </si>
  <si>
    <t>-484173189</t>
  </si>
  <si>
    <t>1097</t>
  </si>
  <si>
    <t>7596910060</t>
  </si>
  <si>
    <t>Venkovní telefonní objekty Objekt telef.venk. VTO 10 na stěnu (CV540329010)</t>
  </si>
  <si>
    <t>719971050</t>
  </si>
  <si>
    <t>1098</t>
  </si>
  <si>
    <t>7591050050</t>
  </si>
  <si>
    <t>Kryty Kryt spojnic ochranný úplný (CV030729001M)</t>
  </si>
  <si>
    <t>-359454777</t>
  </si>
  <si>
    <t>1099</t>
  </si>
  <si>
    <t>7591050020</t>
  </si>
  <si>
    <t>Kryty Kryt kontrolních pravítek úplný (CV030729002)</t>
  </si>
  <si>
    <t>401295632</t>
  </si>
  <si>
    <t>1100</t>
  </si>
  <si>
    <t>7591080225</t>
  </si>
  <si>
    <t>Ostatní náhradní díly EP600 Kloub připevňovací horní (CV030169001)</t>
  </si>
  <si>
    <t>-623194926</t>
  </si>
  <si>
    <t>1101</t>
  </si>
  <si>
    <t>7591080220</t>
  </si>
  <si>
    <t>Ostatní náhradní díly EP600 Kloub připevňovací dolní (CV030179001)</t>
  </si>
  <si>
    <t>-1022120678</t>
  </si>
  <si>
    <t>Práce a dodávky M</t>
  </si>
  <si>
    <t>1102</t>
  </si>
  <si>
    <t>7593100470</t>
  </si>
  <si>
    <t>Měniče Měnič návěstní na polici BZN 3 24/230V-1kVA (HM0404229990430)</t>
  </si>
  <si>
    <t>-733859331</t>
  </si>
  <si>
    <t>1103</t>
  </si>
  <si>
    <t>7593000090</t>
  </si>
  <si>
    <t>Dobíječe, usměrňovače, napáječe Usměrňovač E230 G24/40, oceloplechová nástěnná skříň 700x500x500, rozšířená stavová indikace opticky i bezpotenciálově, autoamtické testování baterie, programovatelná nabíjecí automatika.</t>
  </si>
  <si>
    <t>275610379</t>
  </si>
  <si>
    <t>OST</t>
  </si>
  <si>
    <t>Ostatní</t>
  </si>
  <si>
    <t>1104</t>
  </si>
  <si>
    <t>7596460300</t>
  </si>
  <si>
    <t>Náhradní díly k EPS MHU 109 Deska smyček MHU 109 vč. procesoru a paměti (D647)</t>
  </si>
  <si>
    <t>-1718090767</t>
  </si>
  <si>
    <t>1105</t>
  </si>
  <si>
    <t>7592940410</t>
  </si>
  <si>
    <t>Baterie Staniční akumulátory Pb blok 12V/12 Ah, VRLA, připojení faston F2-6,3mm, životnost 10 let, cena včetně spojovacího materiálu a bateriového nosiče či stojanu</t>
  </si>
  <si>
    <t>1337645696</t>
  </si>
  <si>
    <t>1106</t>
  </si>
  <si>
    <t>5904020010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</si>
  <si>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</si>
  <si>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1271122906</t>
  </si>
  <si>
    <t>1107</t>
  </si>
  <si>
    <t>5904030010</t>
  </si>
  <si>
    <t>Likvidace porostu odhrnutí včetně kořenů. Poznámka: 1. V cenách jsou započteny náklady na naložení na dopravní prostředek a uložení na skládku. 2. V cenách nejsou obsaženy náklady na dopravu a skládkovné.</t>
  </si>
  <si>
    <t>1672970327</t>
  </si>
  <si>
    <t>1108</t>
  </si>
  <si>
    <t>7491151040</t>
  </si>
  <si>
    <t>Montáž trubek ohebných elektroinstalačních ochranných z tvrdého PE uložených pevně, průměru do 100 mm - včetně naznačení trasy, rozměření, řezání trubek, kladení, osazení, zajištění a upevnění</t>
  </si>
  <si>
    <t>-1414530350</t>
  </si>
  <si>
    <t>1109</t>
  </si>
  <si>
    <t>7491100220</t>
  </si>
  <si>
    <t>Trubková vedení Ohebné elektroinstalační trubky KOPOFLEX 90 rudá</t>
  </si>
  <si>
    <t>1903107335</t>
  </si>
  <si>
    <t>1110</t>
  </si>
  <si>
    <t>7491251015</t>
  </si>
  <si>
    <t>Montáž lišt elektroinstalačních, kabelových žlabů z PVC-U jednokomorových zaklapávacích rozměru 50/50 - 50/100 mm - na konstrukci, omítku apod. včetně spojek, ohybů, rohů, bez krabic</t>
  </si>
  <si>
    <t>636323212</t>
  </si>
  <si>
    <t>1111</t>
  </si>
  <si>
    <t>7491400310</t>
  </si>
  <si>
    <t>Kabelové rošty a žlaby Elektroinstalační lišty a kabelové žlaby Lišta LH 60x40 vkládací bílá 2m</t>
  </si>
  <si>
    <t>795324730</t>
  </si>
  <si>
    <t>1112</t>
  </si>
  <si>
    <t>7491351020</t>
  </si>
  <si>
    <t>Montáž ocelových profilů plechů</t>
  </si>
  <si>
    <t>1076186700</t>
  </si>
  <si>
    <t>1113</t>
  </si>
  <si>
    <t>7491351040</t>
  </si>
  <si>
    <t>Montáž ocelových profilů svařováním a šroubováním do pomocných ocelových konstrukcí - včetně rozměření, dělení materiálu, úprava a začištění hran, svařování, vrtání pro šroubové spoje, sestavení a upevnění na stanovišti</t>
  </si>
  <si>
    <t>2101490186</t>
  </si>
  <si>
    <t>1114</t>
  </si>
  <si>
    <t>7491371010</t>
  </si>
  <si>
    <t>Demontáže elektroinstalace ocelové nosné konstrukce</t>
  </si>
  <si>
    <t>1747562844</t>
  </si>
  <si>
    <t>1115</t>
  </si>
  <si>
    <t>7491455017</t>
  </si>
  <si>
    <t>Montáž plechových pozinkovaných kabelových žlabů (včetně příslušenství) šířky 250-500/100 mm včetně víka a nosníků - včetně rozměření, usazení, vyvážení, upevnění a elektrické pospojování</t>
  </si>
  <si>
    <t>1720766881</t>
  </si>
  <si>
    <t>1116</t>
  </si>
  <si>
    <t>7491455027</t>
  </si>
  <si>
    <t>Montáž plechových pozinkovaných kabelových žlabů (včetně příslušenství) koleno 45° s víkem, šířky 250-500/100 mm - včetně rozměření, usazení, vyvážení, upevnění a elektrické pospojování</t>
  </si>
  <si>
    <t>1059687325</t>
  </si>
  <si>
    <t>1117</t>
  </si>
  <si>
    <t>7491471010</t>
  </si>
  <si>
    <t>Demontáže elektroinstalace stávajících roštů nebo žlabů včetně kabelů, výložníků a stojin - včetně kabelových vedení umístěných na roštu</t>
  </si>
  <si>
    <t>1242865523</t>
  </si>
  <si>
    <t>1118</t>
  </si>
  <si>
    <t>7492752010</t>
  </si>
  <si>
    <t>Montáž ukončení kabelů nn kabelovou spojkou 3/4/5 - žílové kabely s plastovou izolací do 16 mm2 - včetně odizolování pláště a izolace žil kabelu, včetně ukončení žil a stínění - oko</t>
  </si>
  <si>
    <t>1167587635</t>
  </si>
  <si>
    <t>1119</t>
  </si>
  <si>
    <t>7494371015</t>
  </si>
  <si>
    <t>Demontáž zařízení jističe nebo vypínače z rozvaděče nn - stávajícího z rozvaděče nn včetně odpojení přívodních kabelů nebo pasů a nakládky na určený prostředek</t>
  </si>
  <si>
    <t>-1550396159</t>
  </si>
  <si>
    <t>1120</t>
  </si>
  <si>
    <t>7595120110</t>
  </si>
  <si>
    <t>Telefonní přístroje nezapojené na ústřednu Police pod akumulárory dle výkresu (HM0383889990246)</t>
  </si>
  <si>
    <t>-1197121734</t>
  </si>
  <si>
    <t>1121</t>
  </si>
  <si>
    <t>7596440210</t>
  </si>
  <si>
    <t>Hlásiče Konvenční hlásiče Hlásič kouře optický konvenční napěťový, EXE</t>
  </si>
  <si>
    <t>-615708806</t>
  </si>
  <si>
    <t>1122</t>
  </si>
  <si>
    <t>7494751012</t>
  </si>
  <si>
    <t>Montáž svodičů přepětí pro sítě nn - typ 1 (třída B) pro jednofázové sítě - do rozvaděče nebo skříně</t>
  </si>
  <si>
    <t>1189210203</t>
  </si>
  <si>
    <t>1123</t>
  </si>
  <si>
    <t>7494003042</t>
  </si>
  <si>
    <t>Modulární přístroje Jističe do 63 A; 6 kA 2-pólové In 32 A, Ue AC 230/400 V / DC 144 V, charakteristika B, 2pól, Icn 6 kA</t>
  </si>
  <si>
    <t>168597267</t>
  </si>
  <si>
    <t>1124</t>
  </si>
  <si>
    <t>7494003220</t>
  </si>
  <si>
    <t>Modulární přístroje Jističe do 80 A; 10 kA 1+N-pólové In 16 A, Ue AC 230 V / DC 72 V, charakteristika B, 1+N-pól, Icn 10 kA</t>
  </si>
  <si>
    <t>1315495877</t>
  </si>
  <si>
    <t>1125</t>
  </si>
  <si>
    <t>7494010530</t>
  </si>
  <si>
    <t>Přístroje pro spínání a ovládání Svornice a pomocný materiál Svornice Rozbočovací můstek do 15 x 16 mm2</t>
  </si>
  <si>
    <t>914126634</t>
  </si>
  <si>
    <t>Poznámka k položce:_x000d_
max. délky 28,5 cm</t>
  </si>
  <si>
    <t>1126</t>
  </si>
  <si>
    <t>7494004086</t>
  </si>
  <si>
    <t>Modulární přístroje Přepěťové ochrany Svodiče bleskových proudů typ 1, náhradní díl, In 25 kA, Uc AC 350 V, pouze výměnný modul, jiskřiště, např. pro SJB-25E (L/N)</t>
  </si>
  <si>
    <t>1489500147</t>
  </si>
  <si>
    <t>Poznámka k položce:_x000d_
PIIIM-275 DS</t>
  </si>
  <si>
    <t>1127</t>
  </si>
  <si>
    <t>7498356075</t>
  </si>
  <si>
    <t>Montáž dálkové diagnostiky TS ŽDC doplnění/úprava aplikace integračního serveru</t>
  </si>
  <si>
    <t>-2000285070</t>
  </si>
  <si>
    <t>1128</t>
  </si>
  <si>
    <t>7498356098</t>
  </si>
  <si>
    <t>Montáž dálkové diagnostiky TS ŽDC komplexní a individuální zkoušky systému pro datový objekt</t>
  </si>
  <si>
    <t>1305218985</t>
  </si>
  <si>
    <t>1129</t>
  </si>
  <si>
    <t>7590147046</t>
  </si>
  <si>
    <t>Demontáž závěru kabelového zabezpečovacího na zemní podpěru UPMP</t>
  </si>
  <si>
    <t>-1063197656</t>
  </si>
  <si>
    <t>1130</t>
  </si>
  <si>
    <t>7590523010</t>
  </si>
  <si>
    <t>Převedení provozu v metalickém kabelu</t>
  </si>
  <si>
    <t>-2048460070</t>
  </si>
  <si>
    <t>1131</t>
  </si>
  <si>
    <t>7590525116</t>
  </si>
  <si>
    <t>Montáž kabelu závlačného ruční zatahování do rour kabelovodů TCE/KE, KFE, KEZE s jádrem 1 mm 12 až 16 P - příprava kabelového bubnu a přistavení ke kabelovodu, pročištění otvoru, přeměření izolačního stavu a kontinuity žil kabelu, odvinutí kabelu z bubnu, vazelinování a zatažení kabelu do kabelovodu, odřezání kabelu, uzavření konců kabelu a přemístění kabelového bubnu</t>
  </si>
  <si>
    <t>1064690074</t>
  </si>
  <si>
    <t>1132</t>
  </si>
  <si>
    <t>7590525482</t>
  </si>
  <si>
    <t>Montáž spojky rovné pro plastové kabely párové Raychem XAGA s konektory UDW2 2 plášť s pancířem do 60 žil - nasazení manžety, spojení žil, převlečení manžety, nahřátí pro její tepelné smrštění, uložení spojky v jámě</t>
  </si>
  <si>
    <t>904521624</t>
  </si>
  <si>
    <t>1133</t>
  </si>
  <si>
    <t>7590525171</t>
  </si>
  <si>
    <t>Montáž kabelu úložného volně uloženého s jádrem 0,8 mm TCKQYPY do 100 XN - příprava kabelového bubnu a přistavení na místo pokládky, přeměření izolačního stavu kabelu, odvinutí a uložení kabelu do kabelového Iůžka nebo do žlabu a protažení překážkami, odřezání kabelu, uzavření konců kabelu a přemístění kabelového bubnu</t>
  </si>
  <si>
    <t>1201723077</t>
  </si>
  <si>
    <t>1134</t>
  </si>
  <si>
    <t>7590525414</t>
  </si>
  <si>
    <t>Montáž spojky rovné pro plastové kabely párové rovné o průměru 1,0 mm PE plášť bez pancíře S 1 do 32 žil - přistavení elektrického agregátu, změření izolačního odporu, vlastní montáž spojky, sestavení montážního stojanu, upnutí kabelu do stojanu, spojení žil, svaření spojky, uvolnění kabelu, uložení spojky v jámě</t>
  </si>
  <si>
    <t>-1315459032</t>
  </si>
  <si>
    <t>1135</t>
  </si>
  <si>
    <t>7590525418</t>
  </si>
  <si>
    <t>Montáž spojky rovné pro plastové kabely párové rovné o průměru 1,0 mm PE plášť bez pancíře S 2 do 96 žil - přistavení elektrického agregátu, změření izolačního odporu, vlastní montáž spojky, sestavení montážního stojanu, upnutí kabelu do stojanu, spojení žil, svaření spojky, uvolnění kabelu, uložení spojky v jámě</t>
  </si>
  <si>
    <t>-893043844</t>
  </si>
  <si>
    <t>1136</t>
  </si>
  <si>
    <t>7590525540</t>
  </si>
  <si>
    <t>Montáž smršťovací spojky Raychem bez pancíře na jednoplášťovém celoplastovém kabelu do 10 žil - nasazení manžety, spojení žil, převlečení manžety, nahřátí pro její tepelné smrštění, uložení spojky v jámě</t>
  </si>
  <si>
    <t>-879358643</t>
  </si>
  <si>
    <t>1137</t>
  </si>
  <si>
    <t>7590525687</t>
  </si>
  <si>
    <t>Montáž ukončení celoplastového kabelu v závěru nebo rozvaděči se zářezovými svorkovnicemi bez pancíře do 20 žil - odstranění pláště kabelu, vyformování, zaříznutí vodičů do svorkovnice, přezkoušení izolačního stavu kabelových žil</t>
  </si>
  <si>
    <t>-203364260</t>
  </si>
  <si>
    <t>1138</t>
  </si>
  <si>
    <t>7590555056</t>
  </si>
  <si>
    <t>Montáž formy pro kabel TCEKE, TCEKES do délky 0,5 m 15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</si>
  <si>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-220060328</t>
  </si>
  <si>
    <t>1139</t>
  </si>
  <si>
    <t>7590555146</t>
  </si>
  <si>
    <t>Montáž forma pro kabely TCEKPFLE, TCEKPFLEY, TCEKPFLEZE, TCEKPFLEZY do 48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</si>
  <si>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242816333</t>
  </si>
  <si>
    <t>1140</t>
  </si>
  <si>
    <t>7590555394</t>
  </si>
  <si>
    <t>Montáž svorkovnice AŽD 12 dílná</t>
  </si>
  <si>
    <t>1881667094</t>
  </si>
  <si>
    <t>1141</t>
  </si>
  <si>
    <t>7590555455</t>
  </si>
  <si>
    <t>Značení trasy vedení</t>
  </si>
  <si>
    <t>392509818</t>
  </si>
  <si>
    <t>1142</t>
  </si>
  <si>
    <t>7590557330</t>
  </si>
  <si>
    <t>Demontáž vodní zábrany vodní</t>
  </si>
  <si>
    <t>1479592823</t>
  </si>
  <si>
    <t>1143</t>
  </si>
  <si>
    <t>7590557400</t>
  </si>
  <si>
    <t>Demontáž sběrnice svorkovnicové</t>
  </si>
  <si>
    <t>1425455900</t>
  </si>
  <si>
    <t>1144</t>
  </si>
  <si>
    <t>7590615060</t>
  </si>
  <si>
    <t>Vygravírování 1 znaku v označovacím štítku</t>
  </si>
  <si>
    <t>565580179</t>
  </si>
  <si>
    <t>1145</t>
  </si>
  <si>
    <t>7590615070</t>
  </si>
  <si>
    <t>Montáž označovacího štítku do kolejové desky nebo pultu za provozu - rozměření a vyznačení místa montáže, vyvrtání a začištění otvoru, montáž prvku, zapojení a vyzkoušení včetně vyvázání vodičů do formy</t>
  </si>
  <si>
    <t>388226455</t>
  </si>
  <si>
    <t>1146</t>
  </si>
  <si>
    <t>7590615130</t>
  </si>
  <si>
    <t>Úpravy desky kolejové - upevnění jednotlivých prvků na místo určení, včetně zapojení</t>
  </si>
  <si>
    <t>-913514794</t>
  </si>
  <si>
    <t>1147</t>
  </si>
  <si>
    <t>7590715025</t>
  </si>
  <si>
    <t>Postavení na stávající základ a nasměrování světelného návěstidla jednostranného stožárového s 5 svítilnami - bez ukončení a zapojení zemního kabelu</t>
  </si>
  <si>
    <t>-1173216646</t>
  </si>
  <si>
    <t>1148</t>
  </si>
  <si>
    <t>7593500095</t>
  </si>
  <si>
    <t>Trasy kabelového vedení Kabelové žlaby (100x100) spojka plast</t>
  </si>
  <si>
    <t>909992830</t>
  </si>
  <si>
    <t>1149</t>
  </si>
  <si>
    <t>7591135026</t>
  </si>
  <si>
    <t>Montáž mechanizmu samovratné výhybky SP03 upevňovací soupravy - montáž upevňovací soupravy, hydraulického tlumiče a táhla návěstního tělesa, seřízení a kontrola funkce, bezpečnostní nátěr. Bez zemních prací</t>
  </si>
  <si>
    <t>-1686047564</t>
  </si>
  <si>
    <t>1150</t>
  </si>
  <si>
    <t>7591840080</t>
  </si>
  <si>
    <t>Kolejové brzdy TKBH Válec TKBH, jednokomorový hydraulický válec HVP-60-55</t>
  </si>
  <si>
    <t>1729984640</t>
  </si>
  <si>
    <t>1151</t>
  </si>
  <si>
    <t>7591137020</t>
  </si>
  <si>
    <t>Demontáž mechanizmu samovratné výhybky SP03</t>
  </si>
  <si>
    <t>-2041797286</t>
  </si>
  <si>
    <t>1152</t>
  </si>
  <si>
    <t>7591305130</t>
  </si>
  <si>
    <t>Montáž zámku elektromagnetického vnitřního stejnosměrného nebo 1 fázového - osazení hmoždinek nebo úprava řídicího pultu, montáž a natypování zámku, oštítkování klíčů, montáž a zapojení napájecí soupravy, zapojení zámku, eventuálně propojení s napájecí soupravou, nátěr, přezkoušení funkce</t>
  </si>
  <si>
    <t>-1969524823</t>
  </si>
  <si>
    <t>1153</t>
  </si>
  <si>
    <t>7591305140</t>
  </si>
  <si>
    <t>Montáž zámku elektromagnetického napájecí soupravy na zeď - osazení hmoždinek, montáž a natypování zámku, oštítkování klíčů, montáž a zapojení napájecí soupravy, zapojení zámku, propojení s napájecí soupravou, nátěr, přezkoušení funkce</t>
  </si>
  <si>
    <t>858898077</t>
  </si>
  <si>
    <t>1154</t>
  </si>
  <si>
    <t>7591305170</t>
  </si>
  <si>
    <t>Montáž součástí zámku přepěťové ochrany pro elektromagnetický zámek nebo pomocné stavědlo</t>
  </si>
  <si>
    <t>995974329</t>
  </si>
  <si>
    <t>1155</t>
  </si>
  <si>
    <t>7591307130</t>
  </si>
  <si>
    <t>Demontáž zámku elektromagnetického vnitřního</t>
  </si>
  <si>
    <t>975372962</t>
  </si>
  <si>
    <t>1156</t>
  </si>
  <si>
    <t>7591307140</t>
  </si>
  <si>
    <t>Demontáž zámku elektromagnetického napájecí soupravy ze zdi</t>
  </si>
  <si>
    <t>-759824804</t>
  </si>
  <si>
    <t>1157</t>
  </si>
  <si>
    <t>7591307170</t>
  </si>
  <si>
    <t>Demontáž součástí zámku přepěťové ochrany pro elektromagnetický zámek nebo pomocné stavědlo</t>
  </si>
  <si>
    <t>1212909676</t>
  </si>
  <si>
    <t>1158</t>
  </si>
  <si>
    <t>7592525168</t>
  </si>
  <si>
    <t>Softwarové práce na zařízení integračního koncentrátoru InK a integračního serveru InS DDTS ŽDC úprava a odzkoušení nově doplněných nebo upravených programových prostředků - pro export dat ze zařízení InK a InS</t>
  </si>
  <si>
    <t>1142820581</t>
  </si>
  <si>
    <t>1159</t>
  </si>
  <si>
    <t>7592525185</t>
  </si>
  <si>
    <t>Závěrečná zkouška po montáži nebo úpravě DDTS ŽDC - nově doplněného nebo upraveného programového a aplikačního vybavení zařízení Ink a InS pro jeden TLS</t>
  </si>
  <si>
    <t>1042623413</t>
  </si>
  <si>
    <t>1160</t>
  </si>
  <si>
    <t>7592705014</t>
  </si>
  <si>
    <t>Montáž upozorňovadla vysokého na sloupek</t>
  </si>
  <si>
    <t>1358428122</t>
  </si>
  <si>
    <t>1161</t>
  </si>
  <si>
    <t>7592705016</t>
  </si>
  <si>
    <t>Montáž upozorňovadla nízkého na sloupek</t>
  </si>
  <si>
    <t>-1853138156</t>
  </si>
  <si>
    <t>1162</t>
  </si>
  <si>
    <t>5955101013</t>
  </si>
  <si>
    <t>Kamenivo drcené štěrkodrť frakce 0/4</t>
  </si>
  <si>
    <t>-1133151303</t>
  </si>
  <si>
    <t>1163</t>
  </si>
  <si>
    <t>7592835010</t>
  </si>
  <si>
    <t>Montáž součástí stojanu se závorou podstavce</t>
  </si>
  <si>
    <t>921660776</t>
  </si>
  <si>
    <t>1164</t>
  </si>
  <si>
    <t>7592835090</t>
  </si>
  <si>
    <t>Montáž stojanu se závorou bez výstražníku</t>
  </si>
  <si>
    <t>359763791</t>
  </si>
  <si>
    <t>1165</t>
  </si>
  <si>
    <t>7592837010</t>
  </si>
  <si>
    <t>Demontáž součástí stojanu se závorou podstavce</t>
  </si>
  <si>
    <t>-1184219220</t>
  </si>
  <si>
    <t>1166</t>
  </si>
  <si>
    <t>7592837036</t>
  </si>
  <si>
    <t>Demontáž součástí stojanu se závorou břevna závorového nad 5,5 m s kontrolou celistvosti</t>
  </si>
  <si>
    <t>359200326</t>
  </si>
  <si>
    <t>1167</t>
  </si>
  <si>
    <t>7592907020</t>
  </si>
  <si>
    <t>Demontáž bloku baterie niklokadmiové kapacity do 200 Ah</t>
  </si>
  <si>
    <t>-808144871</t>
  </si>
  <si>
    <t>1168</t>
  </si>
  <si>
    <t>7593005010</t>
  </si>
  <si>
    <t>Montáž dobíječe, usměrňovače, napáječe do stojanové řady - včetně připojení vodičů elektrické sítě ss rozvodu a uzemnění, přezkoušení funkce</t>
  </si>
  <si>
    <t>-1843037039</t>
  </si>
  <si>
    <t>1169</t>
  </si>
  <si>
    <t>7593315142</t>
  </si>
  <si>
    <t>Ukotvení stojanové řady na vedlejší stojanovou řadu</t>
  </si>
  <si>
    <t>-68962451</t>
  </si>
  <si>
    <t>1170</t>
  </si>
  <si>
    <t>7494004592</t>
  </si>
  <si>
    <t>Modulární přístroje Ostatní přístroje -modulární přístroje Spínače a tlačítka Ovládací tlačítka Ith 25 A, Ue AC 230 V, 2x zapínací kontakt, 2x rozpínací kontakt, tlačítko - barva černá</t>
  </si>
  <si>
    <t>-912388932</t>
  </si>
  <si>
    <t>1171</t>
  </si>
  <si>
    <t>7492500610</t>
  </si>
  <si>
    <t>Kabely, vodiče, šňůry Cu - nn Vodič jednožílový Cu, plastová izolace H05V-K 0,75 rudý (CYA)</t>
  </si>
  <si>
    <t>2062216031</t>
  </si>
  <si>
    <t>1172</t>
  </si>
  <si>
    <t>7492500640</t>
  </si>
  <si>
    <t>Kabely, vodiče, šňůry Cu - nn Vodič jednožílový Cu, plastová izolace H05V-K 0,75 tm.modrý (CYA)</t>
  </si>
  <si>
    <t>2130098646</t>
  </si>
  <si>
    <t>1173</t>
  </si>
  <si>
    <t>7592520045</t>
  </si>
  <si>
    <t>Dálková diagnostika DDTS ŽDC, Karta X20DI9371 digital 12xI, 24V, Sink, 1 Wire</t>
  </si>
  <si>
    <t>-1853884868</t>
  </si>
  <si>
    <t>1174</t>
  </si>
  <si>
    <t>7592520030</t>
  </si>
  <si>
    <t>Dálková diagnostika DDTS ŽDC, Karta X20BB80 bus controller base</t>
  </si>
  <si>
    <t>-1133346638</t>
  </si>
  <si>
    <t>1175</t>
  </si>
  <si>
    <t>7592520025</t>
  </si>
  <si>
    <t>Dálková diagnostika DDTS ŽDC, Karta analogová X20AI2437 analog 2xI, 4..20 mA, 16 Bit, isolate</t>
  </si>
  <si>
    <t>-225472782</t>
  </si>
  <si>
    <t>1176</t>
  </si>
  <si>
    <t>7592520040</t>
  </si>
  <si>
    <t>Dálková diagnostika DDTS ŽDC, Karta X20BM11 Bus Module with Power Bus connection</t>
  </si>
  <si>
    <t>-1535769942</t>
  </si>
  <si>
    <t>1177</t>
  </si>
  <si>
    <t>7592520060</t>
  </si>
  <si>
    <t>Dálková diagnostika DDTS ŽDC, Karta X20TB12 standard terminal block 12x</t>
  </si>
  <si>
    <t>1998162725</t>
  </si>
  <si>
    <t>1178</t>
  </si>
  <si>
    <t>7593315230</t>
  </si>
  <si>
    <t>Montáž stojanu pro baterie 12 V 200 Ah - umístění na určené místo, vyrovnání do vodováhy</t>
  </si>
  <si>
    <t>-646397610</t>
  </si>
  <si>
    <t>1179</t>
  </si>
  <si>
    <t>7593317230</t>
  </si>
  <si>
    <t>Demontáž stojanu pro baterie 12 V 200 Ah</t>
  </si>
  <si>
    <t>-378902835</t>
  </si>
  <si>
    <t>1180</t>
  </si>
  <si>
    <t>7593317390</t>
  </si>
  <si>
    <t>Demontáž panelu (kazety, vany desek plošných spojů) plast z RACKU 19"</t>
  </si>
  <si>
    <t>-706985453</t>
  </si>
  <si>
    <t>1181</t>
  </si>
  <si>
    <t>7492500110</t>
  </si>
  <si>
    <t>Kabely, vodiče, šňůry Cu - nn Vodič jednožílový Cu, plastová izolace H05V-U 1 rudý (CY)</t>
  </si>
  <si>
    <t>1552978308</t>
  </si>
  <si>
    <t>1182</t>
  </si>
  <si>
    <t>7492500130</t>
  </si>
  <si>
    <t>Kabely, vodiče, šňůry Cu - nn Vodič jednožílový Cu, plastová izolace H05V-U 1 tm.modrý (CY)</t>
  </si>
  <si>
    <t>1174679105</t>
  </si>
  <si>
    <t>1183</t>
  </si>
  <si>
    <t>7593505102</t>
  </si>
  <si>
    <t>Zatažení ochranné trubky HDPE do chráničky 110 mm</t>
  </si>
  <si>
    <t>-1860748214</t>
  </si>
  <si>
    <t>1184</t>
  </si>
  <si>
    <t>7591505010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</si>
  <si>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</si>
  <si>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-1238122003</t>
  </si>
  <si>
    <t>1185</t>
  </si>
  <si>
    <t>7591505020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</si>
  <si>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</si>
  <si>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931265976</t>
  </si>
  <si>
    <t>1186</t>
  </si>
  <si>
    <t>7591505022</t>
  </si>
  <si>
    <t>Pronájem přechodného dopravního značení při vypnutí přejezdového zabezpečovacího zařízení za 1 týden rozšíření základní sestavy - pro značení jednoduché komunikace (tj. bez křižovatky poblíž přejezdu), křížící žel. trať</t>
  </si>
  <si>
    <t>86861984</t>
  </si>
  <si>
    <t>1187</t>
  </si>
  <si>
    <t>7591505030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</si>
  <si>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</si>
  <si>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-2060906044</t>
  </si>
  <si>
    <t>1188</t>
  </si>
  <si>
    <t>7591505032</t>
  </si>
  <si>
    <t>Osazení přechodného dopravního značení při vypnutí přejezdového zabezpečovacího zařízení rozšíření základní sestavy - pro značení jednoduché komunikace (tj. bez křižovatky poblíž přejezdu), křížící žel. trať</t>
  </si>
  <si>
    <t>1364615384</t>
  </si>
  <si>
    <t>1189</t>
  </si>
  <si>
    <t>5955101025</t>
  </si>
  <si>
    <t>Kamenivo drcené drť frakce 4/8</t>
  </si>
  <si>
    <t>536002334</t>
  </si>
  <si>
    <t>1190</t>
  </si>
  <si>
    <t>5963152000</t>
  </si>
  <si>
    <t>Asfaltová zálivka pro trhliny a spáry</t>
  </si>
  <si>
    <t>2111459369</t>
  </si>
  <si>
    <t>1191</t>
  </si>
  <si>
    <t>5904020120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</si>
  <si>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</si>
  <si>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-761124298</t>
  </si>
  <si>
    <t>1192</t>
  </si>
  <si>
    <t>5905023020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</si>
  <si>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</si>
  <si>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1548910277</t>
  </si>
  <si>
    <t>1193</t>
  </si>
  <si>
    <t>5905025110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</si>
  <si>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</si>
  <si>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1948627334</t>
  </si>
  <si>
    <t>1194</t>
  </si>
  <si>
    <t>7491600090</t>
  </si>
  <si>
    <t>Uzemnění Vnitřní H07V-K 16 žz (CYA)</t>
  </si>
  <si>
    <t>-496465011</t>
  </si>
  <si>
    <t>1195</t>
  </si>
  <si>
    <t>7590120170</t>
  </si>
  <si>
    <t>Skříně Skříň přístr.pro přejezdy spol 133/313.1.11 (HM0354399998269)</t>
  </si>
  <si>
    <t>-688748285</t>
  </si>
  <si>
    <t>1196</t>
  </si>
  <si>
    <t>5913135030</t>
  </si>
  <si>
    <t>Montáž dílů přejezdové konstrukce se silničními panely panel. Poznámka: 1. V cenách jsou započteny náklady na montáž dílů. 2. V cenách nejsou obsaženy náklady na dodávku materiálu.</t>
  </si>
  <si>
    <t>964867446</t>
  </si>
  <si>
    <t>1197</t>
  </si>
  <si>
    <t>5963125000</t>
  </si>
  <si>
    <t>Panel železobetonový přejezdový rozměru 200x50x12</t>
  </si>
  <si>
    <t>-302377581</t>
  </si>
  <si>
    <t>1198</t>
  </si>
  <si>
    <t>5955101014</t>
  </si>
  <si>
    <t>Kamenivo drcené štěrkodrť frakce 0/8</t>
  </si>
  <si>
    <t>1065317299</t>
  </si>
  <si>
    <t>1199</t>
  </si>
  <si>
    <t>5955101015</t>
  </si>
  <si>
    <t>Kamenivo drcené štěrkodrť frakce 0/22</t>
  </si>
  <si>
    <t>1109816489</t>
  </si>
  <si>
    <t>1200</t>
  </si>
  <si>
    <t>7593320393</t>
  </si>
  <si>
    <t>Prvky Držák žlabu (CV732240123B)</t>
  </si>
  <si>
    <t>2054773637</t>
  </si>
  <si>
    <t>1201</t>
  </si>
  <si>
    <t>5913285035</t>
  </si>
  <si>
    <t>Montáž dílů komunikace ze zámkové dlažby uložení v podsypu. Poznámka: 1. V cenách jsou započteny náklady na osazení dlažby nebo obrubníku. 2. V cenách nejsou obsaženy náklady na dodávku materiálu.</t>
  </si>
  <si>
    <t>-2037454125</t>
  </si>
  <si>
    <t>1202</t>
  </si>
  <si>
    <t>5914110010</t>
  </si>
  <si>
    <t>Oprava nástupiště sypaného z kameniva úprava povrchu místní, jednotlivá. Poznámka: 1. V cenách jsou započteny náklady na manipulaci a naložení výzisku kameniva na dopravní prostředek. 2. V cenách nejsou obsaženy náklady na dodávku materiálu.</t>
  </si>
  <si>
    <t>853350104</t>
  </si>
  <si>
    <t>1203</t>
  </si>
  <si>
    <t>7491600020</t>
  </si>
  <si>
    <t>Uzemnění Vnitřní Uzemňovací vedení na povrchu, páskem FeZn do 120 mm2</t>
  </si>
  <si>
    <t>403046630</t>
  </si>
  <si>
    <t>1204</t>
  </si>
  <si>
    <t>7491600070</t>
  </si>
  <si>
    <t>Uzemnění Vnitřní H07V-K 10 zž (CYA)</t>
  </si>
  <si>
    <t>-917516781</t>
  </si>
  <si>
    <t>1205</t>
  </si>
  <si>
    <t>7491600100</t>
  </si>
  <si>
    <t>Uzemnění Vnitřní Svorka OBO 1809 ekvipotenciální</t>
  </si>
  <si>
    <t>1074034865</t>
  </si>
  <si>
    <t>1206</t>
  </si>
  <si>
    <t>5915005020</t>
  </si>
  <si>
    <t>Hloubení rýh nebo jam ručně na železničním spodku třídy těžitelnosti I skupiny 2. Poznámka: 1. V cenách jsou započteny náklady na hloubení a uložení výzisku na terén nebo naložení na dopravní prostředek a uložení na úložišti.</t>
  </si>
  <si>
    <t>114027589</t>
  </si>
  <si>
    <t>1207</t>
  </si>
  <si>
    <t>7593505220</t>
  </si>
  <si>
    <t>Montáž spojky Plasson na HDPE trubce rovné nebo redukční</t>
  </si>
  <si>
    <t>1562971503</t>
  </si>
  <si>
    <t>1208</t>
  </si>
  <si>
    <t>7593505240</t>
  </si>
  <si>
    <t>Montáž koncovky nebo záslepky Plasson na HDPE trubku</t>
  </si>
  <si>
    <t>1726556402</t>
  </si>
  <si>
    <t>1209</t>
  </si>
  <si>
    <t>7593501125</t>
  </si>
  <si>
    <t>Trasy kabelového vedení Chráničky optického kabelu HDPE 6040 průměr 40/33 mm</t>
  </si>
  <si>
    <t>1337712997</t>
  </si>
  <si>
    <t>1210</t>
  </si>
  <si>
    <t>7593501143</t>
  </si>
  <si>
    <t>Trasy kabelového vedení Chráničky optického kabelu HDPE Koncová zátka Jackmoon 38-46 mm</t>
  </si>
  <si>
    <t>2057778256</t>
  </si>
  <si>
    <t>1211</t>
  </si>
  <si>
    <t>7593501195</t>
  </si>
  <si>
    <t>Trasy kabelového vedení Spojky šroubovací pro chráničky optického kabelu HDPE 5050 průměr 40 mm</t>
  </si>
  <si>
    <t>-1643455951</t>
  </si>
  <si>
    <t>1212</t>
  </si>
  <si>
    <t>7594107415</t>
  </si>
  <si>
    <t>Demontáž lanového ukolejnění / propojení ze stojiny kolejnice</t>
  </si>
  <si>
    <t>1913152612</t>
  </si>
  <si>
    <t>1213</t>
  </si>
  <si>
    <t>7594307015</t>
  </si>
  <si>
    <t>Demontáž součástí počítače náprav neoprénové ochranné hadice se soupravou pro upevnění k pražci</t>
  </si>
  <si>
    <t>830262797</t>
  </si>
  <si>
    <t>1214</t>
  </si>
  <si>
    <t>7598035170</t>
  </si>
  <si>
    <t>Kontrola tlakutěsnosti HDPE trubky v úseku do 2 000 m</t>
  </si>
  <si>
    <t>-667384043</t>
  </si>
  <si>
    <t>1215</t>
  </si>
  <si>
    <t>7598035190</t>
  </si>
  <si>
    <t>Kontrola průchodnosti trubky pro optický kabel</t>
  </si>
  <si>
    <t>1183407950</t>
  </si>
  <si>
    <t>1216</t>
  </si>
  <si>
    <t>7491403520</t>
  </si>
  <si>
    <t>Kabelové rošty a žlaby Kabelové žlaby plechové, pozinkované MARS EKO 250/100 5106</t>
  </si>
  <si>
    <t>-1417877794</t>
  </si>
  <si>
    <t>1217</t>
  </si>
  <si>
    <t>7593500325</t>
  </si>
  <si>
    <t>Trasy kabelového vedení Přísušenství drátěných žlabů kotva požárně odolná KPO 12X120</t>
  </si>
  <si>
    <t>2040949263</t>
  </si>
  <si>
    <t>1218</t>
  </si>
  <si>
    <t>7593500365</t>
  </si>
  <si>
    <t>Trasy kabelového vedení Přísušenství drátěných žlabů Podpěra na stěnu DZDS 300/b</t>
  </si>
  <si>
    <t>-1804939649</t>
  </si>
  <si>
    <t>1219</t>
  </si>
  <si>
    <t>7491403710</t>
  </si>
  <si>
    <t>Kabelové rošty a žlaby Kabelové žlaby plechové, pozinkované Víko MARS EKO 250 5152</t>
  </si>
  <si>
    <t>-1799205742</t>
  </si>
  <si>
    <t>1220</t>
  </si>
  <si>
    <t>7491403600</t>
  </si>
  <si>
    <t>Kabelové rošty a žlaby Kabelové žlaby plechové, pozinkované Koleno MARS EKO 250/100 45° 5054</t>
  </si>
  <si>
    <t>-1447103418</t>
  </si>
  <si>
    <t>1221</t>
  </si>
  <si>
    <t>7491403770</t>
  </si>
  <si>
    <t>Kabelové rošty a žlaby Kabelové žlaby plechové, pozinkované Víko kolena MARS EKO 125 5159</t>
  </si>
  <si>
    <t>1115359204</t>
  </si>
  <si>
    <t>1222</t>
  </si>
  <si>
    <t>7598095160</t>
  </si>
  <si>
    <t>Přezkoušení a regulace obvodů elektromagnetického zámku - kontrola zapojení, provedení příslušných měření, nastavení parametrů, přezkoušení funkce</t>
  </si>
  <si>
    <t>-1885720747</t>
  </si>
  <si>
    <t>1223</t>
  </si>
  <si>
    <t>7598095653</t>
  </si>
  <si>
    <t>Vyhotovení revizní zprávy EPS - elektrická požární signalizace - vykonání prohlídky a zkoušky pro napájení elektrického zařízení včetně vyhotovení revizní zprávy podle vyhl. 100/1995 Sb. a norem ČSN</t>
  </si>
  <si>
    <t>1764646302</t>
  </si>
  <si>
    <t>1224</t>
  </si>
  <si>
    <t>5955101012</t>
  </si>
  <si>
    <t>Kamenivo drcené štěrk frakce 16/32</t>
  </si>
  <si>
    <t>-1437007416</t>
  </si>
  <si>
    <t>přejezd asfaltový - P5125</t>
  </si>
  <si>
    <t>(10*0,5*0,2)*1,6</t>
  </si>
  <si>
    <t>přejezd štěrkový - P5126</t>
  </si>
  <si>
    <t>(5*0,5*0,2)*1,6</t>
  </si>
  <si>
    <t>1225</t>
  </si>
  <si>
    <t>7593100800</t>
  </si>
  <si>
    <t>Měniče Měnič pro BZ1-24/220V-univerz. (HM0404229990101)</t>
  </si>
  <si>
    <t>-363821610</t>
  </si>
  <si>
    <t>1226</t>
  </si>
  <si>
    <t>7492500340</t>
  </si>
  <si>
    <t>Kabely, vodiče, šňůry Cu - nn Vodič jednožílový Cu, plastová izolace H07V-U 6 černý (CY)</t>
  </si>
  <si>
    <t>-1344520593</t>
  </si>
  <si>
    <t>1227</t>
  </si>
  <si>
    <t>7593501005</t>
  </si>
  <si>
    <t>Trasy kabelového vedení Tuhá dvouplášťová korugovaná chránička KD 09050 průměr 50/41 mm</t>
  </si>
  <si>
    <t>1905445102</t>
  </si>
  <si>
    <t>1228</t>
  </si>
  <si>
    <t>7593501020</t>
  </si>
  <si>
    <t>Trasy kabelového vedení Tuhá dvouplášťová korugovaná chránička KD 09090 průměr 90/75 mm</t>
  </si>
  <si>
    <t>25592579</t>
  </si>
  <si>
    <t>1229</t>
  </si>
  <si>
    <t>7590521554</t>
  </si>
  <si>
    <t>Venkovní vedení kabelová - metalické sítě Plněné, párované s ochr. vodičem TCEKPFLEY 48 P 1,0 D</t>
  </si>
  <si>
    <t>-2061593202</t>
  </si>
  <si>
    <t>SO_01 - Zemní práce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</si>
  <si>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</si>
  <si>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</si>
  <si>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</si>
  <si>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</si>
  <si>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b - Úpravy povrchů</t>
  </si>
  <si>
    <t xml:space="preserve">    Mat - Drobný materiál</t>
  </si>
  <si>
    <t>PSV - Práce a dodávky PSV</t>
  </si>
  <si>
    <t xml:space="preserve">    712 - Povlakové krytiny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</si>
  <si>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</si>
  <si>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</si>
  <si>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</si>
  <si>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</si>
  <si>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</si>
  <si>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</si>
  <si>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</si>
  <si>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789 - Povrchové úpravy ocelových konstrukcí a technologických zařízení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</si>
  <si>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</si>
  <si>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</si>
  <si>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</si>
  <si>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21-M - Elektromontáže</t>
  </si>
  <si>
    <t xml:space="preserve">    46-M - Zemní práce při extr.mont.pracích</t>
  </si>
  <si>
    <t>HZS - Hodinové zúčtovací sazby</t>
  </si>
  <si>
    <t>113106021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</si>
  <si>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 betonových nebo kameninových dlaždic, desek nebo tvarovek</t>
  </si>
  <si>
    <t>CS ÚRS 2023 02</t>
  </si>
  <si>
    <t>-2058062471</t>
  </si>
  <si>
    <t>Online PSC</t>
  </si>
  <si>
    <t>https://podminky.urs.cz/item/CS_URS_2023_02/113106021</t>
  </si>
  <si>
    <t>122311101</t>
  </si>
  <si>
    <t>Odkopávky a prokopávky ručně zapažené i nezapažené v hornině třídy těžitelnosti II skupiny 4</t>
  </si>
  <si>
    <t>10690311</t>
  </si>
  <si>
    <t>https://podminky.urs.cz/item/CS_URS_2023_02/122311101</t>
  </si>
  <si>
    <t>131313702</t>
  </si>
  <si>
    <t>Hloubení nezapažených jam ručně s urovnáním dna do předepsaného profilu a spádu v hornině třídy těžitelnosti II skupiny 4 nesoudržných</t>
  </si>
  <si>
    <t>1840763591</t>
  </si>
  <si>
    <t>https://podminky.urs.cz/item/CS_URS_2023_02/131313702</t>
  </si>
  <si>
    <t>131313701</t>
  </si>
  <si>
    <t>Hloubení nezapažených jam ručně s urovnáním dna do předepsaného profilu a spádu v hornině třídy těžitelnosti II skupiny 4 soudržných</t>
  </si>
  <si>
    <t>2051138989</t>
  </si>
  <si>
    <t>https://podminky.urs.cz/item/CS_URS_2023_02/131313701</t>
  </si>
  <si>
    <t>132151101</t>
  </si>
  <si>
    <t>Hloubení nezapažených rýh šířky do 800 mm strojně s urovnáním dna do předepsaného profilu a spádu v hornině třídy těžitelnosti I skupiny 1 a 2 do 20 m3</t>
  </si>
  <si>
    <t>1638534147</t>
  </si>
  <si>
    <t>https://podminky.urs.cz/item/CS_URS_2023_02/132151101</t>
  </si>
  <si>
    <t>132312411</t>
  </si>
  <si>
    <t>Hloubení rýh pod kolejí šířky do 800 mm ručně zapažených i nezapažených, hloubky do 1,5 m objemu do 2 m3 v hornině třídy těžitelnosti II skupiny 4</t>
  </si>
  <si>
    <t>860519946</t>
  </si>
  <si>
    <t>https://podminky.urs.cz/item/CS_URS_2023_02/132312411</t>
  </si>
  <si>
    <t>141720015</t>
  </si>
  <si>
    <t>Neřízený zemní protlak v hornině třídy těžitelnosti I a II, skupiny 3 a 4 průměru protlaku přes 90 do 110 mm</t>
  </si>
  <si>
    <t>376756465</t>
  </si>
  <si>
    <t>https://podminky.urs.cz/item/CS_URS_2023_02/141720015</t>
  </si>
  <si>
    <t>28610002</t>
  </si>
  <si>
    <t>trubka tlaková hrdlovaná vodovodní PVC dl 6m DN 100</t>
  </si>
  <si>
    <t>-1124694739</t>
  </si>
  <si>
    <t>141721214</t>
  </si>
  <si>
    <t>Řízený zemní protlak délky protlaku do 50 m v hornině třídy těžitelnosti I a II, skupiny 1 až 4 včetně zatažení trub v hloubce do 6 m průměru vrtu přes 140 do 180 mm</t>
  </si>
  <si>
    <t>1855859957</t>
  </si>
  <si>
    <t>https://podminky.urs.cz/item/CS_URS_2023_02/141721214</t>
  </si>
  <si>
    <t>174111101</t>
  </si>
  <si>
    <t>Zásyp sypaninou z jakékoliv horniny ručně s uložením výkopku ve vrstvách se zhutněním jam, šachet, rýh nebo kolem objektů v těchto vykopávkách</t>
  </si>
  <si>
    <t>-830877912</t>
  </si>
  <si>
    <t>https://podminky.urs.cz/item/CS_URS_2023_02/174111101</t>
  </si>
  <si>
    <t>460162113</t>
  </si>
  <si>
    <t>Hloubení zapažených i nezapažených kabelových rýh ručně včetně urovnání dna s přemístěním výkopku do vzdálenosti 3 m od okraje jámy nebo s naložením na dopravní prostředek ostatních rozměrů v hornině třídy těžitelnosti II skupiny 4</t>
  </si>
  <si>
    <t>1921948517</t>
  </si>
  <si>
    <t>https://podminky.urs.cz/item/CS_URS_2023_02/460162113</t>
  </si>
  <si>
    <t>31111011</t>
  </si>
  <si>
    <t>matice přesná šestihranná Pz DIN 934-8 M27</t>
  </si>
  <si>
    <t>100 kus</t>
  </si>
  <si>
    <t>-2134255547</t>
  </si>
  <si>
    <t>31120011</t>
  </si>
  <si>
    <t>podložka DIN 125-A ZB D 27mm</t>
  </si>
  <si>
    <t>-224355958</t>
  </si>
  <si>
    <t>59071001</t>
  </si>
  <si>
    <t>silikon pro okna a spáry transparentní</t>
  </si>
  <si>
    <t>litr</t>
  </si>
  <si>
    <t>-565337569</t>
  </si>
  <si>
    <t>58591560</t>
  </si>
  <si>
    <t>směs suchá pro jemný cementový potěr C20 kamenivo frakce 0/4mm</t>
  </si>
  <si>
    <t>-1416210681</t>
  </si>
  <si>
    <t>460161172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</si>
  <si>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 skupiny 3</t>
  </si>
  <si>
    <t>675475815</t>
  </si>
  <si>
    <t>https://podminky.urs.cz/item/CS_URS_2023_02/460161172</t>
  </si>
  <si>
    <t>460191114</t>
  </si>
  <si>
    <t>Rýhy pro kabelové spojky ručně hloubení s urovnáním dna včetně zásypu se zhutněním s přemístěním výkopku na vzdálenost do 3 m do 10 kV v hornině třídy těžitelnosti II skupiny 4</t>
  </si>
  <si>
    <t>1905703422</t>
  </si>
  <si>
    <t>https://podminky.urs.cz/item/CS_URS_2023_02/460191114</t>
  </si>
  <si>
    <t>Poznámka k položce:_x000d_
odkopání kabelu návěstidel včetně zásypu</t>
  </si>
  <si>
    <t>59590768</t>
  </si>
  <si>
    <t>deska cementotřísková fasádní hladká finální vrstva lazura tl 14mm</t>
  </si>
  <si>
    <t>32619305</t>
  </si>
  <si>
    <t>24626715</t>
  </si>
  <si>
    <t>hmota nátěrová syntetická základní antikorozní na kovy</t>
  </si>
  <si>
    <t>-1802224215</t>
  </si>
  <si>
    <t>Poznámka k položce:_x000d_
Vydatnost: 18-21 m2 /1 l</t>
  </si>
  <si>
    <t>24621560</t>
  </si>
  <si>
    <t>hmota nátěrová syntetická vrchní (email) na kovy</t>
  </si>
  <si>
    <t>1677707696</t>
  </si>
  <si>
    <t>Poznámka k položce:_x000d_
Spotřeba: 0,08-0,11 kg/m2</t>
  </si>
  <si>
    <t>24551096</t>
  </si>
  <si>
    <t>hmota nátěrová epoxidová impregnační a zpevňující</t>
  </si>
  <si>
    <t>1476434867</t>
  </si>
  <si>
    <t>Poznámka k položce:_x000d_
Spotřeba: 0,5-0,7 kg/m2</t>
  </si>
  <si>
    <t>24623055</t>
  </si>
  <si>
    <t>hmota nátěrová epoxidová vrchní (email) odstín bílý</t>
  </si>
  <si>
    <t>-1802416721</t>
  </si>
  <si>
    <t xml:space="preserve">Poznámka k položce:_x000d_
odstím RAL 1014_x000d_
</t>
  </si>
  <si>
    <t>24623110</t>
  </si>
  <si>
    <t>tužidlo do epoxidových nátěrových hmot</t>
  </si>
  <si>
    <t>-1922494120</t>
  </si>
  <si>
    <t>28318780</t>
  </si>
  <si>
    <t>lišta krycí "M" přírodní š 60mm 6m/7m</t>
  </si>
  <si>
    <t>1791129032</t>
  </si>
  <si>
    <t>55344005</t>
  </si>
  <si>
    <t>lišta L rohová vnější z poplastovaného plechu (PVC-P) rš 100mm</t>
  </si>
  <si>
    <t>-1122113045</t>
  </si>
  <si>
    <t>55341156</t>
  </si>
  <si>
    <t>dveře jednokřídlé ocelové vchodové 900x1970mm</t>
  </si>
  <si>
    <t>825102972</t>
  </si>
  <si>
    <t>Poznámka k položce:_x000d_
rám/zárubeň, kování a zámek v ceně</t>
  </si>
  <si>
    <t>54914110</t>
  </si>
  <si>
    <t>kování bezpečnostní koule/klika R1</t>
  </si>
  <si>
    <t>42543121</t>
  </si>
  <si>
    <t>54924010</t>
  </si>
  <si>
    <t>zámek zadlabací protipožární rozteč 90x55,5mm</t>
  </si>
  <si>
    <t>1429990082</t>
  </si>
  <si>
    <t>58344121</t>
  </si>
  <si>
    <t>štěrkodrť frakce 0/8</t>
  </si>
  <si>
    <t>1138679640</t>
  </si>
  <si>
    <t>55331433</t>
  </si>
  <si>
    <t>zárubeň jednokřídlá ocelová pro dodatečnou montáž tl stěny 75-100mm rozměru 900/1970, 2100mm</t>
  </si>
  <si>
    <t>745529348</t>
  </si>
  <si>
    <t>460431282</t>
  </si>
  <si>
    <t>Zásyp kabelových rýh ručně s přemístění sypaniny ze vzdálenosti do 10 m, s uložením výkopku ve vrstvách včetně zhutnění a úpravy povrchu šířky 50 cm hloubky 80 cm z horniny třídy těžitelnosti I skupiny 3</t>
  </si>
  <si>
    <t>973104241</t>
  </si>
  <si>
    <t>https://podminky.urs.cz/item/CS_URS_2023_02/460431282</t>
  </si>
  <si>
    <t>69311090</t>
  </si>
  <si>
    <t>geotextilie netkaná separační, ochranná, filtrační, drenážní PES 800g/m2</t>
  </si>
  <si>
    <t>918402783</t>
  </si>
  <si>
    <t>184911161</t>
  </si>
  <si>
    <t>Mulčování záhonů kačírkem nebo drceným kamenivem tloušťky mulče přes 50 do 100 mm v rovině nebo na svahu do 1:5</t>
  </si>
  <si>
    <t>-329673486</t>
  </si>
  <si>
    <t>https://podminky.urs.cz/item/CS_URS_2023_02/184911161</t>
  </si>
  <si>
    <t>184911311</t>
  </si>
  <si>
    <t>Položení mulčovací textilie proti prorůstání plevelů kolem vysázených rostlin v rovině nebo na svahu do 1:5</t>
  </si>
  <si>
    <t>-666835137</t>
  </si>
  <si>
    <t>https://podminky.urs.cz/item/CS_URS_2023_02/184911311</t>
  </si>
  <si>
    <t>58343810</t>
  </si>
  <si>
    <t>kamenivo drcené hrubé frakce 4/8</t>
  </si>
  <si>
    <t>-830912134</t>
  </si>
  <si>
    <t>11162100</t>
  </si>
  <si>
    <t>asfalt silniční obyčejný</t>
  </si>
  <si>
    <t>-735643010</t>
  </si>
  <si>
    <t>11162550</t>
  </si>
  <si>
    <t>emulze asfaltová spojovací</t>
  </si>
  <si>
    <t>2033328402</t>
  </si>
  <si>
    <t>460633312</t>
  </si>
  <si>
    <t>Zemní protlaky zemní práce nutné k provedení protlaku výkop včetně zásypu strojně v omezeném prostoru startovací jáma v hornině třídy těžitelnosti I skupiny 3</t>
  </si>
  <si>
    <t>345217949</t>
  </si>
  <si>
    <t>https://podminky.urs.cz/item/CS_URS_2023_02/460633312</t>
  </si>
  <si>
    <t>Poznámka k položce:_x000d_
Startovací jáma pro protlak</t>
  </si>
  <si>
    <t>Svislé a kompletní konstrukce</t>
  </si>
  <si>
    <t>342171121</t>
  </si>
  <si>
    <t>Montáž opláštění stěn ocelové konstrukce z tvarovaných ocelových plechů nýtovaných, výšky budovy do 6 m</t>
  </si>
  <si>
    <t>712849596</t>
  </si>
  <si>
    <t>https://podminky.urs.cz/item/CS_URS_2023_02/342171121</t>
  </si>
  <si>
    <t>Vodorovné konstrukce</t>
  </si>
  <si>
    <t>451577777</t>
  </si>
  <si>
    <t>Podklad nebo lože pod dlažbu (přídlažbu) v ploše vodorovné nebo ve sklonu do 1:5, tloušťky od 30 do 100 mm z kameniva těženého</t>
  </si>
  <si>
    <t>748962108</t>
  </si>
  <si>
    <t>https://podminky.urs.cz/item/CS_URS_2023_02/451577777</t>
  </si>
  <si>
    <t>Trubní vedení</t>
  </si>
  <si>
    <t>871260310</t>
  </si>
  <si>
    <t>Montáž kanalizačního potrubí z plastů z polypropylenu PP hladkého plnostěnného SN 10 DN 100</t>
  </si>
  <si>
    <t>-420610482</t>
  </si>
  <si>
    <t>https://podminky.urs.cz/item/CS_URS_2023_02/871260310</t>
  </si>
  <si>
    <t>28617001</t>
  </si>
  <si>
    <t>trubka kanalizační PP plnostěnná třívrstvá DN 100x1000mm SN10</t>
  </si>
  <si>
    <t>1512474482</t>
  </si>
  <si>
    <t>19,704433497537*1,015 'Přepočtené koeficientem množství</t>
  </si>
  <si>
    <t>871270310</t>
  </si>
  <si>
    <t>Montáž kanalizačního potrubí z plastů z polypropylenu PP hladkého plnostěnného SN 10 DN 125</t>
  </si>
  <si>
    <t>971880259</t>
  </si>
  <si>
    <t>https://podminky.urs.cz/item/CS_URS_2023_02/871270310</t>
  </si>
  <si>
    <t>28619320</t>
  </si>
  <si>
    <t>trubka kanalizační PE-HD D 110mm</t>
  </si>
  <si>
    <t>2029638367</t>
  </si>
  <si>
    <t>4,92610837438423*1,015 'Přepočtené koeficientem množství</t>
  </si>
  <si>
    <t>b</t>
  </si>
  <si>
    <t>Úpravy povrchů</t>
  </si>
  <si>
    <t>58344171</t>
  </si>
  <si>
    <t>štěrkodrť frakce 0/32</t>
  </si>
  <si>
    <t>1556100863</t>
  </si>
  <si>
    <t>Mat</t>
  </si>
  <si>
    <t>Drobný materiál</t>
  </si>
  <si>
    <t>30925235</t>
  </si>
  <si>
    <t>šroub metrický celozávit DIN 933 8.8 BZ M6x16mm</t>
  </si>
  <si>
    <t>472135689</t>
  </si>
  <si>
    <t>31111003</t>
  </si>
  <si>
    <t>matice přesná šestihranná Pz DIN 934-8 M6</t>
  </si>
  <si>
    <t>-1987399748</t>
  </si>
  <si>
    <t>31120003</t>
  </si>
  <si>
    <t>podložka DIN 125-A ZB D 6mm</t>
  </si>
  <si>
    <t>1788476040</t>
  </si>
  <si>
    <t>30925270</t>
  </si>
  <si>
    <t>šroub metrický celozávit DIN 933 8.8 BZ M12x40mm</t>
  </si>
  <si>
    <t>102079527</t>
  </si>
  <si>
    <t>31111006</t>
  </si>
  <si>
    <t>matice přesná šestihranná Pz DIN 934-8 M12</t>
  </si>
  <si>
    <t>1566210790</t>
  </si>
  <si>
    <t>31120006</t>
  </si>
  <si>
    <t>podložka DIN 125-A ZB D 12mm</t>
  </si>
  <si>
    <t>825409272</t>
  </si>
  <si>
    <t>PSV</t>
  </si>
  <si>
    <t>Práce a dodávky PSV</t>
  </si>
  <si>
    <t>Povlakové krytiny</t>
  </si>
  <si>
    <t>712400841</t>
  </si>
  <si>
    <t>Ostatní práce při odstranění povlakové krytiny střech šikmých přes 10° do 30° mechu odškrabáním a očištěním s oškrabáním povrchu</t>
  </si>
  <si>
    <t>-501568238</t>
  </si>
  <si>
    <t>https://podminky.urs.cz/item/CS_URS_2023_02/712400841</t>
  </si>
  <si>
    <t>712411115</t>
  </si>
  <si>
    <t>Provedení povlakové krytiny střech šikmých přes 10° do 30° natěradly a tmely za studena nátěrem tmelem asfaltovým</t>
  </si>
  <si>
    <t>-1709848769</t>
  </si>
  <si>
    <t>https://podminky.urs.cz/item/CS_URS_2023_02/712411115</t>
  </si>
  <si>
    <t>62822003</t>
  </si>
  <si>
    <t>tmel bitumenový asfaltového šindele</t>
  </si>
  <si>
    <t>-1054254665</t>
  </si>
  <si>
    <t>712431111</t>
  </si>
  <si>
    <t>Provedení povlakové krytiny střech šikmých přes 10° do 30° pásy na sucho podkladní samolepící asfaltový pás</t>
  </si>
  <si>
    <t>-1476676997</t>
  </si>
  <si>
    <t>https://podminky.urs.cz/item/CS_URS_2023_02/712431111</t>
  </si>
  <si>
    <t>62866001</t>
  </si>
  <si>
    <t>šindel asfaltový tvar obdélník</t>
  </si>
  <si>
    <t>-639339124</t>
  </si>
  <si>
    <t>20*1,1655 'Přepočtené koeficientem množství</t>
  </si>
  <si>
    <t>712431811</t>
  </si>
  <si>
    <t>Odstranění povlakové krytiny střech šikmých přes 10° do 30° z pásů uložených na sucho podkladního samolepícího asfaltového pásu</t>
  </si>
  <si>
    <t>-1637243771</t>
  </si>
  <si>
    <t>https://podminky.urs.cz/item/CS_URS_2023_02/712431811</t>
  </si>
  <si>
    <t>712461701</t>
  </si>
  <si>
    <t>Provedení povlakové krytiny střech šikmých přes 10° do 30° fólií položenou volně s přilepením spojů</t>
  </si>
  <si>
    <t>-254456410</t>
  </si>
  <si>
    <t>https://podminky.urs.cz/item/CS_URS_2023_02/712461701</t>
  </si>
  <si>
    <t>62866380</t>
  </si>
  <si>
    <t>pás podkladní asfaltového šindele</t>
  </si>
  <si>
    <t>-760358648</t>
  </si>
  <si>
    <t>712491587</t>
  </si>
  <si>
    <t>Provedení povlakové krytiny střech šikmých přes 10° do 30°- ostatní práce přibití pásů AIP, NAIP nebo fólie hřebíky (drátěnkami)</t>
  </si>
  <si>
    <t>1644088053</t>
  </si>
  <si>
    <t>https://podminky.urs.cz/item/CS_URS_2023_02/712491587</t>
  </si>
  <si>
    <t>62822053</t>
  </si>
  <si>
    <t>hřebíky korozivzdorné pro asfaltové šindele</t>
  </si>
  <si>
    <t>588829458</t>
  </si>
  <si>
    <t>712499097</t>
  </si>
  <si>
    <t>Provedení povlakové krytiny střech šikmých přes 10° do 30°- ostatní práce Příplatek k cenám za plochu do 10 m2 NAIP, foliemi nebo termoplasty</t>
  </si>
  <si>
    <t>-226200653</t>
  </si>
  <si>
    <t>https://podminky.urs.cz/item/CS_URS_2023_02/712499097</t>
  </si>
  <si>
    <t>Elektroinstalace - silnoproud</t>
  </si>
  <si>
    <t>741910401</t>
  </si>
  <si>
    <t>Montáž žlabů bez stojiny a výložníků plastových, šířky do 100 mm s víkem</t>
  </si>
  <si>
    <t>597524026</t>
  </si>
  <si>
    <t>https://podminky.urs.cz/item/CS_URS_2023_02/741910401</t>
  </si>
  <si>
    <t>Vzduchotechnika</t>
  </si>
  <si>
    <t>751398022</t>
  </si>
  <si>
    <t>Montáž ostatních zařízení větrací mřížky stěnové, průřezu přes 0,04 do 0,100 m2</t>
  </si>
  <si>
    <t>1386219271</t>
  </si>
  <si>
    <t>https://podminky.urs.cz/item/CS_URS_2023_02/751398022</t>
  </si>
  <si>
    <t>Konstrukce tesařské</t>
  </si>
  <si>
    <t>762430812</t>
  </si>
  <si>
    <t>Demontáž obložení stěn z cementotřískových desek šroubovaných na sraz, tloušťka desky do 16 mm</t>
  </si>
  <si>
    <t>238361365</t>
  </si>
  <si>
    <t>https://podminky.urs.cz/item/CS_URS_2023_02/762430812</t>
  </si>
  <si>
    <t>762431230</t>
  </si>
  <si>
    <t>Obložení stěn montáž deskami z dřevovláknitých hmot včetně tvarování a úpravy pro olištování spár cementotřískovými nebo cementovými na sraz</t>
  </si>
  <si>
    <t>-1369931276</t>
  </si>
  <si>
    <t>https://podminky.urs.cz/item/CS_URS_2023_02/762431230</t>
  </si>
  <si>
    <t>Konstrukce suché výstavby</t>
  </si>
  <si>
    <t>763181311</t>
  </si>
  <si>
    <t>Výplně otvorů konstrukcí ze sádrokartonových desek montáž zárubně kovové s konstrukcí jednokřídlové</t>
  </si>
  <si>
    <t>2073646958</t>
  </si>
  <si>
    <t>https://podminky.urs.cz/item/CS_URS_2023_02/763181311</t>
  </si>
  <si>
    <t>Konstrukce truhlářské</t>
  </si>
  <si>
    <t>766660733</t>
  </si>
  <si>
    <t>Montáž dveřních doplňků dveřního kování bezpečnostního štítku s klikou</t>
  </si>
  <si>
    <t>-162694770</t>
  </si>
  <si>
    <t>https://podminky.urs.cz/item/CS_URS_2023_02/766660733</t>
  </si>
  <si>
    <t>766662811</t>
  </si>
  <si>
    <t>Demontáž dveřních konstrukcí k opětovnému použití prahů dveří jednokřídlových</t>
  </si>
  <si>
    <t>1380264388</t>
  </si>
  <si>
    <t>https://podminky.urs.cz/item/CS_URS_2023_02/766662811</t>
  </si>
  <si>
    <t>766695212</t>
  </si>
  <si>
    <t>Montáž ostatních truhlářských konstrukcí prahů dveří jednokřídlových, šířky do 100 mm</t>
  </si>
  <si>
    <t>-362972734</t>
  </si>
  <si>
    <t>https://podminky.urs.cz/item/CS_URS_2023_02/766695212</t>
  </si>
  <si>
    <t>Konstrukce zámečnické</t>
  </si>
  <si>
    <t>767640111</t>
  </si>
  <si>
    <t>Montáž dveří ocelových nebo hliníkových vchodových jednokřídlových bez nadsvětlíku</t>
  </si>
  <si>
    <t>-1837963497</t>
  </si>
  <si>
    <t>https://podminky.urs.cz/item/CS_URS_2023_02/767640111</t>
  </si>
  <si>
    <t>767891913</t>
  </si>
  <si>
    <t>Opravy ostatních zámečnických konstrukcí výměna lišt hliníkových nýtovaných</t>
  </si>
  <si>
    <t>963013799</t>
  </si>
  <si>
    <t>https://podminky.urs.cz/item/CS_URS_2023_02/767891913</t>
  </si>
  <si>
    <t>Dokončovací práce - nátěry</t>
  </si>
  <si>
    <t>783533101</t>
  </si>
  <si>
    <t>Základní (napouštěcí ) nátěr krytiny krytiny vláknocementové sklonu střechy do 30° jednonásobný epoxidový</t>
  </si>
  <si>
    <t>-1767025987</t>
  </si>
  <si>
    <t>https://podminky.urs.cz/item/CS_URS_2023_02/783533101</t>
  </si>
  <si>
    <t>783813111</t>
  </si>
  <si>
    <t>Penetrační nátěr omítek hladkých povrchů z desek na bázi dřeva (dřevovláknitých, dřevoštěpkových, cementotřískových apod.) syntetický</t>
  </si>
  <si>
    <t>-604407262</t>
  </si>
  <si>
    <t>https://podminky.urs.cz/item/CS_URS_2023_02/783813111</t>
  </si>
  <si>
    <t>783836401</t>
  </si>
  <si>
    <t>Ochranný protikarbonatační nátěr omítek epoxidový</t>
  </si>
  <si>
    <t>132981514</t>
  </si>
  <si>
    <t>https://podminky.urs.cz/item/CS_URS_2023_02/783836401</t>
  </si>
  <si>
    <t>783846543</t>
  </si>
  <si>
    <t>Antigraffiti preventivní nátěr omítek hrubých betonových povrchů nebo omítek hrubých, rýhovaných tenkovrstvých nebo škrábaných (břízolitových) trvalý pro opakované odstraňování graffiti v počtu do 100 cyklů</t>
  </si>
  <si>
    <t>-1744595647</t>
  </si>
  <si>
    <t>https://podminky.urs.cz/item/CS_URS_2023_02/783846543</t>
  </si>
  <si>
    <t>24592750</t>
  </si>
  <si>
    <t>hmota nátěrová penetrační pro ochranné nátěrové hmoty proti graffiti</t>
  </si>
  <si>
    <t>CS ÚRS 2023 01</t>
  </si>
  <si>
    <t>1633755406</t>
  </si>
  <si>
    <t>Poznámka k položce:_x000d_
Spotřeba: 0,1-1,15 kg/m2</t>
  </si>
  <si>
    <t>24592753</t>
  </si>
  <si>
    <t>hmota nátěrová ochranná proti graffiti trvalá do 100 cyklů omytí</t>
  </si>
  <si>
    <t>-878668019</t>
  </si>
  <si>
    <t>Poznámka k položce:_x000d_
Spotřeba: 0,1-0,3 kg/m2</t>
  </si>
  <si>
    <t>Povrchové úpravy ocelových konstrukcí a technologických zařízení</t>
  </si>
  <si>
    <t>789111141</t>
  </si>
  <si>
    <t>Úpravy povrchů pod nátěry zařízení s povrchem nečlenitým odstranění rzi a nečistot mechanizovaným čištěním stupeň přípravy St 3, stupeň zrezivění B</t>
  </si>
  <si>
    <t>-1570420024</t>
  </si>
  <si>
    <t>https://podminky.urs.cz/item/CS_URS_2023_02/789111141</t>
  </si>
  <si>
    <t>789121141</t>
  </si>
  <si>
    <t>Úpravy povrchů pod nátěry ocelových konstrukcí třídy I odstranění rzi a nečistot mechanizovaným čištěním stupeň přípravy St 3, stupeň zrezivění B</t>
  </si>
  <si>
    <t>1566782946</t>
  </si>
  <si>
    <t>https://podminky.urs.cz/item/CS_URS_2023_02/789121141</t>
  </si>
  <si>
    <t>789212131</t>
  </si>
  <si>
    <t>Provedení otryskání povrchů zařízení suché abrazivní tryskání, s povrchem členitým stupeň zarezavění C, stupeň přípravy Sa 3</t>
  </si>
  <si>
    <t>-912938249</t>
  </si>
  <si>
    <t>https://podminky.urs.cz/item/CS_URS_2023_02/789212131</t>
  </si>
  <si>
    <t>42118101</t>
  </si>
  <si>
    <t>materiál tryskací (ostrohranný tvrdý písek)</t>
  </si>
  <si>
    <t>2088377482</t>
  </si>
  <si>
    <t>789321110</t>
  </si>
  <si>
    <t>Zhotovení nátěru ocelových konstrukcí třídy I jednosložkového základního, tloušťky do 40 μm</t>
  </si>
  <si>
    <t>263532444</t>
  </si>
  <si>
    <t>https://podminky.urs.cz/item/CS_URS_2023_02/789321110</t>
  </si>
  <si>
    <t>789321121</t>
  </si>
  <si>
    <t>Zhotovení nátěru ocelových konstrukcí třídy I jednosložkového krycího (vrchního), tloušťky do 80 μm</t>
  </si>
  <si>
    <t>-1893366289</t>
  </si>
  <si>
    <t>https://podminky.urs.cz/item/CS_URS_2023_02/789321121</t>
  </si>
  <si>
    <t>Zakládání</t>
  </si>
  <si>
    <t>275313811</t>
  </si>
  <si>
    <t>Základy z betonu prostého patky a bloky z betonu kamenem neprokládaného tř. C 25/30</t>
  </si>
  <si>
    <t>113028114</t>
  </si>
  <si>
    <t>https://podminky.urs.cz/item/CS_URS_2023_02/275313811</t>
  </si>
  <si>
    <t>275361221</t>
  </si>
  <si>
    <t>Výztuž základů patek z betonářské oceli 10 216 (E)</t>
  </si>
  <si>
    <t>-1522038556</t>
  </si>
  <si>
    <t>https://podminky.urs.cz/item/CS_URS_2023_02/275361221</t>
  </si>
  <si>
    <t>279113134</t>
  </si>
  <si>
    <t>Základové zdi z tvárnic ztraceného bednění včetně výplně z betonu bez zvláštních nároků na vliv prostředí třídy C 16/20, tloušťky zdiva přes 250 do 300 mm</t>
  </si>
  <si>
    <t>-46125108</t>
  </si>
  <si>
    <t>https://podminky.urs.cz/item/CS_URS_2023_02/279113134</t>
  </si>
  <si>
    <t>279113146</t>
  </si>
  <si>
    <t>Základové zdi z tvárnic ztraceného bednění včetně výplně z betonu bez zvláštních nároků na vliv prostředí třídy C 20/25, tloušťky zdiva přes 400 do 500 mm</t>
  </si>
  <si>
    <t>-1451021010</t>
  </si>
  <si>
    <t>https://podminky.urs.cz/item/CS_URS_2023_02/279113146</t>
  </si>
  <si>
    <t>279311951</t>
  </si>
  <si>
    <t>Základové zdi z betonu prostého bez zvláštních nároků na vliv prostředí tř. C 20/25</t>
  </si>
  <si>
    <t>-1098184104</t>
  </si>
  <si>
    <t>https://podminky.urs.cz/item/CS_URS_2023_02/279311951</t>
  </si>
  <si>
    <t>279322511</t>
  </si>
  <si>
    <t>Základové zdi z betonu železového (bez výztuže) se zvýšenými nároky na prostředí tř. C 25/30</t>
  </si>
  <si>
    <t>-1313734932</t>
  </si>
  <si>
    <t>https://podminky.urs.cz/item/CS_URS_2023_02/279322511</t>
  </si>
  <si>
    <t>291111111</t>
  </si>
  <si>
    <t>Podklad pro zpevněné plochy s rozprostřením a s hutněním z kameniva drceného frakce 0 - 63 mm</t>
  </si>
  <si>
    <t>1810009803</t>
  </si>
  <si>
    <t>https://podminky.urs.cz/item/CS_URS_2023_02/291111111</t>
  </si>
  <si>
    <t>548131121</t>
  </si>
  <si>
    <t>Dělení kolejnic všech soustav řezáním nebo rozbroušením</t>
  </si>
  <si>
    <t>373096218</t>
  </si>
  <si>
    <t>https://podminky.urs.cz/item/CS_URS_2023_02/548131121</t>
  </si>
  <si>
    <t>564811112</t>
  </si>
  <si>
    <t>Podklad ze štěrkodrti ŠD s rozprostřením a zhutněním plochy přes 100 m2, po zhutnění tl. 60 mm</t>
  </si>
  <si>
    <t>-387113970</t>
  </si>
  <si>
    <t>https://podminky.urs.cz/item/CS_URS_2023_02/564811112</t>
  </si>
  <si>
    <t>564831111</t>
  </si>
  <si>
    <t>Podklad ze štěrkodrti ŠD s rozprostřením a zhutněním plochy přes 100 m2, po zhutnění tl. 100 mm</t>
  </si>
  <si>
    <t>1844209232</t>
  </si>
  <si>
    <t>https://podminky.urs.cz/item/CS_URS_2023_02/564831111</t>
  </si>
  <si>
    <t>564851112</t>
  </si>
  <si>
    <t>Podklad ze štěrkodrti ŠD s rozprostřením a zhutněním plochy přes 100 m2, po zhutnění tl. 160 mm</t>
  </si>
  <si>
    <t>-340065811</t>
  </si>
  <si>
    <t>https://podminky.urs.cz/item/CS_URS_2023_02/564851112</t>
  </si>
  <si>
    <t>576143211</t>
  </si>
  <si>
    <t>Asfaltový koberec mastixový SMA 11 (AKMS) s rozprostřením a se zhutněním v pruhu šířky do 3 m, po zhutnění tl. 50 mm</t>
  </si>
  <si>
    <t>-532687107</t>
  </si>
  <si>
    <t>https://podminky.urs.cz/item/CS_URS_2023_02/576143211</t>
  </si>
  <si>
    <t>10364100</t>
  </si>
  <si>
    <t>zemina pro terénní úpravy - tříděná</t>
  </si>
  <si>
    <t>-1823910633</t>
  </si>
  <si>
    <t>Ostatní konstrukce a práce, bourání</t>
  </si>
  <si>
    <t>919735111</t>
  </si>
  <si>
    <t>Řezání stávajícího živičného krytu nebo podkladu hloubky do 50 mm</t>
  </si>
  <si>
    <t>-48884909</t>
  </si>
  <si>
    <t>https://podminky.urs.cz/item/CS_URS_2023_02/919735111</t>
  </si>
  <si>
    <t>961044111</t>
  </si>
  <si>
    <t>Bourání základů z betonu prostého</t>
  </si>
  <si>
    <t>2041388936</t>
  </si>
  <si>
    <t>https://podminky.urs.cz/item/CS_URS_2023_02/961044111</t>
  </si>
  <si>
    <t>961055111</t>
  </si>
  <si>
    <t>Bourání základů z betonu železového</t>
  </si>
  <si>
    <t>753684105</t>
  </si>
  <si>
    <t>https://podminky.urs.cz/item/CS_URS_2023_02/961055111</t>
  </si>
  <si>
    <t>demolice základů MZ</t>
  </si>
  <si>
    <t>((0,8*1*1,5)*2)</t>
  </si>
  <si>
    <t>966072121</t>
  </si>
  <si>
    <t>Demontáž opláštění stěn ocelové konstrukce z tvarovaných ocelových plechů, výšky budovy do 6 m</t>
  </si>
  <si>
    <t>311120363</t>
  </si>
  <si>
    <t>https://podminky.urs.cz/item/CS_URS_2023_02/966072121</t>
  </si>
  <si>
    <t>968072455</t>
  </si>
  <si>
    <t>Vybourání kovových rámů oken s křídly, dveřních zárubní, vrat, stěn, ostění nebo obkladů dveřních zárubní, plochy do 2 m2</t>
  </si>
  <si>
    <t>-401801971</t>
  </si>
  <si>
    <t>https://podminky.urs.cz/item/CS_URS_2023_02/968072455</t>
  </si>
  <si>
    <t>55341426</t>
  </si>
  <si>
    <t>mřížka větrací nerezová se síťovinou 200x200mm</t>
  </si>
  <si>
    <t>-1204210550</t>
  </si>
  <si>
    <t>61187176</t>
  </si>
  <si>
    <t>práh dveřní dřevěný dubový tl 20mm dl 920mm š 100mm</t>
  </si>
  <si>
    <t>1233896526</t>
  </si>
  <si>
    <t>31165014</t>
  </si>
  <si>
    <t>nýt Al trhací těsnící 4x9,5mm</t>
  </si>
  <si>
    <t>928789684</t>
  </si>
  <si>
    <t>21-M</t>
  </si>
  <si>
    <t>Elektromontáže</t>
  </si>
  <si>
    <t>218100003</t>
  </si>
  <si>
    <t>Odpojení vodičů izolovaných z rozváděče nebo přístroje průřezu žíly do 16 mm2</t>
  </si>
  <si>
    <t>-1571256441</t>
  </si>
  <si>
    <t>https://podminky.urs.cz/item/CS_URS_2023_02/218100003</t>
  </si>
  <si>
    <t>46-M</t>
  </si>
  <si>
    <t>Zemní práce při extr.mont.pracích</t>
  </si>
  <si>
    <t>171201221</t>
  </si>
  <si>
    <t>Poplatek za uložení stavebního odpadu na skládce (skládkovné) zeminy a kamení zatříděného do Katalogu odpadů pod kódem 17 05 04</t>
  </si>
  <si>
    <t>-2073815440</t>
  </si>
  <si>
    <t>https://podminky.urs.cz/item/CS_URS_2023_02/171201221</t>
  </si>
  <si>
    <t>13214005</t>
  </si>
  <si>
    <t>tyč ocelová čtvercová jakost S235JR (11 375) 20x20mm</t>
  </si>
  <si>
    <t>1735776658</t>
  </si>
  <si>
    <t>28613966</t>
  </si>
  <si>
    <t>trubka ochranná PEHD 110x4,2mm</t>
  </si>
  <si>
    <t>1043187783</t>
  </si>
  <si>
    <t>58151280</t>
  </si>
  <si>
    <t>písek sklářský praný frakce 0,1/1 VL</t>
  </si>
  <si>
    <t>-2129052806</t>
  </si>
  <si>
    <t>40445225</t>
  </si>
  <si>
    <t>sloupek pro dopravní značku Zn D 60mm v 3,5m</t>
  </si>
  <si>
    <t>103919580</t>
  </si>
  <si>
    <t>40445256</t>
  </si>
  <si>
    <t>svorka upínací na sloupek dopravní značky D 60mm</t>
  </si>
  <si>
    <t>13381521</t>
  </si>
  <si>
    <t>174101101</t>
  </si>
  <si>
    <t>Zásyp sypaninou z jakékoliv horniny strojně s uložením výkopku ve vrstvách se zhutněním jam, šachet, rýh nebo kolem objektů v těchto vykopávkách</t>
  </si>
  <si>
    <t>1531288922</t>
  </si>
  <si>
    <t>https://podminky.urs.cz/item/CS_URS_2023_02/174101101</t>
  </si>
  <si>
    <t>Zásyp základů návěstidel</t>
  </si>
  <si>
    <t>(1,33*1,13*1,7)-(1,7/3*(0,45*0,65+sqrt(0,45*0,65*0,53*0,73)+0,53*0,73))</t>
  </si>
  <si>
    <t>275121111</t>
  </si>
  <si>
    <t>Osazení základových prefabrikovaných železobetonových konstrukcí patek hmotnosti jednotlivě do 5 t</t>
  </si>
  <si>
    <t>290946427</t>
  </si>
  <si>
    <t>https://podminky.urs.cz/item/CS_URS_2023_02/275121111</t>
  </si>
  <si>
    <t>34571356</t>
  </si>
  <si>
    <t>trubka elektroinstalační ohebná dvouplášťová korugovaná (chránička) D 108/125mm, HDPE+LDPE</t>
  </si>
  <si>
    <t>-453889865</t>
  </si>
  <si>
    <t>275261141</t>
  </si>
  <si>
    <t>Osazování betonových základových bloků patek na maltu MC-25, objemu přes 0,80 do 1,20 m3</t>
  </si>
  <si>
    <t>-848100551</t>
  </si>
  <si>
    <t>https://podminky.urs.cz/item/CS_URS_2023_02/275261141</t>
  </si>
  <si>
    <t>40445615</t>
  </si>
  <si>
    <t>značky upravující přednost P6 700mm</t>
  </si>
  <si>
    <t>953029052</t>
  </si>
  <si>
    <t>460030011</t>
  </si>
  <si>
    <t>Přípravné terénní práce sejmutí drnu včetně nařezání a uložení na hromady na vzdálenost do 50 m nebo naložení na dopravní prostředek jakékoliv tloušťky</t>
  </si>
  <si>
    <t>-608478264</t>
  </si>
  <si>
    <t>https://podminky.urs.cz/item/CS_URS_2023_02/460030011</t>
  </si>
  <si>
    <t>460030015</t>
  </si>
  <si>
    <t>Přípravné terénní práce odstranění travnatého porostu kosení a shrabávání trávy</t>
  </si>
  <si>
    <t>2069719971</t>
  </si>
  <si>
    <t>https://podminky.urs.cz/item/CS_URS_2023_02/460030015</t>
  </si>
  <si>
    <t>460030023</t>
  </si>
  <si>
    <t>Přípravné terénní práce odstranění dřevitého porostu z keřů nebo stromků průměru kmenů do 5 cm včetně odstranění kořenů a složení do hromad nebo naložení na dopravní prostředek tvrdého středně hustého</t>
  </si>
  <si>
    <t>464575400</t>
  </si>
  <si>
    <t>https://podminky.urs.cz/item/CS_URS_2023_02/460030023</t>
  </si>
  <si>
    <t>460131114</t>
  </si>
  <si>
    <t>Hloubení nezapažených jam ručně včetně urovnání dna s přemístěním výkopku do vzdálenosti 3 m od okraje jámy nebo s naložením na dopravní prostředek v hornině třídy těžitelnosti II skupiny 4</t>
  </si>
  <si>
    <t>-1937193824</t>
  </si>
  <si>
    <t>https://podminky.urs.cz/item/CS_URS_2023_02/460131114</t>
  </si>
  <si>
    <t>460131113</t>
  </si>
  <si>
    <t>Hloubení nezapažených jam ručně včetně urovnání dna s přemístěním výkopku do vzdálenosti 3 m od okraje jámy nebo s naložením na dopravní prostředek v hornině třídy těžitelnosti I skupiny 3</t>
  </si>
  <si>
    <t>-1058243917</t>
  </si>
  <si>
    <t>https://podminky.urs.cz/item/CS_URS_2023_02/460131113</t>
  </si>
  <si>
    <t>460131115</t>
  </si>
  <si>
    <t>Hloubení nezapažených jam ručně včetně urovnání dna s přemístěním výkopku do vzdálenosti 3 m od okraje jámy nebo s naložením na dopravní prostředek v hornině třídy těžitelnosti II skupiny 5</t>
  </si>
  <si>
    <t>1004251408</t>
  </si>
  <si>
    <t>https://podminky.urs.cz/item/CS_URS_2023_02/460131115</t>
  </si>
  <si>
    <t>460141113</t>
  </si>
  <si>
    <t>Hloubení nezapažených jam strojně včetně urovnáním dna s přemístěním výkopku do vzdálenosti 3 m od okraje jámy nebo s naložením na dopravní prostředek v hornině třídy těžitelnosti II skupiny 4</t>
  </si>
  <si>
    <t>2103658406</t>
  </si>
  <si>
    <t>https://podminky.urs.cz/item/CS_URS_2023_02/460141113</t>
  </si>
  <si>
    <t>Odkop zeminy při výměně betonového základu světelného návěstidla</t>
  </si>
  <si>
    <t>((1,33*1,13*1,7)-(1,7/3*(0,45*0,65+sqrt(0,45*0,65*0,53*0,73)+0,53*0,73)))</t>
  </si>
  <si>
    <t>460141123</t>
  </si>
  <si>
    <t>Hloubení nezapažených jam strojně včetně urovnáním dna s přemístěním výkopku do vzdálenosti 3 m od okraje jámy nebo s naložením na dopravní prostředek v omezeném prostoru v hornině třídy těžitelnosti II skupiny 4</t>
  </si>
  <si>
    <t>-1561676858</t>
  </si>
  <si>
    <t>https://podminky.urs.cz/item/CS_URS_2023_02/460141123</t>
  </si>
  <si>
    <t>Odkop zeminy při výměně betonového základu výstražníku</t>
  </si>
  <si>
    <t>(1,33*1,13*1,35)-(1,35/3*(0,45*0,65+sqrt(0,45*0,65*0,51*0,71)+0,51*0,71))</t>
  </si>
  <si>
    <t>460161143</t>
  </si>
  <si>
    <t>Hloubení zapažených i nezapažených kabelových rýh ručně včetně urovnání dna s přemístěním výkopku do vzdálenosti 3 m od okraje jámy nebo s naložením na dopravní prostředek šířky 35 cm hloubky 50 cm v hornině třídy těžitelnosti II skupiny 4</t>
  </si>
  <si>
    <t>601426298</t>
  </si>
  <si>
    <t>https://podminky.urs.cz/item/CS_URS_2023_02/460161143</t>
  </si>
  <si>
    <t>460161162</t>
  </si>
  <si>
    <t>Hloubení zapažených i nezapažených kabelových rýh ručně včetně urovnání dna s přemístěním výkopku do vzdálenosti 3 m od okraje jámy nebo s naložením na dopravní prostředek šířky 35 cm hloubky 70 cm v hornině třídy těžitelnosti I skupiny 3</t>
  </si>
  <si>
    <t>1208449998</t>
  </si>
  <si>
    <t>https://podminky.urs.cz/item/CS_URS_2023_02/460161162</t>
  </si>
  <si>
    <t>460161173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</si>
  <si>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II skupiny 4</t>
  </si>
  <si>
    <t>1681831135</t>
  </si>
  <si>
    <t>https://podminky.urs.cz/item/CS_URS_2023_02/460161173</t>
  </si>
  <si>
    <t>460161182</t>
  </si>
  <si>
    <t>Hloubení zapažených i nezapažených kabelových rýh ručně včetně urovnání dna s přemístěním výkopku do vzdálenosti 3 m od okraje jámy nebo s naložením na dopravní prostředek šířky 35 cm hloubky 90 cm v hornině třídy těžitelnosti I skupiny 3</t>
  </si>
  <si>
    <t>-1393498928</t>
  </si>
  <si>
    <t>https://podminky.urs.cz/item/CS_URS_2023_02/460161182</t>
  </si>
  <si>
    <t>460161273</t>
  </si>
  <si>
    <t>Hloubení zapažených i nezapažených kabelových rýh ručně včetně urovnání dna s přemístěním výkopku do vzdálenosti 3 m od okraje jámy nebo s naložením na dopravní prostředek šířky 50 cm hloubky 80 cm v hornině třídy těžitelnosti II skupiny 4</t>
  </si>
  <si>
    <t>-703544639</t>
  </si>
  <si>
    <t>https://podminky.urs.cz/item/CS_URS_2023_02/460161273</t>
  </si>
  <si>
    <t>460391123</t>
  </si>
  <si>
    <t>Zásyp jam ručně s uložením výkopku ve vrstvách a úpravou povrchu s přemístění sypaniny ze vzdálenosti do 10 m se zhutněním z horniny třídy těžitelnosti I skupiny 3</t>
  </si>
  <si>
    <t>-291239752</t>
  </si>
  <si>
    <t>https://podminky.urs.cz/item/CS_URS_2023_02/460391123</t>
  </si>
  <si>
    <t>460391125</t>
  </si>
  <si>
    <t>Zásyp jam ručně s uložením výkopku ve vrstvách a úpravou povrchu s přemístění sypaniny ze vzdálenosti do 10 m se zhutněním z horniny třídy těžitelnosti II skupiny 5</t>
  </si>
  <si>
    <t>-1262728807</t>
  </si>
  <si>
    <t>https://podminky.urs.cz/item/CS_URS_2023_02/460391125</t>
  </si>
  <si>
    <t>460411122</t>
  </si>
  <si>
    <t>Zásyp jam strojně s uložením výkopku ve vrstvách a urovnáním povrchu s přemístění sypaniny ze vzdálenosti do 10 m se zhutněním z horniny třídy těžitelnosti I skupiny 3</t>
  </si>
  <si>
    <t>-1420977315</t>
  </si>
  <si>
    <t>https://podminky.urs.cz/item/CS_URS_2023_02/460411122</t>
  </si>
  <si>
    <t>Množství horniny k zásypu při výměně betonových základů</t>
  </si>
  <si>
    <t>141720011</t>
  </si>
  <si>
    <t>Neřízený zemní protlak v hornině třídy těžitelnosti I a II, skupiny 3 a 4 průměru protlaku do 50 mm</t>
  </si>
  <si>
    <t>1712708207</t>
  </si>
  <si>
    <t>https://podminky.urs.cz/item/CS_URS_2023_02/141720011</t>
  </si>
  <si>
    <t>460411222</t>
  </si>
  <si>
    <t>Zásyp jam strojně s uložením výkopku ve vrstvách a urovnáním povrchu s přemístění sypaniny ze vzdálenosti do 10 m v omezeném prostoru se zhutněním z horniny třídy těžitelnosti I skupiny 3</t>
  </si>
  <si>
    <t>-618359623</t>
  </si>
  <si>
    <t>https://podminky.urs.cz/item/CS_URS_2023_02/460411222</t>
  </si>
  <si>
    <t>Zásyp základu výstražníku</t>
  </si>
  <si>
    <t>460431182</t>
  </si>
  <si>
    <t>Zásyp kabelových rýh ručně s přemístění sypaniny ze vzdálenosti do 10 m, s uložením výkopku ve vrstvách včetně zhutnění a úpravy povrchu šířky 35 cm hloubky 80 cm z horniny třídy těžitelnosti I skupiny 3</t>
  </si>
  <si>
    <t>1487717310</t>
  </si>
  <si>
    <t>https://podminky.urs.cz/item/CS_URS_2023_02/460431182</t>
  </si>
  <si>
    <t>460431192</t>
  </si>
  <si>
    <t>Zásyp kabelových rýh ručně s přemístění sypaniny ze vzdálenosti do 10 m, s uložením výkopku ve vrstvách včetně zhutnění a úpravy povrchu šířky 35 cm hloubky 90 cm z horniny třídy těžitelnosti I skupiny 3</t>
  </si>
  <si>
    <t>-1184507926</t>
  </si>
  <si>
    <t>https://podminky.urs.cz/item/CS_URS_2023_02/460431192</t>
  </si>
  <si>
    <t>460631126</t>
  </si>
  <si>
    <t>Zemní protlaky neřízený zemní protlak (krtek) v hornině třídy těžitelnosti I a II skupiny 3 a 4 průměr protlaku přes 110 do 125 mm</t>
  </si>
  <si>
    <t>-1228894248</t>
  </si>
  <si>
    <t>https://podminky.urs.cz/item/CS_URS_2023_02/460631126</t>
  </si>
  <si>
    <t>28619322</t>
  </si>
  <si>
    <t>trubka kanalizační PE-HD D 125mm</t>
  </si>
  <si>
    <t>1957761065</t>
  </si>
  <si>
    <t>10*1,03 'Přepočtené koeficientem množství</t>
  </si>
  <si>
    <t>460631127</t>
  </si>
  <si>
    <t>Zemní protlaky neřízený zemní protlak (krtek) v hornině třídy těžitelnosti I a II skupiny 3 a 4 průměr protlaku přes 125 do 160 mm</t>
  </si>
  <si>
    <t>-912039371</t>
  </si>
  <si>
    <t>https://podminky.urs.cz/item/CS_URS_2023_02/460631127</t>
  </si>
  <si>
    <t>460661511</t>
  </si>
  <si>
    <t>Kabelové lože z písku včetně podsypu, zhutnění a urovnání povrchu pro kabely nn zakryté plastovou fólií, šířky do 25 cm</t>
  </si>
  <si>
    <t>-1290651088</t>
  </si>
  <si>
    <t>https://podminky.urs.cz/item/CS_URS_2023_02/460661511</t>
  </si>
  <si>
    <t>460661512</t>
  </si>
  <si>
    <t>Kabelové lože z písku včetně podsypu, zhutnění a urovnání povrchu pro kabely nn zakryté plastovou fólií, šířky přes 25 do 50 cm</t>
  </si>
  <si>
    <t>643028661</t>
  </si>
  <si>
    <t>https://podminky.urs.cz/item/CS_URS_2023_02/460661512</t>
  </si>
  <si>
    <t>460431153</t>
  </si>
  <si>
    <t>Zásyp kabelových rýh ručně s přemístění sypaniny ze vzdálenosti do 10 m, s uložením výkopku ve vrstvách včetně zhutnění a úpravy povrchu šířky 35 cm hloubky 50 cm z horniny třídy těžitelnosti II skupiny 4</t>
  </si>
  <si>
    <t>-1224994121</t>
  </si>
  <si>
    <t>https://podminky.urs.cz/item/CS_URS_2023_02/460431153</t>
  </si>
  <si>
    <t>460431172</t>
  </si>
  <si>
    <t>Zásyp kabelových rýh ručně s přemístění sypaniny ze vzdálenosti do 10 m, s uložením výkopku ve vrstvách včetně zhutnění a úpravy povrchu šířky 35 cm hloubky 70 cm z horniny třídy těžitelnosti I skupiny 3</t>
  </si>
  <si>
    <t>1735573913</t>
  </si>
  <si>
    <t>https://podminky.urs.cz/item/CS_URS_2023_02/460431172</t>
  </si>
  <si>
    <t>460431183</t>
  </si>
  <si>
    <t>Zásyp kabelových rýh ručně s přemístění sypaniny ze vzdálenosti do 10 m, s uložením výkopku ve vrstvách včetně zhutnění a úpravy povrchu šířky 35 cm hloubky 80 cm z horniny třídy těžitelnosti II skupiny 4</t>
  </si>
  <si>
    <t>244218421</t>
  </si>
  <si>
    <t>https://podminky.urs.cz/item/CS_URS_2023_02/460431183</t>
  </si>
  <si>
    <t>460481121</t>
  </si>
  <si>
    <t>Úprava pláně ručně v hornině třídy těžitelnosti I skupiny 3 bez zhutnění</t>
  </si>
  <si>
    <t>1853234349</t>
  </si>
  <si>
    <t>https://podminky.urs.cz/item/CS_URS_2023_02/460481121</t>
  </si>
  <si>
    <t>28619318</t>
  </si>
  <si>
    <t>trubka kanalizační PE-HD D 90mm</t>
  </si>
  <si>
    <t>1039356670</t>
  </si>
  <si>
    <t>9,9271844660194*1,00733 'Přepočtené koeficientem množství</t>
  </si>
  <si>
    <t>59228290</t>
  </si>
  <si>
    <t>deska betonová obkladová vodních toků 1000x600x80mm</t>
  </si>
  <si>
    <t>867937321</t>
  </si>
  <si>
    <t>Poznámka k položce:_x000d_
Deska k závorovému stojanu a obkladová kolem reléového domku</t>
  </si>
  <si>
    <t>13011057</t>
  </si>
  <si>
    <t>úhelník ocelový nerovnostranný jakost S235JR (11 375) 120x80x10mm</t>
  </si>
  <si>
    <t>-1044594295</t>
  </si>
  <si>
    <t>Poznámka k položce:_x000d_
Materiál na sploupky podpěrné pod mechanické závory</t>
  </si>
  <si>
    <t>13010358</t>
  </si>
  <si>
    <t>tyč plochá tažená za studena jakost S235JRC+C 40x4mm</t>
  </si>
  <si>
    <t>1952771468</t>
  </si>
  <si>
    <t>13011059</t>
  </si>
  <si>
    <t>úhelník ocelový nerovnostranný jakost S235JR (11 375) 150x100x12mm</t>
  </si>
  <si>
    <t>-1540341856</t>
  </si>
  <si>
    <t>345751530</t>
  </si>
  <si>
    <t>spojka kabelového žlabu PVC (200x126)</t>
  </si>
  <si>
    <t>1514474545</t>
  </si>
  <si>
    <t>345751520</t>
  </si>
  <si>
    <t>žlab kabelový s víkem PVC (200x126)</t>
  </si>
  <si>
    <t>-163520498</t>
  </si>
  <si>
    <t>13010512</t>
  </si>
  <si>
    <t>úhelník ocelový nerovnostranný jakost S235JR (11 375) 75x50x6mm</t>
  </si>
  <si>
    <t>750774660</t>
  </si>
  <si>
    <t>13010820</t>
  </si>
  <si>
    <t>ocel profilová jakost S235JR (11 375) průřez U (UPN) 140</t>
  </si>
  <si>
    <t>1283353251</t>
  </si>
  <si>
    <t>58153675</t>
  </si>
  <si>
    <t>písek technický filtrační vlhký PR VVL frakce 0,5/1 VL</t>
  </si>
  <si>
    <t>1727009911</t>
  </si>
  <si>
    <t>podsypový/zásypový písek - kabel</t>
  </si>
  <si>
    <t>(0,35*100*0,15)*1,5</t>
  </si>
  <si>
    <t>460481131</t>
  </si>
  <si>
    <t>Úprava pláně ručně v hornině třídy těžitelnosti II skupiny 4 bez zhutnění</t>
  </si>
  <si>
    <t>236496733</t>
  </si>
  <si>
    <t>https://podminky.urs.cz/item/CS_URS_2023_02/460481131</t>
  </si>
  <si>
    <t>460481132</t>
  </si>
  <si>
    <t>Úprava pláně ručně v hornině třídy těžitelnosti II skupiny 4 se zhutněním</t>
  </si>
  <si>
    <t>-1103651392</t>
  </si>
  <si>
    <t>https://podminky.urs.cz/item/CS_URS_2023_02/460481132</t>
  </si>
  <si>
    <t>460671113</t>
  </si>
  <si>
    <t>Výstražná fólie z PVC pro krytí kabelů včetně vyrovnání povrchu rýhy, rozvinutí a uložení fólie šířky do 34 cm</t>
  </si>
  <si>
    <t>-207238274</t>
  </si>
  <si>
    <t>https://podminky.urs.cz/item/CS_URS_2023_02/460671113</t>
  </si>
  <si>
    <t>460431173</t>
  </si>
  <si>
    <t>Zásyp kabelových rýh ručně s přemístění sypaniny ze vzdálenosti do 10 m, s uložením výkopku ve vrstvách včetně zhutnění a úpravy povrchu šířky 35 cm hloubky 70 cm z horniny třídy těžitelnosti II skupiny 4</t>
  </si>
  <si>
    <t>152481470</t>
  </si>
  <si>
    <t>https://podminky.urs.cz/item/CS_URS_2023_02/460431173</t>
  </si>
  <si>
    <t>460631125</t>
  </si>
  <si>
    <t>Zemní protlaky neřízený zemní protlak (krtek) v hornině třídy těžitelnosti I a II skupiny 3 a 4 průměr protlaku přes 90 do 110 mm</t>
  </si>
  <si>
    <t>-423569525</t>
  </si>
  <si>
    <t>https://podminky.urs.cz/item/CS_URS_2023_02/460631125</t>
  </si>
  <si>
    <t>460632114</t>
  </si>
  <si>
    <t>Zemní protlaky zemní práce nutné k provedení protlaku výkop včetně zásypu ručně startovací jáma v hornině třídy těžitelnosti II skupiny 4</t>
  </si>
  <si>
    <t>-1545788629</t>
  </si>
  <si>
    <t>https://podminky.urs.cz/item/CS_URS_2023_02/460632114</t>
  </si>
  <si>
    <t>460632214</t>
  </si>
  <si>
    <t>Zemní protlaky zemní práce nutné k provedení protlaku výkop včetně zásypu ručně koncová jáma v hornině třídy těžitelnosti II skupiny 4</t>
  </si>
  <si>
    <t>-127319794</t>
  </si>
  <si>
    <t>https://podminky.urs.cz/item/CS_URS_2023_02/460632214</t>
  </si>
  <si>
    <t>460881411</t>
  </si>
  <si>
    <t>Kryt vozovek a chodníků z panelů silničních (materiál ve specifikaci) včetně úpravy podkladní pláně se štěrkovým ložem</t>
  </si>
  <si>
    <t>926592517</t>
  </si>
  <si>
    <t>https://podminky.urs.cz/item/CS_URS_2023_02/460881411</t>
  </si>
  <si>
    <t>460671112</t>
  </si>
  <si>
    <t>Výstražná fólie z PVC pro krytí kabelů včetně vyrovnání povrchu rýhy, rozvinutí a uložení fólie šířky do 25 cm</t>
  </si>
  <si>
    <t>-1716562493</t>
  </si>
  <si>
    <t>https://podminky.urs.cz/item/CS_URS_2023_02/460671112</t>
  </si>
  <si>
    <t>460911121</t>
  </si>
  <si>
    <t>Očištění vybouraných prvků z vozovek a chodníků kostek nebo dlaždic od spojovacího materiálu s původní výplní spár kamenivem, s odklizením a uložením na vzdálenost 3 m dlaždic betonových čtyřhranných</t>
  </si>
  <si>
    <t>1855498753</t>
  </si>
  <si>
    <t>https://podminky.urs.cz/item/CS_URS_2023_02/460911121</t>
  </si>
  <si>
    <t>460911122</t>
  </si>
  <si>
    <t>Očištění vybouraných prvků z vozovek a chodníků kostek nebo dlaždic od spojovacího materiálu s původní výplní spár kamenivem, s odklizením a uložením na vzdálenost 3 m dlaždic betonových tvarovaných nebo zámkových</t>
  </si>
  <si>
    <t>-1547992226</t>
  </si>
  <si>
    <t>https://podminky.urs.cz/item/CS_URS_2023_02/460911122</t>
  </si>
  <si>
    <t>460921221</t>
  </si>
  <si>
    <t>Vyspravení krytu po překopech kladení dlažby pro pokládání kabelů, včetně rozprostření, urovnání a zhutnění podkladu a provedení lože z kameniva těženého z dlaždic betonových čtyřhranných</t>
  </si>
  <si>
    <t>1832874246</t>
  </si>
  <si>
    <t>https://podminky.urs.cz/item/CS_URS_2023_02/460921221</t>
  </si>
  <si>
    <t>460921222</t>
  </si>
  <si>
    <t>Vyspravení krytu po překopech kladení dlažby pro pokládání kabelů, včetně rozprostření, urovnání a zhutnění podkladu a provedení lože z kameniva těženého z dlaždic betonových tvarovaných nebo zámkových</t>
  </si>
  <si>
    <t>1161511821</t>
  </si>
  <si>
    <t>https://podminky.urs.cz/item/CS_URS_2023_02/460921222</t>
  </si>
  <si>
    <t>468021212</t>
  </si>
  <si>
    <t>Vytrhání dlažby včetně ručního rozebrání, vytřídění, odhozu na hromady nebo naložení na dopravní prostředek a očistění kostek nebo dlaždic z pískového podkladu z dlaždic betonových nebo keramických, spáry nezalité</t>
  </si>
  <si>
    <t>1459246042</t>
  </si>
  <si>
    <t>https://podminky.urs.cz/item/CS_URS_2023_02/468021212</t>
  </si>
  <si>
    <t>468021221</t>
  </si>
  <si>
    <t>Vytrhání dlažby včetně ručního rozebrání, vytřídění, odhozu na hromady nebo naložení na dopravní prostředek a očistění kostek nebo dlaždic z pískového podkladu z dlaždic zámkových, spáry nezalité</t>
  </si>
  <si>
    <t>-510803044</t>
  </si>
  <si>
    <t>https://podminky.urs.cz/item/CS_URS_2023_02/468021221</t>
  </si>
  <si>
    <t>913121111</t>
  </si>
  <si>
    <t>Montáž a demontáž dočasných dopravních značek kompletních značek vč. podstavce a sloupku základních</t>
  </si>
  <si>
    <t>-1182441621</t>
  </si>
  <si>
    <t>https://podminky.urs.cz/item/CS_URS_2023_02/913121111</t>
  </si>
  <si>
    <t>913121112</t>
  </si>
  <si>
    <t>Montáž a demontáž dočasných dopravních značek kompletních značek vč. podstavce a sloupku zvětšených</t>
  </si>
  <si>
    <t>-422665620</t>
  </si>
  <si>
    <t>https://podminky.urs.cz/item/CS_URS_2023_02/913121112</t>
  </si>
  <si>
    <t>965011111</t>
  </si>
  <si>
    <t>Demontáž základových prefabrikovaných konstrukcí z betonu železového patek hmotnosti jednotlivě do 5 t</t>
  </si>
  <si>
    <t>968444723</t>
  </si>
  <si>
    <t>https://podminky.urs.cz/item/CS_URS_2023_02/965011111</t>
  </si>
  <si>
    <t>997013501</t>
  </si>
  <si>
    <t>Odvoz suti a vybouraných hmot na skládku nebo meziskládku se složením, na vzdálenost do 1 km</t>
  </si>
  <si>
    <t>1015775412</t>
  </si>
  <si>
    <t>https://podminky.urs.cz/item/CS_URS_2023_02/997013501</t>
  </si>
  <si>
    <t>997013509</t>
  </si>
  <si>
    <t>Odvoz suti a vybouraných hmot na skládku nebo meziskládku se složením, na vzdálenost Příplatek k ceně za každý další i započatý 1 km přes 1 km</t>
  </si>
  <si>
    <t>1367987664</t>
  </si>
  <si>
    <t>https://podminky.urs.cz/item/CS_URS_2023_02/997013509</t>
  </si>
  <si>
    <t>HZS</t>
  </si>
  <si>
    <t>Hodinové zúčtovací sazby</t>
  </si>
  <si>
    <t>460010021</t>
  </si>
  <si>
    <t>Vytyčení trasy vedení kabelového (podzemního) v obvodu železniční stanice</t>
  </si>
  <si>
    <t>-531879377</t>
  </si>
  <si>
    <t>https://podminky.urs.cz/item/CS_URS_2023_02/460010021</t>
  </si>
  <si>
    <t>460010023</t>
  </si>
  <si>
    <t>Vytyčení trasy vedení kabelového (podzemního) ve volném terénu</t>
  </si>
  <si>
    <t>1194170365</t>
  </si>
  <si>
    <t>https://podminky.urs.cz/item/CS_URS_2023_02/460010023</t>
  </si>
  <si>
    <t>HZS2232</t>
  </si>
  <si>
    <t>Hodinové zúčtovací sazby profesí PSV provádění stavebních instalací elektrikář odborný</t>
  </si>
  <si>
    <t>-1295378924</t>
  </si>
  <si>
    <t>https://podminky.urs.cz/item/CS_URS_2023_02/HZS2232</t>
  </si>
  <si>
    <t>HZS4131</t>
  </si>
  <si>
    <t>Hodinové zúčtovací sazby ostatních profesí obsluha stavebních strojů a zařízení jeřábník</t>
  </si>
  <si>
    <t>2030543412</t>
  </si>
  <si>
    <t>https://podminky.urs.cz/item/CS_URS_2023_02/HZS4131</t>
  </si>
  <si>
    <t>HZS4141</t>
  </si>
  <si>
    <t>Hodinové zúčtovací sazby ostatních profesí obsluha stavebních strojů a zařízení vazač břemen</t>
  </si>
  <si>
    <t>2047060121</t>
  </si>
  <si>
    <t>https://podminky.urs.cz/item/CS_URS_2023_02/HZS4141</t>
  </si>
  <si>
    <t>HZS1212</t>
  </si>
  <si>
    <t>Hodinové zúčtovací sazby profesí HSV zemní a pomocné práce kopáč</t>
  </si>
  <si>
    <t>499382056</t>
  </si>
  <si>
    <t>https://podminky.urs.cz/item/CS_URS_2023_02/HZS1212</t>
  </si>
  <si>
    <t>HZS1292</t>
  </si>
  <si>
    <t>Hodinové zúčtovací sazby profesí HSV zemní a pomocné práce stavební dělník</t>
  </si>
  <si>
    <t>-564950317</t>
  </si>
  <si>
    <t>https://podminky.urs.cz/item/CS_URS_2023_02/HZS1292</t>
  </si>
  <si>
    <t>HZS1301</t>
  </si>
  <si>
    <t>Hodinové zúčtovací sazby profesí HSV provádění konstrukcí zedník</t>
  </si>
  <si>
    <t>676195849</t>
  </si>
  <si>
    <t>https://podminky.urs.cz/item/CS_URS_2023_02/HZS1301</t>
  </si>
  <si>
    <t>HZS1302</t>
  </si>
  <si>
    <t>Hodinové zúčtovací sazby profesí HSV provádění konstrukcí zedník specialista</t>
  </si>
  <si>
    <t>2024593940</t>
  </si>
  <si>
    <t>https://podminky.urs.cz/item/CS_URS_2023_02/HZS1302</t>
  </si>
  <si>
    <t>HZS1311</t>
  </si>
  <si>
    <t>Hodinové zúčtovací sazby profesí HSV provádění konstrukcí omítkář</t>
  </si>
  <si>
    <t>1776432961</t>
  </si>
  <si>
    <t>https://podminky.urs.cz/item/CS_URS_2023_02/HZS1311</t>
  </si>
  <si>
    <t>HZS1322</t>
  </si>
  <si>
    <t>Hodinové zúčtovací sazby profesí HSV provádění konstrukcí betonář/železář odborný</t>
  </si>
  <si>
    <t>1303094926</t>
  </si>
  <si>
    <t>https://podminky.urs.cz/item/CS_URS_2023_02/HZS1322</t>
  </si>
  <si>
    <t>HZS1412</t>
  </si>
  <si>
    <t>Hodinové zúčtovací sazby profesí HSV provádění konstrukcí inženýrských a dopravních staveb dlaždič odborný</t>
  </si>
  <si>
    <t>-1428769047</t>
  </si>
  <si>
    <t>https://podminky.urs.cz/item/CS_URS_2023_02/HZS1412</t>
  </si>
  <si>
    <t>HZS1442</t>
  </si>
  <si>
    <t>Hodinové zúčtovací sazby profesí HSV provádění konstrukcí inženýrských a dopravních staveb svářeč kvalifikovaný</t>
  </si>
  <si>
    <t>-1986873622</t>
  </si>
  <si>
    <t>https://podminky.urs.cz/item/CS_URS_2023_02/HZS1442</t>
  </si>
  <si>
    <t>HZS2131</t>
  </si>
  <si>
    <t>Hodinové zúčtovací sazby profesí PSV provádění stavebních konstrukcí zámečník</t>
  </si>
  <si>
    <t>-2108747949</t>
  </si>
  <si>
    <t>https://podminky.urs.cz/item/CS_URS_2023_02/HZS2131</t>
  </si>
  <si>
    <t>HZS2132</t>
  </si>
  <si>
    <t>Hodinové zúčtovací sazby profesí PSV provádění stavebních konstrukcí zámečník odborný</t>
  </si>
  <si>
    <t>-1976416692</t>
  </si>
  <si>
    <t>https://podminky.urs.cz/item/CS_URS_2023_02/HZS2132</t>
  </si>
  <si>
    <t>HZS2152</t>
  </si>
  <si>
    <t>Hodinové zúčtovací sazby profesí PSV provádění stavebních konstrukcí klempíř odborný</t>
  </si>
  <si>
    <t>859789724</t>
  </si>
  <si>
    <t>https://podminky.urs.cz/item/CS_URS_2023_02/HZS2152</t>
  </si>
  <si>
    <t>HZS2222</t>
  </si>
  <si>
    <t>Hodinové zúčtovací sazby profesí PSV provádění stavebních instalací topenář odborný</t>
  </si>
  <si>
    <t>-720873036</t>
  </si>
  <si>
    <t>https://podminky.urs.cz/item/CS_URS_2023_02/HZS2222</t>
  </si>
  <si>
    <t>HZS2312</t>
  </si>
  <si>
    <t>Hodinové zúčtovací sazby profesí PSV úpravy povrchů a podlahy malíř, natěrač, lakýrník specialista</t>
  </si>
  <si>
    <t>880811508</t>
  </si>
  <si>
    <t>https://podminky.urs.cz/item/CS_URS_2023_02/HZS2312</t>
  </si>
  <si>
    <t>HZS2492</t>
  </si>
  <si>
    <t>Hodinové zúčtovací sazby profesí PSV zednické výpomoci a pomocné práce PSV pomocný dělník PSV</t>
  </si>
  <si>
    <t>1466207020</t>
  </si>
  <si>
    <t>https://podminky.urs.cz/item/CS_URS_2023_02/HZS2492</t>
  </si>
  <si>
    <t>HZS3121</t>
  </si>
  <si>
    <t>Hodinové zúčtovací sazby montáží technologických zařízení při externích montážích montér ocelových konstrukcí</t>
  </si>
  <si>
    <t>2023660454</t>
  </si>
  <si>
    <t>https://podminky.urs.cz/item/CS_URS_2023_02/HZS3121</t>
  </si>
  <si>
    <t>HZS3122</t>
  </si>
  <si>
    <t>Hodinové zúčtovací sazby montáží technologických zařízení při externích montážích montér ocelových konstrukcí odborný</t>
  </si>
  <si>
    <t>-827341648</t>
  </si>
  <si>
    <t>https://podminky.urs.cz/item/CS_URS_2023_02/HZS3122</t>
  </si>
  <si>
    <t>HZS3222</t>
  </si>
  <si>
    <t>Hodinové zúčtovací sazby montáží technologických zařízení na stavebních objektech montér slaboproudých zařízení odborný</t>
  </si>
  <si>
    <t>42549654</t>
  </si>
  <si>
    <t>https://podminky.urs.cz/item/CS_URS_2023_02/HZS3222</t>
  </si>
  <si>
    <t>HZS3231</t>
  </si>
  <si>
    <t>Hodinové zúčtovací sazby montáží technologických zařízení na stavebních objektech montér měřících a regulačních zařízení</t>
  </si>
  <si>
    <t>-1092963837</t>
  </si>
  <si>
    <t>https://podminky.urs.cz/item/CS_URS_2023_02/HZS3231</t>
  </si>
  <si>
    <t>HZS4112</t>
  </si>
  <si>
    <t>Hodinové zúčtovací sazby ostatních profesí obsluha stavebních strojů a zařízení řidič speciálních vozidel</t>
  </si>
  <si>
    <t>-303942513</t>
  </si>
  <si>
    <t>https://podminky.urs.cz/item/CS_URS_2023_02/HZS4112</t>
  </si>
  <si>
    <t>HZS4152</t>
  </si>
  <si>
    <t>Hodinové zúčtovací sazby ostatních profesí obsluha stavebních strojů a zařízení mechanik odborný</t>
  </si>
  <si>
    <t>-1096977416</t>
  </si>
  <si>
    <t>https://podminky.urs.cz/item/CS_URS_2023_02/HZS4152</t>
  </si>
  <si>
    <t>HZS4221</t>
  </si>
  <si>
    <t>Hodinové zúčtovací sazby ostatních profesí revizní a kontrolní činnost geodet</t>
  </si>
  <si>
    <t>-1466993980</t>
  </si>
  <si>
    <t>https://podminky.urs.cz/item/CS_URS_2023_02/HZS4221</t>
  </si>
  <si>
    <t>HZS4232</t>
  </si>
  <si>
    <t>Hodinové zúčtovací sazby ostatních profesí revizní a kontrolní činnost technik odborný</t>
  </si>
  <si>
    <t>-2130103778</t>
  </si>
  <si>
    <t>https://podminky.urs.cz/item/CS_URS_2023_02/HZS4232</t>
  </si>
  <si>
    <t>PS_100 - VON</t>
  </si>
  <si>
    <t>REV - Revize, zkoušky a školení</t>
  </si>
  <si>
    <t>MĚŘ - Měření a přezkoušení</t>
  </si>
  <si>
    <t>OST - Doprava, přeprava, poplatky</t>
  </si>
  <si>
    <t>Revize, zkoušky a školení</t>
  </si>
  <si>
    <t>7598095405</t>
  </si>
  <si>
    <t>Příprava ke komplexním zkouškám hradla pro jedno oddílové návěstidlo a jeden směr - oživení, seřízení a nastavení zařízení s ohledem na postup jeho uvádění do provozu</t>
  </si>
  <si>
    <t>-2143076713</t>
  </si>
  <si>
    <t>7598095430</t>
  </si>
  <si>
    <t>Příprava ke komplexním zkouškám statických měničů za 1 napájecí systém - oživení, seřízení a nastavení zařízení s ohledem na postup jeho uvádění do provozu</t>
  </si>
  <si>
    <t>1163616913</t>
  </si>
  <si>
    <t>7598095475</t>
  </si>
  <si>
    <t>Komplexní zkouška hradla pro jedno oddílové návěstidlo a jeden směr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</si>
  <si>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1406892019</t>
  </si>
  <si>
    <t>7598095500</t>
  </si>
  <si>
    <t>Komplexní zkouška statických měničů za 1 napájecí systém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</si>
  <si>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-1147140879</t>
  </si>
  <si>
    <t>7598095544</t>
  </si>
  <si>
    <t>Vyhotovení protokolu UTZ pro SZZ elektromechanické za každých dalších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</si>
  <si>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742528727</t>
  </si>
  <si>
    <t>7598095575</t>
  </si>
  <si>
    <t>Vyhotovení protokolu UTZ pro TZZ AH bez hradla pro jednu kolej - vykonání prohlídky a zkoušky včetně vyhotovení protokolu podle vyhl. 100/1995 Sb.</t>
  </si>
  <si>
    <t>799817199</t>
  </si>
  <si>
    <t>7498150515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</si>
  <si>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</si>
  <si>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906938993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</si>
  <si>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</si>
  <si>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</si>
  <si>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781915139</t>
  </si>
  <si>
    <t>7498150525</t>
  </si>
  <si>
    <t>Vyhotovení výchozí revizní zprávy příplatek za každých dalších i započatých 500 000 Kč přes 1 000 000 Kč</t>
  </si>
  <si>
    <t>-1315189403</t>
  </si>
  <si>
    <t>7498256012</t>
  </si>
  <si>
    <t>Zkoušky a prohlídky elektrických přístrojů - ostatní měření impedance nulové smyčky okruhu vedení třífázového - včetně vystavení protokolu</t>
  </si>
  <si>
    <t>-975890568</t>
  </si>
  <si>
    <t>7498351510</t>
  </si>
  <si>
    <t>Vyhotovení zprávy o posouzení bezpečnosti (rizik) včetně analýzy a hodnocení rizik - v souladu s nařízením Evropské komise (ES) č. 352/52009 v rozsahu tohoto SO/PS</t>
  </si>
  <si>
    <t>370741590</t>
  </si>
  <si>
    <t>7598015165</t>
  </si>
  <si>
    <t>Funkční přezkoušení venkovního telefonního objektu po připojení na kabelové vedení</t>
  </si>
  <si>
    <t>-185358027</t>
  </si>
  <si>
    <t>7598095070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</si>
  <si>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</si>
  <si>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-558334675</t>
  </si>
  <si>
    <t>7598095080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</si>
  <si>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</si>
  <si>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-676230813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</si>
  <si>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</si>
  <si>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</si>
  <si>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369212143</t>
  </si>
  <si>
    <t>7598095125</t>
  </si>
  <si>
    <t>Přezkoušení a regulace diagnostiky - kontrola zapojení včetně příslušného zkoušení hodnot zařízení</t>
  </si>
  <si>
    <t>57244943</t>
  </si>
  <si>
    <t>7598095185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</si>
  <si>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</si>
  <si>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-546459644</t>
  </si>
  <si>
    <t>7598095355</t>
  </si>
  <si>
    <t>Aktivace BDA modulem GSM a vzdáleného přístupu - aktivace a konfigurace systému podle příslušné dokumentace</t>
  </si>
  <si>
    <t>32100772</t>
  </si>
  <si>
    <t>7598095390</t>
  </si>
  <si>
    <t>Příprava ke komplexním zkouškám za 1 jízdní cestu do 30 výhybek - oživení, seřízení a nastavení zařízení s ohledem na postup jeho uvádění do provozu</t>
  </si>
  <si>
    <t>1948769543</t>
  </si>
  <si>
    <t>7598095440</t>
  </si>
  <si>
    <t>Příprava ke komplexním zkouškám automatických přejezdových zabezpečovacích zařízení se závorami dvoukolejné - oživení, seřízení a nastavení zařízení s ohledem na postup jeho uvádění do provozu</t>
  </si>
  <si>
    <t>-2070791055</t>
  </si>
  <si>
    <t>7598095445</t>
  </si>
  <si>
    <t>Příprava ke komplexním zkouškám automatických přejezdových zabezpečovacích zařízení bez závor jednokolejné - oživení, seřízení a nastavení zařízení s ohledem na postup jeho uvádění do provozu</t>
  </si>
  <si>
    <t>59520003</t>
  </si>
  <si>
    <t>7598095460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</si>
  <si>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</si>
  <si>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2132294108</t>
  </si>
  <si>
    <t>7598095510</t>
  </si>
  <si>
    <t>Komplexní zkouška automatických přejezdových zabezpečovacích zařízení se závorami dvoukolejné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</si>
  <si>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1914719550</t>
  </si>
  <si>
    <t>7598095515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</si>
  <si>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</si>
  <si>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-1344084588</t>
  </si>
  <si>
    <t>7598095543</t>
  </si>
  <si>
    <t>Vyhotovení protokolu UTZ pro SZZ elektromechanické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</si>
  <si>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-970025914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</si>
  <si>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</si>
  <si>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</si>
  <si>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-1190168379</t>
  </si>
  <si>
    <t>7598095547</t>
  </si>
  <si>
    <t>Vyhotovení protokolu UTZ pro SZZ reléové a elektronické za každých dalších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</si>
  <si>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1855542010</t>
  </si>
  <si>
    <t>7598095550</t>
  </si>
  <si>
    <t>Vyhotovení protokolu UTZ pro PZZ bez závor jedna kolej - vykonání prohlídky a zkoušky včetně vyhotovení protokolu podle vyhl. 100/1995 Sb.</t>
  </si>
  <si>
    <t>-1403592784</t>
  </si>
  <si>
    <t>7598095560</t>
  </si>
  <si>
    <t>Vyhotovení protokolu UTZ pro PZZ se závorou jedna kolej - vykonání prohlídky a zkoušky včetně vyhotovení protokolu podle vyhl. 100/1995 Sb.</t>
  </si>
  <si>
    <t>-1730476780</t>
  </si>
  <si>
    <t>7598095565</t>
  </si>
  <si>
    <t>Vyhotovení protokolu UTZ pro PZZ se závorou dvě a více kolejí - vykonání prohlídky a zkoušky včetně vyhotovení protokolu podle vyhl. 100/1995 Sb.</t>
  </si>
  <si>
    <t>-1030650505</t>
  </si>
  <si>
    <t>7598095635</t>
  </si>
  <si>
    <t>Vyhotovení revizní zprávy PZZ - vykonání prohlídky a zkoušky pro napájení elektrického zařízení včetně vyhotovení revizní zprávy podle vyhl. 100/1995 Sb. a norem ČSN</t>
  </si>
  <si>
    <t>-2138120643</t>
  </si>
  <si>
    <t>MĚŘ</t>
  </si>
  <si>
    <t>Měření a přezkoušení</t>
  </si>
  <si>
    <t>7498451010</t>
  </si>
  <si>
    <t>Měření zemničů zemních odporů - zemniče prvního nebo samostatného - včetně vyhotovení protokolu</t>
  </si>
  <si>
    <t>-1374932275</t>
  </si>
  <si>
    <t>7598015085</t>
  </si>
  <si>
    <t>Přeměření izolačního stavu kabelu úložného 10 žil</t>
  </si>
  <si>
    <t>404919668</t>
  </si>
  <si>
    <t>7598015090</t>
  </si>
  <si>
    <t>Přeměření izolačního stavu kabelu úložného 20 žil</t>
  </si>
  <si>
    <t>718782178</t>
  </si>
  <si>
    <t>7598015095</t>
  </si>
  <si>
    <t>Přeměření izolačního stavu kabelu úložného 30 žil</t>
  </si>
  <si>
    <t>-895482411</t>
  </si>
  <si>
    <t>7598035055</t>
  </si>
  <si>
    <t>Měření parametrů optického kabelu na třech vlnových délkách metodou OTDR a TM po položení nebo zavěšení, kabelu s 12 vlákny - včetně vyhotovení měřícího protokolu</t>
  </si>
  <si>
    <t>1659941379</t>
  </si>
  <si>
    <t>7598095065</t>
  </si>
  <si>
    <t>Přezkoušení a regulace napájecího obvodu za 1 napájecí sběrnici - kontrola zapojení, regulace a přezkoušení sběrnice</t>
  </si>
  <si>
    <t>906337933</t>
  </si>
  <si>
    <t>7598095075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</si>
  <si>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</si>
  <si>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-14279088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</si>
  <si>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</si>
  <si>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</si>
  <si>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1914755300</t>
  </si>
  <si>
    <t>7598095115</t>
  </si>
  <si>
    <t>Přezkoušení a regulace měniče frekvence - přezkoušení funkce měniče a odpovídající části rozvaděče (zařízení)</t>
  </si>
  <si>
    <t>-1093531054</t>
  </si>
  <si>
    <t>7598095120</t>
  </si>
  <si>
    <t>Přezkoušení a regulace časové jednotky - kontrola zapojení včetně příslušného zkoušení hodnot zařízení</t>
  </si>
  <si>
    <t>-2108525475</t>
  </si>
  <si>
    <t>7598095145</t>
  </si>
  <si>
    <t>Regulovaní a aktivování autobloku na trati v jednom směru jednoho stanoviště - přezkoušení a regulování napájecích zdrojů, nastavení jednotlivých obvodů a přezkoušení jejich funkce, regulace a přezkoušení návaznosti na vedlejší stanoviště</t>
  </si>
  <si>
    <t>675653340</t>
  </si>
  <si>
    <t>7598095150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</si>
  <si>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</si>
  <si>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628790831</t>
  </si>
  <si>
    <t>7598095155</t>
  </si>
  <si>
    <t>Regulovaní a aktivování automatického přejezdového zařízení bez závor - regulování proudokruhů výstražníku, závorových břeven, regulování chodu břeven, směrovaní výstražníku, kontrola napájecích zdrojů a relé, přezkoušení činnosti zařízení a kontrolní skříňky (indikací a ovládání)</t>
  </si>
  <si>
    <t>-389502064</t>
  </si>
  <si>
    <t>7598095225</t>
  </si>
  <si>
    <t>Kapacitní zkouška baterie staniční (bez ohledu na počet článků)</t>
  </si>
  <si>
    <t>80125424</t>
  </si>
  <si>
    <t>7598095350</t>
  </si>
  <si>
    <t>Aktivace BDA bez vzdáleného přístupu - aktivace a konfigurace systému podle příslušné dokumentace</t>
  </si>
  <si>
    <t>-688276432</t>
  </si>
  <si>
    <t>Doprava, přeprava, poplatky</t>
  </si>
  <si>
    <t>9901000300</t>
  </si>
  <si>
    <t>Doprava obousměrná mechanizací o nosnosti do 3,5 t elektrosoučástek, montážního materiálu, kameniva, písku, dlažebních kostek, suti, atd.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</si>
  <si>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1512658158</t>
  </si>
  <si>
    <t>9901000400</t>
  </si>
  <si>
    <t>Doprava obousměrná mechanizací o nosnosti do 3,5 t elektrosoučástek, montážního materiálu, kameniva, písku, dlažebních kostek, suti, atd.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</si>
  <si>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-728419858</t>
  </si>
  <si>
    <t>9901000500</t>
  </si>
  <si>
    <t>Doprava obousměrná mechanizací o nosnosti do 3,5 t elektrosoučástek, montážního materiálu, kameniva, písku, dlažebních kostek, suti, atd.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</si>
  <si>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536331322</t>
  </si>
  <si>
    <t>9901000600</t>
  </si>
  <si>
    <t>Doprava obousměrná mechanizací o nosnosti do 3,5 t elektrosoučástek, montážního materiálu, kameniva, písku, dlažebních kostek, suti, atd. do 80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</si>
  <si>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397921614</t>
  </si>
  <si>
    <t>9901000700</t>
  </si>
  <si>
    <t>Doprava obousměrná mechanizací o nosnosti do 3,5 t elektrosoučástek, montážního materiálu, kameniva, písku, dlažebních kostek, suti, atd. do 100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</si>
  <si>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1235057940</t>
  </si>
  <si>
    <t>Poznámka k položce:_x000d_
Měrnou jednotkou je kus stroje.</t>
  </si>
  <si>
    <t>9901000800</t>
  </si>
  <si>
    <t>Doprava obousměrná mechanizací o nosnosti do 3,5 t elektrosoučástek, montážního materiálu, kameniva, písku, dlažebních kostek, suti, atd. do 150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</si>
  <si>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-666261612</t>
  </si>
  <si>
    <t>9901001000</t>
  </si>
  <si>
    <t>Doprava obousměrná mechanizací o nosnosti do 3,5 t elektrosoučástek, montážního materiálu, kameniva, písku, dlažebních kostek, suti, atd. do 250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</si>
  <si>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1267411639</t>
  </si>
  <si>
    <t>9902100300</t>
  </si>
  <si>
    <t>Doprava obousměrná mechanizací o nosnosti přes 3,5 t sypanin (kameniva, písku, suti, dlažebních kostek, atd.)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</si>
  <si>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856172700</t>
  </si>
  <si>
    <t>9902100400</t>
  </si>
  <si>
    <t>Doprava obousměrná mechanizací o nosnosti přes 3,5 t sypanin (kameniva, písku, suti, dlažebních kostek, atd.)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</si>
  <si>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-1670170412</t>
  </si>
  <si>
    <t>9902100500</t>
  </si>
  <si>
    <t>Doprava obousměrná mechanizací o nosnosti přes 3,5 t sypanin (kameniva, písku, suti, dlažebních kostek, atd.)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</si>
  <si>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242364784</t>
  </si>
  <si>
    <t>9902100600</t>
  </si>
  <si>
    <t>Doprava obousměrná mechanizací o nosnosti přes 3,5 t sypanin (kameniva, písku, suti, dlažebních kostek, atd.) do 80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</si>
  <si>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633035419</t>
  </si>
  <si>
    <t>9902100700</t>
  </si>
  <si>
    <t>Doprava obousměrná mechanizací o nosnosti přes 3,5 t sypanin (kameniva, písku, suti, dlažebních kostek, atd.) do 100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</si>
  <si>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-437387131</t>
  </si>
  <si>
    <t>9902100800</t>
  </si>
  <si>
    <t>Doprava obousměrná mechanizací o nosnosti přes 3,5 t sypanin (kameniva, písku, suti, dlažebních kostek, atd.) do 150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</si>
  <si>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624796963</t>
  </si>
  <si>
    <t>9902200400</t>
  </si>
  <si>
    <t>Doprava obousměrná mechanizací o nosnosti přes 3,5 t objemnějšího kusového materiálu (prefabrikátů, stožárů, výhybek, rozvaděčů, vybouraných hmot atd.)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</si>
  <si>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-1216802095</t>
  </si>
  <si>
    <t>9902200500</t>
  </si>
  <si>
    <t>Doprava obousměrná mechanizací o nosnosti přes 3,5 t objemnějšího kusového materiálu (prefabrikátů, stožárů, výhybek, rozvaděčů, vybouraných hmot atd.)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</si>
  <si>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1593282747</t>
  </si>
  <si>
    <t>9902200600</t>
  </si>
  <si>
    <t>Doprava obousměrná mechanizací o nosnosti přes 3,5 t objemnějšího kusového materiálu (prefabrikátů, stožárů, výhybek, rozvaděčů, vybouraných hmot atd.) do 80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</si>
  <si>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-2080744894</t>
  </si>
  <si>
    <t>9902200700</t>
  </si>
  <si>
    <t>Doprava obousměrná mechanizací o nosnosti přes 3,5 t objemnějšího kusového materiálu (prefabrikátů, stožárů, výhybek, rozvaděčů, vybouraných hmot atd.) do 100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</si>
  <si>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-1296806211</t>
  </si>
  <si>
    <t>9902200800</t>
  </si>
  <si>
    <t>Doprava obousměrná mechanizací o nosnosti přes 3,5 t objemnějšího kusového materiálu (prefabrikátů, stožárů, výhybek, rozvaděčů, vybouraných hmot atd.) do 150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</si>
  <si>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-297559773</t>
  </si>
  <si>
    <t>9902200900</t>
  </si>
  <si>
    <t>Doprava obousměrná mechanizací o nosnosti přes 3,5 t objemnějšího kusového materiálu (prefabrikátů, stožárů, výhybek, rozvaděčů, vybouraných hmot atd.) do 200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</si>
  <si>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-1070352844</t>
  </si>
  <si>
    <t>9902201000</t>
  </si>
  <si>
    <t>Doprava obousměrná mechanizací o nosnosti přes 3,5 t objemnějšího kusového materiálu (prefabrikátů, stožárů, výhybek, rozvaděčů, vybouraných hmot atd.) do 250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</si>
  <si>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2108823796</t>
  </si>
  <si>
    <t>9902201200</t>
  </si>
  <si>
    <t>Doprava obousměrná mechanizací o nosnosti přes 3,5 t objemnějšího kusového materiálu (prefabrikátů, stožárů, výhybek, rozvaděčů, vybouraných hmot atd.) do 350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</si>
  <si>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-1627424049</t>
  </si>
  <si>
    <t>9902209100</t>
  </si>
  <si>
    <t>Doprava obousměrná mechanizací o nosnosti přes 3,5 t objemnějšího kusového materiálu (prefabrikátů, stožárů, výhybek, rozvaděčů, vybouraných hmot atd.) příplatek za každý další 1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</si>
  <si>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1130754152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</si>
  <si>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</si>
  <si>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</si>
  <si>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-1268881220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</si>
  <si>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</si>
  <si>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</si>
  <si>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2057895721</t>
  </si>
  <si>
    <t>9903100100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</si>
  <si>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</si>
  <si>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1757834537</t>
  </si>
  <si>
    <t>9903100200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</si>
  <si>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</si>
  <si>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1491335670</t>
  </si>
  <si>
    <t>9903100300</t>
  </si>
  <si>
    <t>Přeprava mechanizace na místo prováděných prací o hmotnosti do 12 t do 300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</si>
  <si>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2055254845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</si>
  <si>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</si>
  <si>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</si>
  <si>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237956206</t>
  </si>
  <si>
    <t>9909000500</t>
  </si>
  <si>
    <t>Poplatek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</si>
  <si>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102794571</t>
  </si>
  <si>
    <t>9909000400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</si>
  <si>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</si>
  <si>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-1642914894</t>
  </si>
  <si>
    <t>9901000900</t>
  </si>
  <si>
    <t>Doprava obousměrná mechanizací o nosnosti do 3,5 t elektrosoučástek, montážního materiálu, kameniva, písku, dlažebních kostek, suti, atd. do 200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</si>
  <si>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-1484905584</t>
  </si>
  <si>
    <t>9901001100</t>
  </si>
  <si>
    <t>Doprava obousměrná mechanizací o nosnosti do 3,5 t elektrosoučástek, montážního materiálu, kameniva, písku, dlažebních kostek, suti, atd. do 300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</si>
  <si>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1550019473</t>
  </si>
  <si>
    <t>9901001200</t>
  </si>
  <si>
    <t>Doprava obousměrná mechanizací o nosnosti do 3,5 t elektrosoučástek, montážního materiálu, kameniva, písku, dlažebních kostek, suti, atd. do 350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</si>
  <si>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675330550</t>
  </si>
  <si>
    <t>9901009100</t>
  </si>
  <si>
    <t>Doprava obousměrná mechanizací o nosnosti do 3,5 t elektrosoučástek, montážního materiálu, kameniva, písku, dlažebních kostek, suti, atd. příplatek za každý další 1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</si>
  <si>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-1444203411</t>
  </si>
  <si>
    <t>9902900300</t>
  </si>
  <si>
    <t>Složení sypanin, drobného kusového materiálu, suti Poznámka: 1. Ceny jsou určeny pro skládání materiálu z vlastních zásob objednatele.</t>
  </si>
  <si>
    <t>486650914</t>
  </si>
  <si>
    <t>9902900400</t>
  </si>
  <si>
    <t>Složení objemnějšího kusového materiálu, vybouraných hmot Poznámka: 1. Ceny jsou určeny pro skládání materiálu z vlastních zásob objednatele.</t>
  </si>
  <si>
    <t>-1053799851</t>
  </si>
  <si>
    <t>9903200200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</si>
  <si>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</si>
  <si>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-374896980</t>
  </si>
  <si>
    <t>9909000200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</si>
  <si>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</si>
  <si>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-1564081229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</si>
</sst>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2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106021" TargetMode="External" /><Relationship Id="rId2" Type="http://schemas.openxmlformats.org/officeDocument/2006/relationships/hyperlink" Target="https://podminky.urs.cz/item/CS_URS_2023_02/122311101" TargetMode="External" /><Relationship Id="rId3" Type="http://schemas.openxmlformats.org/officeDocument/2006/relationships/hyperlink" Target="https://podminky.urs.cz/item/CS_URS_2023_02/131313702" TargetMode="External" /><Relationship Id="rId4" Type="http://schemas.openxmlformats.org/officeDocument/2006/relationships/hyperlink" Target="https://podminky.urs.cz/item/CS_URS_2023_02/131313701" TargetMode="External" /><Relationship Id="rId5" Type="http://schemas.openxmlformats.org/officeDocument/2006/relationships/hyperlink" Target="https://podminky.urs.cz/item/CS_URS_2023_02/132151101" TargetMode="External" /><Relationship Id="rId6" Type="http://schemas.openxmlformats.org/officeDocument/2006/relationships/hyperlink" Target="https://podminky.urs.cz/item/CS_URS_2023_02/132312411" TargetMode="External" /><Relationship Id="rId7" Type="http://schemas.openxmlformats.org/officeDocument/2006/relationships/hyperlink" Target="https://podminky.urs.cz/item/CS_URS_2023_02/141720015" TargetMode="External" /><Relationship Id="rId8" Type="http://schemas.openxmlformats.org/officeDocument/2006/relationships/hyperlink" Target="https://podminky.urs.cz/item/CS_URS_2023_02/141721214" TargetMode="External" /><Relationship Id="rId9" Type="http://schemas.openxmlformats.org/officeDocument/2006/relationships/hyperlink" Target="https://podminky.urs.cz/item/CS_URS_2023_02/174111101" TargetMode="External" /><Relationship Id="rId10" Type="http://schemas.openxmlformats.org/officeDocument/2006/relationships/hyperlink" Target="https://podminky.urs.cz/item/CS_URS_2023_02/460162113" TargetMode="External" /><Relationship Id="rId11" Type="http://schemas.openxmlformats.org/officeDocument/2006/relationships/hyperlink" Target="https://podminky.urs.cz/item/CS_URS_2023_02/460161172" TargetMode="External" /><Relationship Id="rId12" Type="http://schemas.openxmlformats.org/officeDocument/2006/relationships/hyperlink" Target="https://podminky.urs.cz/item/CS_URS_2023_02/460191114" TargetMode="External" /><Relationship Id="rId13" Type="http://schemas.openxmlformats.org/officeDocument/2006/relationships/hyperlink" Target="https://podminky.urs.cz/item/CS_URS_2023_02/460431282" TargetMode="External" /><Relationship Id="rId14" Type="http://schemas.openxmlformats.org/officeDocument/2006/relationships/hyperlink" Target="https://podminky.urs.cz/item/CS_URS_2023_02/184911161" TargetMode="External" /><Relationship Id="rId15" Type="http://schemas.openxmlformats.org/officeDocument/2006/relationships/hyperlink" Target="https://podminky.urs.cz/item/CS_URS_2023_02/184911311" TargetMode="External" /><Relationship Id="rId16" Type="http://schemas.openxmlformats.org/officeDocument/2006/relationships/hyperlink" Target="https://podminky.urs.cz/item/CS_URS_2023_02/460633312" TargetMode="External" /><Relationship Id="rId17" Type="http://schemas.openxmlformats.org/officeDocument/2006/relationships/hyperlink" Target="https://podminky.urs.cz/item/CS_URS_2023_02/342171121" TargetMode="External" /><Relationship Id="rId18" Type="http://schemas.openxmlformats.org/officeDocument/2006/relationships/hyperlink" Target="https://podminky.urs.cz/item/CS_URS_2023_02/451577777" TargetMode="External" /><Relationship Id="rId19" Type="http://schemas.openxmlformats.org/officeDocument/2006/relationships/hyperlink" Target="https://podminky.urs.cz/item/CS_URS_2023_02/871260310" TargetMode="External" /><Relationship Id="rId20" Type="http://schemas.openxmlformats.org/officeDocument/2006/relationships/hyperlink" Target="https://podminky.urs.cz/item/CS_URS_2023_02/871270310" TargetMode="External" /><Relationship Id="rId21" Type="http://schemas.openxmlformats.org/officeDocument/2006/relationships/hyperlink" Target="https://podminky.urs.cz/item/CS_URS_2023_02/712400841" TargetMode="External" /><Relationship Id="rId22" Type="http://schemas.openxmlformats.org/officeDocument/2006/relationships/hyperlink" Target="https://podminky.urs.cz/item/CS_URS_2023_02/712411115" TargetMode="External" /><Relationship Id="rId23" Type="http://schemas.openxmlformats.org/officeDocument/2006/relationships/hyperlink" Target="https://podminky.urs.cz/item/CS_URS_2023_02/712431111" TargetMode="External" /><Relationship Id="rId24" Type="http://schemas.openxmlformats.org/officeDocument/2006/relationships/hyperlink" Target="https://podminky.urs.cz/item/CS_URS_2023_02/712431811" TargetMode="External" /><Relationship Id="rId25" Type="http://schemas.openxmlformats.org/officeDocument/2006/relationships/hyperlink" Target="https://podminky.urs.cz/item/CS_URS_2023_02/712461701" TargetMode="External" /><Relationship Id="rId26" Type="http://schemas.openxmlformats.org/officeDocument/2006/relationships/hyperlink" Target="https://podminky.urs.cz/item/CS_URS_2023_02/712491587" TargetMode="External" /><Relationship Id="rId27" Type="http://schemas.openxmlformats.org/officeDocument/2006/relationships/hyperlink" Target="https://podminky.urs.cz/item/CS_URS_2023_02/712499097" TargetMode="External" /><Relationship Id="rId28" Type="http://schemas.openxmlformats.org/officeDocument/2006/relationships/hyperlink" Target="https://podminky.urs.cz/item/CS_URS_2023_02/741910401" TargetMode="External" /><Relationship Id="rId29" Type="http://schemas.openxmlformats.org/officeDocument/2006/relationships/hyperlink" Target="https://podminky.urs.cz/item/CS_URS_2023_02/751398022" TargetMode="External" /><Relationship Id="rId30" Type="http://schemas.openxmlformats.org/officeDocument/2006/relationships/hyperlink" Target="https://podminky.urs.cz/item/CS_URS_2023_02/762430812" TargetMode="External" /><Relationship Id="rId31" Type="http://schemas.openxmlformats.org/officeDocument/2006/relationships/hyperlink" Target="https://podminky.urs.cz/item/CS_URS_2023_02/762431230" TargetMode="External" /><Relationship Id="rId32" Type="http://schemas.openxmlformats.org/officeDocument/2006/relationships/hyperlink" Target="https://podminky.urs.cz/item/CS_URS_2023_02/763181311" TargetMode="External" /><Relationship Id="rId33" Type="http://schemas.openxmlformats.org/officeDocument/2006/relationships/hyperlink" Target="https://podminky.urs.cz/item/CS_URS_2023_02/766660733" TargetMode="External" /><Relationship Id="rId34" Type="http://schemas.openxmlformats.org/officeDocument/2006/relationships/hyperlink" Target="https://podminky.urs.cz/item/CS_URS_2023_02/766662811" TargetMode="External" /><Relationship Id="rId35" Type="http://schemas.openxmlformats.org/officeDocument/2006/relationships/hyperlink" Target="https://podminky.urs.cz/item/CS_URS_2023_02/766695212" TargetMode="External" /><Relationship Id="rId36" Type="http://schemas.openxmlformats.org/officeDocument/2006/relationships/hyperlink" Target="https://podminky.urs.cz/item/CS_URS_2023_02/767640111" TargetMode="External" /><Relationship Id="rId37" Type="http://schemas.openxmlformats.org/officeDocument/2006/relationships/hyperlink" Target="https://podminky.urs.cz/item/CS_URS_2023_02/767891913" TargetMode="External" /><Relationship Id="rId38" Type="http://schemas.openxmlformats.org/officeDocument/2006/relationships/hyperlink" Target="https://podminky.urs.cz/item/CS_URS_2023_02/783533101" TargetMode="External" /><Relationship Id="rId39" Type="http://schemas.openxmlformats.org/officeDocument/2006/relationships/hyperlink" Target="https://podminky.urs.cz/item/CS_URS_2023_02/783813111" TargetMode="External" /><Relationship Id="rId40" Type="http://schemas.openxmlformats.org/officeDocument/2006/relationships/hyperlink" Target="https://podminky.urs.cz/item/CS_URS_2023_02/783836401" TargetMode="External" /><Relationship Id="rId41" Type="http://schemas.openxmlformats.org/officeDocument/2006/relationships/hyperlink" Target="https://podminky.urs.cz/item/CS_URS_2023_02/783846543" TargetMode="External" /><Relationship Id="rId42" Type="http://schemas.openxmlformats.org/officeDocument/2006/relationships/hyperlink" Target="https://podminky.urs.cz/item/CS_URS_2023_02/789111141" TargetMode="External" /><Relationship Id="rId43" Type="http://schemas.openxmlformats.org/officeDocument/2006/relationships/hyperlink" Target="https://podminky.urs.cz/item/CS_URS_2023_02/789121141" TargetMode="External" /><Relationship Id="rId44" Type="http://schemas.openxmlformats.org/officeDocument/2006/relationships/hyperlink" Target="https://podminky.urs.cz/item/CS_URS_2023_02/789212131" TargetMode="External" /><Relationship Id="rId45" Type="http://schemas.openxmlformats.org/officeDocument/2006/relationships/hyperlink" Target="https://podminky.urs.cz/item/CS_URS_2023_02/789321110" TargetMode="External" /><Relationship Id="rId46" Type="http://schemas.openxmlformats.org/officeDocument/2006/relationships/hyperlink" Target="https://podminky.urs.cz/item/CS_URS_2023_02/789321121" TargetMode="External" /><Relationship Id="rId47" Type="http://schemas.openxmlformats.org/officeDocument/2006/relationships/hyperlink" Target="https://podminky.urs.cz/item/CS_URS_2023_02/275313811" TargetMode="External" /><Relationship Id="rId48" Type="http://schemas.openxmlformats.org/officeDocument/2006/relationships/hyperlink" Target="https://podminky.urs.cz/item/CS_URS_2023_02/275361221" TargetMode="External" /><Relationship Id="rId49" Type="http://schemas.openxmlformats.org/officeDocument/2006/relationships/hyperlink" Target="https://podminky.urs.cz/item/CS_URS_2023_02/279113134" TargetMode="External" /><Relationship Id="rId50" Type="http://schemas.openxmlformats.org/officeDocument/2006/relationships/hyperlink" Target="https://podminky.urs.cz/item/CS_URS_2023_02/279113146" TargetMode="External" /><Relationship Id="rId51" Type="http://schemas.openxmlformats.org/officeDocument/2006/relationships/hyperlink" Target="https://podminky.urs.cz/item/CS_URS_2023_02/279311951" TargetMode="External" /><Relationship Id="rId52" Type="http://schemas.openxmlformats.org/officeDocument/2006/relationships/hyperlink" Target="https://podminky.urs.cz/item/CS_URS_2023_02/279322511" TargetMode="External" /><Relationship Id="rId53" Type="http://schemas.openxmlformats.org/officeDocument/2006/relationships/hyperlink" Target="https://podminky.urs.cz/item/CS_URS_2023_02/291111111" TargetMode="External" /><Relationship Id="rId54" Type="http://schemas.openxmlformats.org/officeDocument/2006/relationships/hyperlink" Target="https://podminky.urs.cz/item/CS_URS_2023_02/548131121" TargetMode="External" /><Relationship Id="rId55" Type="http://schemas.openxmlformats.org/officeDocument/2006/relationships/hyperlink" Target="https://podminky.urs.cz/item/CS_URS_2023_02/564811112" TargetMode="External" /><Relationship Id="rId56" Type="http://schemas.openxmlformats.org/officeDocument/2006/relationships/hyperlink" Target="https://podminky.urs.cz/item/CS_URS_2023_02/564831111" TargetMode="External" /><Relationship Id="rId57" Type="http://schemas.openxmlformats.org/officeDocument/2006/relationships/hyperlink" Target="https://podminky.urs.cz/item/CS_URS_2023_02/564851112" TargetMode="External" /><Relationship Id="rId58" Type="http://schemas.openxmlformats.org/officeDocument/2006/relationships/hyperlink" Target="https://podminky.urs.cz/item/CS_URS_2023_02/576143211" TargetMode="External" /><Relationship Id="rId59" Type="http://schemas.openxmlformats.org/officeDocument/2006/relationships/hyperlink" Target="https://podminky.urs.cz/item/CS_URS_2023_02/919735111" TargetMode="External" /><Relationship Id="rId60" Type="http://schemas.openxmlformats.org/officeDocument/2006/relationships/hyperlink" Target="https://podminky.urs.cz/item/CS_URS_2023_02/961044111" TargetMode="External" /><Relationship Id="rId61" Type="http://schemas.openxmlformats.org/officeDocument/2006/relationships/hyperlink" Target="https://podminky.urs.cz/item/CS_URS_2023_02/961055111" TargetMode="External" /><Relationship Id="rId62" Type="http://schemas.openxmlformats.org/officeDocument/2006/relationships/hyperlink" Target="https://podminky.urs.cz/item/CS_URS_2023_02/966072121" TargetMode="External" /><Relationship Id="rId63" Type="http://schemas.openxmlformats.org/officeDocument/2006/relationships/hyperlink" Target="https://podminky.urs.cz/item/CS_URS_2023_02/968072455" TargetMode="External" /><Relationship Id="rId64" Type="http://schemas.openxmlformats.org/officeDocument/2006/relationships/hyperlink" Target="https://podminky.urs.cz/item/CS_URS_2023_02/218100003" TargetMode="External" /><Relationship Id="rId65" Type="http://schemas.openxmlformats.org/officeDocument/2006/relationships/hyperlink" Target="https://podminky.urs.cz/item/CS_URS_2023_02/171201221" TargetMode="External" /><Relationship Id="rId66" Type="http://schemas.openxmlformats.org/officeDocument/2006/relationships/hyperlink" Target="https://podminky.urs.cz/item/CS_URS_2023_02/174101101" TargetMode="External" /><Relationship Id="rId67" Type="http://schemas.openxmlformats.org/officeDocument/2006/relationships/hyperlink" Target="https://podminky.urs.cz/item/CS_URS_2023_02/275121111" TargetMode="External" /><Relationship Id="rId68" Type="http://schemas.openxmlformats.org/officeDocument/2006/relationships/hyperlink" Target="https://podminky.urs.cz/item/CS_URS_2023_02/275261141" TargetMode="External" /><Relationship Id="rId69" Type="http://schemas.openxmlformats.org/officeDocument/2006/relationships/hyperlink" Target="https://podminky.urs.cz/item/CS_URS_2023_02/460030011" TargetMode="External" /><Relationship Id="rId70" Type="http://schemas.openxmlformats.org/officeDocument/2006/relationships/hyperlink" Target="https://podminky.urs.cz/item/CS_URS_2023_02/460030015" TargetMode="External" /><Relationship Id="rId71" Type="http://schemas.openxmlformats.org/officeDocument/2006/relationships/hyperlink" Target="https://podminky.urs.cz/item/CS_URS_2023_02/460030023" TargetMode="External" /><Relationship Id="rId72" Type="http://schemas.openxmlformats.org/officeDocument/2006/relationships/hyperlink" Target="https://podminky.urs.cz/item/CS_URS_2023_02/460131114" TargetMode="External" /><Relationship Id="rId73" Type="http://schemas.openxmlformats.org/officeDocument/2006/relationships/hyperlink" Target="https://podminky.urs.cz/item/CS_URS_2023_02/460131113" TargetMode="External" /><Relationship Id="rId74" Type="http://schemas.openxmlformats.org/officeDocument/2006/relationships/hyperlink" Target="https://podminky.urs.cz/item/CS_URS_2023_02/460131115" TargetMode="External" /><Relationship Id="rId75" Type="http://schemas.openxmlformats.org/officeDocument/2006/relationships/hyperlink" Target="https://podminky.urs.cz/item/CS_URS_2023_02/460141113" TargetMode="External" /><Relationship Id="rId76" Type="http://schemas.openxmlformats.org/officeDocument/2006/relationships/hyperlink" Target="https://podminky.urs.cz/item/CS_URS_2023_02/460141123" TargetMode="External" /><Relationship Id="rId77" Type="http://schemas.openxmlformats.org/officeDocument/2006/relationships/hyperlink" Target="https://podminky.urs.cz/item/CS_URS_2023_02/460161143" TargetMode="External" /><Relationship Id="rId78" Type="http://schemas.openxmlformats.org/officeDocument/2006/relationships/hyperlink" Target="https://podminky.urs.cz/item/CS_URS_2023_02/460161162" TargetMode="External" /><Relationship Id="rId79" Type="http://schemas.openxmlformats.org/officeDocument/2006/relationships/hyperlink" Target="https://podminky.urs.cz/item/CS_URS_2023_02/460161173" TargetMode="External" /><Relationship Id="rId80" Type="http://schemas.openxmlformats.org/officeDocument/2006/relationships/hyperlink" Target="https://podminky.urs.cz/item/CS_URS_2023_02/460161182" TargetMode="External" /><Relationship Id="rId81" Type="http://schemas.openxmlformats.org/officeDocument/2006/relationships/hyperlink" Target="https://podminky.urs.cz/item/CS_URS_2023_02/460161273" TargetMode="External" /><Relationship Id="rId82" Type="http://schemas.openxmlformats.org/officeDocument/2006/relationships/hyperlink" Target="https://podminky.urs.cz/item/CS_URS_2023_02/460391123" TargetMode="External" /><Relationship Id="rId83" Type="http://schemas.openxmlformats.org/officeDocument/2006/relationships/hyperlink" Target="https://podminky.urs.cz/item/CS_URS_2023_02/460391125" TargetMode="External" /><Relationship Id="rId84" Type="http://schemas.openxmlformats.org/officeDocument/2006/relationships/hyperlink" Target="https://podminky.urs.cz/item/CS_URS_2023_02/460411122" TargetMode="External" /><Relationship Id="rId85" Type="http://schemas.openxmlformats.org/officeDocument/2006/relationships/hyperlink" Target="https://podminky.urs.cz/item/CS_URS_2023_02/141720011" TargetMode="External" /><Relationship Id="rId86" Type="http://schemas.openxmlformats.org/officeDocument/2006/relationships/hyperlink" Target="https://podminky.urs.cz/item/CS_URS_2023_02/460411222" TargetMode="External" /><Relationship Id="rId87" Type="http://schemas.openxmlformats.org/officeDocument/2006/relationships/hyperlink" Target="https://podminky.urs.cz/item/CS_URS_2023_02/460431182" TargetMode="External" /><Relationship Id="rId88" Type="http://schemas.openxmlformats.org/officeDocument/2006/relationships/hyperlink" Target="https://podminky.urs.cz/item/CS_URS_2023_02/460431192" TargetMode="External" /><Relationship Id="rId89" Type="http://schemas.openxmlformats.org/officeDocument/2006/relationships/hyperlink" Target="https://podminky.urs.cz/item/CS_URS_2023_02/460631126" TargetMode="External" /><Relationship Id="rId90" Type="http://schemas.openxmlformats.org/officeDocument/2006/relationships/hyperlink" Target="https://podminky.urs.cz/item/CS_URS_2023_02/460631127" TargetMode="External" /><Relationship Id="rId91" Type="http://schemas.openxmlformats.org/officeDocument/2006/relationships/hyperlink" Target="https://podminky.urs.cz/item/CS_URS_2023_02/460661511" TargetMode="External" /><Relationship Id="rId92" Type="http://schemas.openxmlformats.org/officeDocument/2006/relationships/hyperlink" Target="https://podminky.urs.cz/item/CS_URS_2023_02/460661512" TargetMode="External" /><Relationship Id="rId93" Type="http://schemas.openxmlformats.org/officeDocument/2006/relationships/hyperlink" Target="https://podminky.urs.cz/item/CS_URS_2023_02/460431153" TargetMode="External" /><Relationship Id="rId94" Type="http://schemas.openxmlformats.org/officeDocument/2006/relationships/hyperlink" Target="https://podminky.urs.cz/item/CS_URS_2023_02/460431172" TargetMode="External" /><Relationship Id="rId95" Type="http://schemas.openxmlformats.org/officeDocument/2006/relationships/hyperlink" Target="https://podminky.urs.cz/item/CS_URS_2023_02/460431183" TargetMode="External" /><Relationship Id="rId96" Type="http://schemas.openxmlformats.org/officeDocument/2006/relationships/hyperlink" Target="https://podminky.urs.cz/item/CS_URS_2023_02/460481121" TargetMode="External" /><Relationship Id="rId97" Type="http://schemas.openxmlformats.org/officeDocument/2006/relationships/hyperlink" Target="https://podminky.urs.cz/item/CS_URS_2023_02/460481131" TargetMode="External" /><Relationship Id="rId98" Type="http://schemas.openxmlformats.org/officeDocument/2006/relationships/hyperlink" Target="https://podminky.urs.cz/item/CS_URS_2023_02/460481132" TargetMode="External" /><Relationship Id="rId99" Type="http://schemas.openxmlformats.org/officeDocument/2006/relationships/hyperlink" Target="https://podminky.urs.cz/item/CS_URS_2023_02/460671113" TargetMode="External" /><Relationship Id="rId100" Type="http://schemas.openxmlformats.org/officeDocument/2006/relationships/hyperlink" Target="https://podminky.urs.cz/item/CS_URS_2023_02/460431173" TargetMode="External" /><Relationship Id="rId101" Type="http://schemas.openxmlformats.org/officeDocument/2006/relationships/hyperlink" Target="https://podminky.urs.cz/item/CS_URS_2023_02/460631125" TargetMode="External" /><Relationship Id="rId102" Type="http://schemas.openxmlformats.org/officeDocument/2006/relationships/hyperlink" Target="https://podminky.urs.cz/item/CS_URS_2023_02/460632114" TargetMode="External" /><Relationship Id="rId103" Type="http://schemas.openxmlformats.org/officeDocument/2006/relationships/hyperlink" Target="https://podminky.urs.cz/item/CS_URS_2023_02/460632214" TargetMode="External" /><Relationship Id="rId104" Type="http://schemas.openxmlformats.org/officeDocument/2006/relationships/hyperlink" Target="https://podminky.urs.cz/item/CS_URS_2023_02/460881411" TargetMode="External" /><Relationship Id="rId105" Type="http://schemas.openxmlformats.org/officeDocument/2006/relationships/hyperlink" Target="https://podminky.urs.cz/item/CS_URS_2023_02/460671112" TargetMode="External" /><Relationship Id="rId106" Type="http://schemas.openxmlformats.org/officeDocument/2006/relationships/hyperlink" Target="https://podminky.urs.cz/item/CS_URS_2023_02/460911121" TargetMode="External" /><Relationship Id="rId107" Type="http://schemas.openxmlformats.org/officeDocument/2006/relationships/hyperlink" Target="https://podminky.urs.cz/item/CS_URS_2023_02/460911122" TargetMode="External" /><Relationship Id="rId108" Type="http://schemas.openxmlformats.org/officeDocument/2006/relationships/hyperlink" Target="https://podminky.urs.cz/item/CS_URS_2023_02/460921221" TargetMode="External" /><Relationship Id="rId109" Type="http://schemas.openxmlformats.org/officeDocument/2006/relationships/hyperlink" Target="https://podminky.urs.cz/item/CS_URS_2023_02/460921222" TargetMode="External" /><Relationship Id="rId110" Type="http://schemas.openxmlformats.org/officeDocument/2006/relationships/hyperlink" Target="https://podminky.urs.cz/item/CS_URS_2023_02/468021212" TargetMode="External" /><Relationship Id="rId111" Type="http://schemas.openxmlformats.org/officeDocument/2006/relationships/hyperlink" Target="https://podminky.urs.cz/item/CS_URS_2023_02/468021221" TargetMode="External" /><Relationship Id="rId112" Type="http://schemas.openxmlformats.org/officeDocument/2006/relationships/hyperlink" Target="https://podminky.urs.cz/item/CS_URS_2023_02/913121111" TargetMode="External" /><Relationship Id="rId113" Type="http://schemas.openxmlformats.org/officeDocument/2006/relationships/hyperlink" Target="https://podminky.urs.cz/item/CS_URS_2023_02/913121112" TargetMode="External" /><Relationship Id="rId114" Type="http://schemas.openxmlformats.org/officeDocument/2006/relationships/hyperlink" Target="https://podminky.urs.cz/item/CS_URS_2023_02/965011111" TargetMode="External" /><Relationship Id="rId115" Type="http://schemas.openxmlformats.org/officeDocument/2006/relationships/hyperlink" Target="https://podminky.urs.cz/item/CS_URS_2023_02/997013501" TargetMode="External" /><Relationship Id="rId116" Type="http://schemas.openxmlformats.org/officeDocument/2006/relationships/hyperlink" Target="https://podminky.urs.cz/item/CS_URS_2023_02/997013509" TargetMode="External" /><Relationship Id="rId117" Type="http://schemas.openxmlformats.org/officeDocument/2006/relationships/hyperlink" Target="https://podminky.urs.cz/item/CS_URS_2023_02/460010021" TargetMode="External" /><Relationship Id="rId118" Type="http://schemas.openxmlformats.org/officeDocument/2006/relationships/hyperlink" Target="https://podminky.urs.cz/item/CS_URS_2023_02/460010023" TargetMode="External" /><Relationship Id="rId119" Type="http://schemas.openxmlformats.org/officeDocument/2006/relationships/hyperlink" Target="https://podminky.urs.cz/item/CS_URS_2023_02/HZS2232" TargetMode="External" /><Relationship Id="rId120" Type="http://schemas.openxmlformats.org/officeDocument/2006/relationships/hyperlink" Target="https://podminky.urs.cz/item/CS_URS_2023_02/HZS4131" TargetMode="External" /><Relationship Id="rId121" Type="http://schemas.openxmlformats.org/officeDocument/2006/relationships/hyperlink" Target="https://podminky.urs.cz/item/CS_URS_2023_02/HZS4141" TargetMode="External" /><Relationship Id="rId122" Type="http://schemas.openxmlformats.org/officeDocument/2006/relationships/hyperlink" Target="https://podminky.urs.cz/item/CS_URS_2023_02/HZS1212" TargetMode="External" /><Relationship Id="rId123" Type="http://schemas.openxmlformats.org/officeDocument/2006/relationships/hyperlink" Target="https://podminky.urs.cz/item/CS_URS_2023_02/HZS1292" TargetMode="External" /><Relationship Id="rId124" Type="http://schemas.openxmlformats.org/officeDocument/2006/relationships/hyperlink" Target="https://podminky.urs.cz/item/CS_URS_2023_02/HZS1301" TargetMode="External" /><Relationship Id="rId125" Type="http://schemas.openxmlformats.org/officeDocument/2006/relationships/hyperlink" Target="https://podminky.urs.cz/item/CS_URS_2023_02/HZS1302" TargetMode="External" /><Relationship Id="rId126" Type="http://schemas.openxmlformats.org/officeDocument/2006/relationships/hyperlink" Target="https://podminky.urs.cz/item/CS_URS_2023_02/HZS1311" TargetMode="External" /><Relationship Id="rId127" Type="http://schemas.openxmlformats.org/officeDocument/2006/relationships/hyperlink" Target="https://podminky.urs.cz/item/CS_URS_2023_02/HZS1322" TargetMode="External" /><Relationship Id="rId128" Type="http://schemas.openxmlformats.org/officeDocument/2006/relationships/hyperlink" Target="https://podminky.urs.cz/item/CS_URS_2023_02/HZS1412" TargetMode="External" /><Relationship Id="rId129" Type="http://schemas.openxmlformats.org/officeDocument/2006/relationships/hyperlink" Target="https://podminky.urs.cz/item/CS_URS_2023_02/HZS1442" TargetMode="External" /><Relationship Id="rId130" Type="http://schemas.openxmlformats.org/officeDocument/2006/relationships/hyperlink" Target="https://podminky.urs.cz/item/CS_URS_2023_02/HZS2131" TargetMode="External" /><Relationship Id="rId131" Type="http://schemas.openxmlformats.org/officeDocument/2006/relationships/hyperlink" Target="https://podminky.urs.cz/item/CS_URS_2023_02/HZS2132" TargetMode="External" /><Relationship Id="rId132" Type="http://schemas.openxmlformats.org/officeDocument/2006/relationships/hyperlink" Target="https://podminky.urs.cz/item/CS_URS_2023_02/HZS2152" TargetMode="External" /><Relationship Id="rId133" Type="http://schemas.openxmlformats.org/officeDocument/2006/relationships/hyperlink" Target="https://podminky.urs.cz/item/CS_URS_2023_02/HZS2222" TargetMode="External" /><Relationship Id="rId134" Type="http://schemas.openxmlformats.org/officeDocument/2006/relationships/hyperlink" Target="https://podminky.urs.cz/item/CS_URS_2023_02/HZS2312" TargetMode="External" /><Relationship Id="rId135" Type="http://schemas.openxmlformats.org/officeDocument/2006/relationships/hyperlink" Target="https://podminky.urs.cz/item/CS_URS_2023_02/HZS2492" TargetMode="External" /><Relationship Id="rId136" Type="http://schemas.openxmlformats.org/officeDocument/2006/relationships/hyperlink" Target="https://podminky.urs.cz/item/CS_URS_2023_02/HZS3121" TargetMode="External" /><Relationship Id="rId137" Type="http://schemas.openxmlformats.org/officeDocument/2006/relationships/hyperlink" Target="https://podminky.urs.cz/item/CS_URS_2023_02/HZS3122" TargetMode="External" /><Relationship Id="rId138" Type="http://schemas.openxmlformats.org/officeDocument/2006/relationships/hyperlink" Target="https://podminky.urs.cz/item/CS_URS_2023_02/HZS3222" TargetMode="External" /><Relationship Id="rId139" Type="http://schemas.openxmlformats.org/officeDocument/2006/relationships/hyperlink" Target="https://podminky.urs.cz/item/CS_URS_2023_02/HZS3231" TargetMode="External" /><Relationship Id="rId140" Type="http://schemas.openxmlformats.org/officeDocument/2006/relationships/hyperlink" Target="https://podminky.urs.cz/item/CS_URS_2023_02/HZS4112" TargetMode="External" /><Relationship Id="rId141" Type="http://schemas.openxmlformats.org/officeDocument/2006/relationships/hyperlink" Target="https://podminky.urs.cz/item/CS_URS_2023_02/HZS4152" TargetMode="External" /><Relationship Id="rId142" Type="http://schemas.openxmlformats.org/officeDocument/2006/relationships/hyperlink" Target="https://podminky.urs.cz/item/CS_URS_2023_02/HZS4221" TargetMode="External" /><Relationship Id="rId143" Type="http://schemas.openxmlformats.org/officeDocument/2006/relationships/hyperlink" Target="https://podminky.urs.cz/item/CS_URS_2023_02/HZS4232" TargetMode="External" /><Relationship Id="rId14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29.28" customHeight="1">
      <c r="B9" s="21"/>
      <c r="C9" s="22"/>
      <c r="D9" s="26" t="s">
        <v>26</v>
      </c>
      <c r="E9" s="22"/>
      <c r="F9" s="22"/>
      <c r="G9" s="22"/>
      <c r="H9" s="22"/>
      <c r="I9" s="22"/>
      <c r="J9" s="22"/>
      <c r="K9" s="34" t="s">
        <v>27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28</v>
      </c>
      <c r="AL9" s="22"/>
      <c r="AM9" s="22"/>
      <c r="AN9" s="34" t="s">
        <v>29</v>
      </c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30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31</v>
      </c>
      <c r="AL10" s="22"/>
      <c r="AM10" s="22"/>
      <c r="AN10" s="27" t="s">
        <v>32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33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34</v>
      </c>
      <c r="AL11" s="22"/>
      <c r="AM11" s="22"/>
      <c r="AN11" s="27" t="s">
        <v>32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35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31</v>
      </c>
      <c r="AL13" s="22"/>
      <c r="AM13" s="22"/>
      <c r="AN13" s="35" t="s">
        <v>36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5" t="s">
        <v>36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2" t="s">
        <v>34</v>
      </c>
      <c r="AL14" s="22"/>
      <c r="AM14" s="22"/>
      <c r="AN14" s="35" t="s">
        <v>36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37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31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34</v>
      </c>
      <c r="AL17" s="22"/>
      <c r="AM17" s="22"/>
      <c r="AN17" s="27" t="s">
        <v>32</v>
      </c>
      <c r="AO17" s="22"/>
      <c r="AP17" s="22"/>
      <c r="AQ17" s="22"/>
      <c r="AR17" s="20"/>
      <c r="BE17" s="31"/>
      <c r="BS17" s="17" t="s">
        <v>38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39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31</v>
      </c>
      <c r="AL19" s="22"/>
      <c r="AM19" s="22"/>
      <c r="AN19" s="27" t="s">
        <v>32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34</v>
      </c>
      <c r="AL20" s="22"/>
      <c r="AM20" s="22"/>
      <c r="AN20" s="27" t="s">
        <v>32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59.25" customHeight="1">
      <c r="B23" s="21"/>
      <c r="C23" s="22"/>
      <c r="D23" s="22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2"/>
      <c r="AQ25" s="22"/>
      <c r="AR25" s="20"/>
      <c r="BE25" s="31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1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1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1"/>
    </row>
    <row r="29" s="3" customFormat="1" ht="14.4" customHeight="1">
      <c r="A29" s="3"/>
      <c r="B29" s="47"/>
      <c r="C29" s="48"/>
      <c r="D29" s="32" t="s">
        <v>46</v>
      </c>
      <c r="E29" s="48"/>
      <c r="F29" s="32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2" t="s">
        <v>48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2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2" t="s">
        <v>50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2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3" t="s">
        <v>55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2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RD_01_2023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Údržba, opravy a odstraňování závad u SSZT HK oblast HK 2024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2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obvod SSZT HKR OŘ HKR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2" t="s">
        <v>24</v>
      </c>
      <c r="AJ47" s="41"/>
      <c r="AK47" s="41"/>
      <c r="AL47" s="41"/>
      <c r="AM47" s="73" t="str">
        <f>IF(AN8= "","",AN8)</f>
        <v>12. 7. 2023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2" t="s">
        <v>30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2" t="s">
        <v>37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56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2" t="s">
        <v>35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2" t="s">
        <v>39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57</v>
      </c>
      <c r="D52" s="88"/>
      <c r="E52" s="88"/>
      <c r="F52" s="88"/>
      <c r="G52" s="88"/>
      <c r="H52" s="89"/>
      <c r="I52" s="90" t="s">
        <v>58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59</v>
      </c>
      <c r="AH52" s="88"/>
      <c r="AI52" s="88"/>
      <c r="AJ52" s="88"/>
      <c r="AK52" s="88"/>
      <c r="AL52" s="88"/>
      <c r="AM52" s="88"/>
      <c r="AN52" s="90" t="s">
        <v>60</v>
      </c>
      <c r="AO52" s="88"/>
      <c r="AP52" s="88"/>
      <c r="AQ52" s="92" t="s">
        <v>61</v>
      </c>
      <c r="AR52" s="45"/>
      <c r="AS52" s="93" t="s">
        <v>62</v>
      </c>
      <c r="AT52" s="94" t="s">
        <v>63</v>
      </c>
      <c r="AU52" s="94" t="s">
        <v>64</v>
      </c>
      <c r="AV52" s="94" t="s">
        <v>65</v>
      </c>
      <c r="AW52" s="94" t="s">
        <v>66</v>
      </c>
      <c r="AX52" s="94" t="s">
        <v>67</v>
      </c>
      <c r="AY52" s="94" t="s">
        <v>68</v>
      </c>
      <c r="AZ52" s="94" t="s">
        <v>69</v>
      </c>
      <c r="BA52" s="94" t="s">
        <v>70</v>
      </c>
      <c r="BB52" s="94" t="s">
        <v>71</v>
      </c>
      <c r="BC52" s="94" t="s">
        <v>72</v>
      </c>
      <c r="BD52" s="95" t="s">
        <v>73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74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32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75</v>
      </c>
      <c r="BT54" s="110" t="s">
        <v>76</v>
      </c>
      <c r="BU54" s="111" t="s">
        <v>77</v>
      </c>
      <c r="BV54" s="110" t="s">
        <v>78</v>
      </c>
      <c r="BW54" s="110" t="s">
        <v>5</v>
      </c>
      <c r="BX54" s="110" t="s">
        <v>79</v>
      </c>
      <c r="CL54" s="110" t="s">
        <v>19</v>
      </c>
    </row>
    <row r="55" s="7" customFormat="1" ht="16.5" customHeight="1">
      <c r="A55" s="7"/>
      <c r="B55" s="112"/>
      <c r="C55" s="113"/>
      <c r="D55" s="114" t="s">
        <v>80</v>
      </c>
      <c r="E55" s="114"/>
      <c r="F55" s="114"/>
      <c r="G55" s="114"/>
      <c r="H55" s="114"/>
      <c r="I55" s="115"/>
      <c r="J55" s="114" t="s">
        <v>81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ROUND(SUM(AG56:AG58),2)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82</v>
      </c>
      <c r="AR55" s="119"/>
      <c r="AS55" s="120">
        <f>ROUND(SUM(AS56:AS58),2)</f>
        <v>0</v>
      </c>
      <c r="AT55" s="121">
        <f>ROUND(SUM(AV55:AW55),2)</f>
        <v>0</v>
      </c>
      <c r="AU55" s="122">
        <f>ROUND(SUM(AU56:AU58),5)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ROUND(SUM(AZ56:AZ58),2)</f>
        <v>0</v>
      </c>
      <c r="BA55" s="121">
        <f>ROUND(SUM(BA56:BA58),2)</f>
        <v>0</v>
      </c>
      <c r="BB55" s="121">
        <f>ROUND(SUM(BB56:BB58),2)</f>
        <v>0</v>
      </c>
      <c r="BC55" s="121">
        <f>ROUND(SUM(BC56:BC58),2)</f>
        <v>0</v>
      </c>
      <c r="BD55" s="123">
        <f>ROUND(SUM(BD56:BD58),2)</f>
        <v>0</v>
      </c>
      <c r="BE55" s="7"/>
      <c r="BS55" s="124" t="s">
        <v>75</v>
      </c>
      <c r="BT55" s="124" t="s">
        <v>83</v>
      </c>
      <c r="BU55" s="124" t="s">
        <v>77</v>
      </c>
      <c r="BV55" s="124" t="s">
        <v>78</v>
      </c>
      <c r="BW55" s="124" t="s">
        <v>84</v>
      </c>
      <c r="BX55" s="124" t="s">
        <v>5</v>
      </c>
      <c r="CL55" s="124" t="s">
        <v>19</v>
      </c>
      <c r="CM55" s="124" t="s">
        <v>85</v>
      </c>
    </row>
    <row r="56" s="4" customFormat="1" ht="16.5" customHeight="1">
      <c r="A56" s="125" t="s">
        <v>86</v>
      </c>
      <c r="B56" s="64"/>
      <c r="C56" s="126"/>
      <c r="D56" s="126"/>
      <c r="E56" s="127" t="s">
        <v>87</v>
      </c>
      <c r="F56" s="127"/>
      <c r="G56" s="127"/>
      <c r="H56" s="127"/>
      <c r="I56" s="127"/>
      <c r="J56" s="126"/>
      <c r="K56" s="127" t="s">
        <v>88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'PS_01 - Zabezpečovací zař...'!J32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89</v>
      </c>
      <c r="AR56" s="66"/>
      <c r="AS56" s="130">
        <v>0</v>
      </c>
      <c r="AT56" s="131">
        <f>ROUND(SUM(AV56:AW56),2)</f>
        <v>0</v>
      </c>
      <c r="AU56" s="132">
        <f>'PS_01 - Zabezpečovací zař...'!P113</f>
        <v>0</v>
      </c>
      <c r="AV56" s="131">
        <f>'PS_01 - Zabezpečovací zař...'!J35</f>
        <v>0</v>
      </c>
      <c r="AW56" s="131">
        <f>'PS_01 - Zabezpečovací zař...'!J36</f>
        <v>0</v>
      </c>
      <c r="AX56" s="131">
        <f>'PS_01 - Zabezpečovací zař...'!J37</f>
        <v>0</v>
      </c>
      <c r="AY56" s="131">
        <f>'PS_01 - Zabezpečovací zař...'!J38</f>
        <v>0</v>
      </c>
      <c r="AZ56" s="131">
        <f>'PS_01 - Zabezpečovací zař...'!F35</f>
        <v>0</v>
      </c>
      <c r="BA56" s="131">
        <f>'PS_01 - Zabezpečovací zař...'!F36</f>
        <v>0</v>
      </c>
      <c r="BB56" s="131">
        <f>'PS_01 - Zabezpečovací zař...'!F37</f>
        <v>0</v>
      </c>
      <c r="BC56" s="131">
        <f>'PS_01 - Zabezpečovací zař...'!F38</f>
        <v>0</v>
      </c>
      <c r="BD56" s="133">
        <f>'PS_01 - Zabezpečovací zař...'!F39</f>
        <v>0</v>
      </c>
      <c r="BE56" s="4"/>
      <c r="BT56" s="134" t="s">
        <v>85</v>
      </c>
      <c r="BV56" s="134" t="s">
        <v>78</v>
      </c>
      <c r="BW56" s="134" t="s">
        <v>90</v>
      </c>
      <c r="BX56" s="134" t="s">
        <v>84</v>
      </c>
      <c r="CL56" s="134" t="s">
        <v>19</v>
      </c>
    </row>
    <row r="57" s="4" customFormat="1" ht="16.5" customHeight="1">
      <c r="A57" s="125" t="s">
        <v>86</v>
      </c>
      <c r="B57" s="64"/>
      <c r="C57" s="126"/>
      <c r="D57" s="126"/>
      <c r="E57" s="127" t="s">
        <v>91</v>
      </c>
      <c r="F57" s="127"/>
      <c r="G57" s="127"/>
      <c r="H57" s="127"/>
      <c r="I57" s="127"/>
      <c r="J57" s="126"/>
      <c r="K57" s="127" t="s">
        <v>92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'SO_01 - Zemní práce'!J32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89</v>
      </c>
      <c r="AR57" s="66"/>
      <c r="AS57" s="130">
        <v>0</v>
      </c>
      <c r="AT57" s="131">
        <f>ROUND(SUM(AV57:AW57),2)</f>
        <v>0</v>
      </c>
      <c r="AU57" s="132">
        <f>'SO_01 - Zemní práce'!P109</f>
        <v>0</v>
      </c>
      <c r="AV57" s="131">
        <f>'SO_01 - Zemní práce'!J35</f>
        <v>0</v>
      </c>
      <c r="AW57" s="131">
        <f>'SO_01 - Zemní práce'!J36</f>
        <v>0</v>
      </c>
      <c r="AX57" s="131">
        <f>'SO_01 - Zemní práce'!J37</f>
        <v>0</v>
      </c>
      <c r="AY57" s="131">
        <f>'SO_01 - Zemní práce'!J38</f>
        <v>0</v>
      </c>
      <c r="AZ57" s="131">
        <f>'SO_01 - Zemní práce'!F35</f>
        <v>0</v>
      </c>
      <c r="BA57" s="131">
        <f>'SO_01 - Zemní práce'!F36</f>
        <v>0</v>
      </c>
      <c r="BB57" s="131">
        <f>'SO_01 - Zemní práce'!F37</f>
        <v>0</v>
      </c>
      <c r="BC57" s="131">
        <f>'SO_01 - Zemní práce'!F38</f>
        <v>0</v>
      </c>
      <c r="BD57" s="133">
        <f>'SO_01 - Zemní práce'!F39</f>
        <v>0</v>
      </c>
      <c r="BE57" s="4"/>
      <c r="BT57" s="134" t="s">
        <v>85</v>
      </c>
      <c r="BV57" s="134" t="s">
        <v>78</v>
      </c>
      <c r="BW57" s="134" t="s">
        <v>93</v>
      </c>
      <c r="BX57" s="134" t="s">
        <v>84</v>
      </c>
      <c r="CL57" s="134" t="s">
        <v>19</v>
      </c>
    </row>
    <row r="58" s="4" customFormat="1" ht="16.5" customHeight="1">
      <c r="A58" s="125" t="s">
        <v>86</v>
      </c>
      <c r="B58" s="64"/>
      <c r="C58" s="126"/>
      <c r="D58" s="126"/>
      <c r="E58" s="127" t="s">
        <v>94</v>
      </c>
      <c r="F58" s="127"/>
      <c r="G58" s="127"/>
      <c r="H58" s="127"/>
      <c r="I58" s="127"/>
      <c r="J58" s="126"/>
      <c r="K58" s="127" t="s">
        <v>95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'PS_100 - VON'!J32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89</v>
      </c>
      <c r="AR58" s="66"/>
      <c r="AS58" s="135">
        <v>0</v>
      </c>
      <c r="AT58" s="136">
        <f>ROUND(SUM(AV58:AW58),2)</f>
        <v>0</v>
      </c>
      <c r="AU58" s="137">
        <f>'PS_100 - VON'!P88</f>
        <v>0</v>
      </c>
      <c r="AV58" s="136">
        <f>'PS_100 - VON'!J35</f>
        <v>0</v>
      </c>
      <c r="AW58" s="136">
        <f>'PS_100 - VON'!J36</f>
        <v>0</v>
      </c>
      <c r="AX58" s="136">
        <f>'PS_100 - VON'!J37</f>
        <v>0</v>
      </c>
      <c r="AY58" s="136">
        <f>'PS_100 - VON'!J38</f>
        <v>0</v>
      </c>
      <c r="AZ58" s="136">
        <f>'PS_100 - VON'!F35</f>
        <v>0</v>
      </c>
      <c r="BA58" s="136">
        <f>'PS_100 - VON'!F36</f>
        <v>0</v>
      </c>
      <c r="BB58" s="136">
        <f>'PS_100 - VON'!F37</f>
        <v>0</v>
      </c>
      <c r="BC58" s="136">
        <f>'PS_100 - VON'!F38</f>
        <v>0</v>
      </c>
      <c r="BD58" s="138">
        <f>'PS_100 - VON'!F39</f>
        <v>0</v>
      </c>
      <c r="BE58" s="4"/>
      <c r="BT58" s="134" t="s">
        <v>85</v>
      </c>
      <c r="BV58" s="134" t="s">
        <v>78</v>
      </c>
      <c r="BW58" s="134" t="s">
        <v>96</v>
      </c>
      <c r="BX58" s="134" t="s">
        <v>84</v>
      </c>
      <c r="CL58" s="134" t="s">
        <v>19</v>
      </c>
    </row>
    <row r="59" s="2" customFormat="1" ht="30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sheetProtection sheet="1" formatColumns="0" formatRows="0" objects="1" scenarios="1" spinCount="100000" saltValue="aUQkeZvqXnTRV4WR0ZOvvumtFUIXzxuJ5Ae6p/IWL49r9bVDgNcNrydqJWhW0tDm/sMrAmyBvUnBhomojXb/xA==" hashValue="LEmebFcRTeIxSq8QIlzIF25EZOV6sw4UVaWe7KhCil9y7/8pHyFFJbAx7MViwpN3c2plujGka/UnN8jnN+mlJQ==" algorithmName="SHA-512" password="CC35"/>
  <mergeCells count="5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PS_01 - Zabezpečovací zař...'!C2" display="/"/>
    <hyperlink ref="A57" location="'SO_01 - Zemní práce'!C2" display="/"/>
    <hyperlink ref="A58" location="'PS_100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85</v>
      </c>
    </row>
    <row r="4" s="1" customFormat="1" ht="24.96" customHeight="1">
      <c r="B4" s="20"/>
      <c r="D4" s="141" t="s">
        <v>97</v>
      </c>
      <c r="L4" s="20"/>
      <c r="M4" s="14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zakázky'!K6</f>
        <v>Údržba, opravy a odstraňování závad u SSZT HK oblast HK 2024</v>
      </c>
      <c r="F7" s="143"/>
      <c r="G7" s="143"/>
      <c r="H7" s="143"/>
      <c r="L7" s="20"/>
    </row>
    <row r="8" s="1" customFormat="1" ht="12" customHeight="1">
      <c r="B8" s="20"/>
      <c r="D8" s="143" t="s">
        <v>98</v>
      </c>
      <c r="L8" s="20"/>
    </row>
    <row r="9" s="2" customFormat="1" ht="16.5" customHeight="1">
      <c r="A9" s="39"/>
      <c r="B9" s="45"/>
      <c r="C9" s="39"/>
      <c r="D9" s="39"/>
      <c r="E9" s="144" t="s">
        <v>99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101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21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22</v>
      </c>
      <c r="E14" s="39"/>
      <c r="F14" s="134" t="s">
        <v>23</v>
      </c>
      <c r="G14" s="39"/>
      <c r="H14" s="39"/>
      <c r="I14" s="143" t="s">
        <v>24</v>
      </c>
      <c r="J14" s="147" t="str">
        <f>'Rekapitulace zakázky'!AN8</f>
        <v>12. 7. 2023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21.84" customHeight="1">
      <c r="A15" s="39"/>
      <c r="B15" s="45"/>
      <c r="C15" s="39"/>
      <c r="D15" s="148" t="s">
        <v>26</v>
      </c>
      <c r="E15" s="39"/>
      <c r="F15" s="149" t="s">
        <v>27</v>
      </c>
      <c r="G15" s="39"/>
      <c r="H15" s="39"/>
      <c r="I15" s="148" t="s">
        <v>28</v>
      </c>
      <c r="J15" s="149" t="s">
        <v>29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30</v>
      </c>
      <c r="E16" s="39"/>
      <c r="F16" s="39"/>
      <c r="G16" s="39"/>
      <c r="H16" s="39"/>
      <c r="I16" s="143" t="s">
        <v>31</v>
      </c>
      <c r="J16" s="134" t="s">
        <v>32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33</v>
      </c>
      <c r="F17" s="39"/>
      <c r="G17" s="39"/>
      <c r="H17" s="39"/>
      <c r="I17" s="143" t="s">
        <v>34</v>
      </c>
      <c r="J17" s="134" t="s">
        <v>32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35</v>
      </c>
      <c r="E19" s="39"/>
      <c r="F19" s="39"/>
      <c r="G19" s="39"/>
      <c r="H19" s="39"/>
      <c r="I19" s="143" t="s">
        <v>31</v>
      </c>
      <c r="J19" s="33" t="str">
        <f>'Rekapitulace zakázky'!AN13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3" t="str">
        <f>'Rekapitulace zakázky'!E14</f>
        <v>Vyplň údaj</v>
      </c>
      <c r="F20" s="134"/>
      <c r="G20" s="134"/>
      <c r="H20" s="134"/>
      <c r="I20" s="143" t="s">
        <v>34</v>
      </c>
      <c r="J20" s="33" t="str">
        <f>'Rekapitulace zakázky'!AN14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37</v>
      </c>
      <c r="E22" s="39"/>
      <c r="F22" s="39"/>
      <c r="G22" s="39"/>
      <c r="H22" s="39"/>
      <c r="I22" s="143" t="s">
        <v>31</v>
      </c>
      <c r="J22" s="134" t="s">
        <v>32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33</v>
      </c>
      <c r="F23" s="39"/>
      <c r="G23" s="39"/>
      <c r="H23" s="39"/>
      <c r="I23" s="143" t="s">
        <v>34</v>
      </c>
      <c r="J23" s="134" t="s">
        <v>32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39</v>
      </c>
      <c r="E25" s="39"/>
      <c r="F25" s="39"/>
      <c r="G25" s="39"/>
      <c r="H25" s="39"/>
      <c r="I25" s="143" t="s">
        <v>31</v>
      </c>
      <c r="J25" s="134" t="s">
        <v>32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102</v>
      </c>
      <c r="F26" s="39"/>
      <c r="G26" s="39"/>
      <c r="H26" s="39"/>
      <c r="I26" s="143" t="s">
        <v>34</v>
      </c>
      <c r="J26" s="134" t="s">
        <v>32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50"/>
      <c r="B29" s="151"/>
      <c r="C29" s="150"/>
      <c r="D29" s="150"/>
      <c r="E29" s="152" t="s">
        <v>103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4"/>
      <c r="E31" s="154"/>
      <c r="F31" s="154"/>
      <c r="G31" s="154"/>
      <c r="H31" s="154"/>
      <c r="I31" s="154"/>
      <c r="J31" s="154"/>
      <c r="K31" s="154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5" t="s">
        <v>42</v>
      </c>
      <c r="E32" s="39"/>
      <c r="F32" s="39"/>
      <c r="G32" s="39"/>
      <c r="H32" s="39"/>
      <c r="I32" s="39"/>
      <c r="J32" s="156">
        <f>ROUND(J113,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4"/>
      <c r="E33" s="154"/>
      <c r="F33" s="154"/>
      <c r="G33" s="154"/>
      <c r="H33" s="154"/>
      <c r="I33" s="154"/>
      <c r="J33" s="154"/>
      <c r="K33" s="154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7" t="s">
        <v>44</v>
      </c>
      <c r="G34" s="39"/>
      <c r="H34" s="39"/>
      <c r="I34" s="157" t="s">
        <v>43</v>
      </c>
      <c r="J34" s="157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8" t="s">
        <v>46</v>
      </c>
      <c r="E35" s="143" t="s">
        <v>47</v>
      </c>
      <c r="F35" s="159">
        <f>ROUND((SUM(BE113:BE1387)),  2)</f>
        <v>0</v>
      </c>
      <c r="G35" s="39"/>
      <c r="H35" s="39"/>
      <c r="I35" s="160">
        <v>0.20999999999999999</v>
      </c>
      <c r="J35" s="159">
        <f>ROUND(((SUM(BE113:BE1387))*I35),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9">
        <f>ROUND((SUM(BF113:BF1387)),  2)</f>
        <v>0</v>
      </c>
      <c r="G36" s="39"/>
      <c r="H36" s="39"/>
      <c r="I36" s="160">
        <v>0.14999999999999999</v>
      </c>
      <c r="J36" s="159">
        <f>ROUND(((SUM(BF113:BF1387))*I36),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9">
        <f>ROUND((SUM(BG113:BG1387)),  2)</f>
        <v>0</v>
      </c>
      <c r="G37" s="39"/>
      <c r="H37" s="39"/>
      <c r="I37" s="160">
        <v>0.20999999999999999</v>
      </c>
      <c r="J37" s="159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9">
        <f>ROUND((SUM(BH113:BH1387)),  2)</f>
        <v>0</v>
      </c>
      <c r="G38" s="39"/>
      <c r="H38" s="39"/>
      <c r="I38" s="160">
        <v>0.14999999999999999</v>
      </c>
      <c r="J38" s="159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9">
        <f>ROUND((SUM(BI113:BI1387)),  2)</f>
        <v>0</v>
      </c>
      <c r="G39" s="39"/>
      <c r="H39" s="39"/>
      <c r="I39" s="160">
        <v>0</v>
      </c>
      <c r="J39" s="159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1"/>
      <c r="D41" s="162" t="s">
        <v>52</v>
      </c>
      <c r="E41" s="163"/>
      <c r="F41" s="163"/>
      <c r="G41" s="164" t="s">
        <v>53</v>
      </c>
      <c r="H41" s="165" t="s">
        <v>54</v>
      </c>
      <c r="I41" s="163"/>
      <c r="J41" s="166">
        <f>SUM(J32:J39)</f>
        <v>0</v>
      </c>
      <c r="K41" s="167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3" t="s">
        <v>104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2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2" t="str">
        <f>E7</f>
        <v>Údržba, opravy a odstraňování závad u SSZT HK oblast HK 2024</v>
      </c>
      <c r="F50" s="32"/>
      <c r="G50" s="32"/>
      <c r="H50" s="32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1"/>
      <c r="C51" s="32" t="s">
        <v>98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9"/>
      <c r="B52" s="40"/>
      <c r="C52" s="41"/>
      <c r="D52" s="41"/>
      <c r="E52" s="172" t="s">
        <v>99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2" t="s">
        <v>100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PS_01 - Zabezpečovací zařízení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2" t="s">
        <v>22</v>
      </c>
      <c r="D56" s="41"/>
      <c r="E56" s="41"/>
      <c r="F56" s="27" t="str">
        <f>F14</f>
        <v>obvod SSZT HKR OŘ HKR</v>
      </c>
      <c r="G56" s="41"/>
      <c r="H56" s="41"/>
      <c r="I56" s="32" t="s">
        <v>24</v>
      </c>
      <c r="J56" s="73" t="str">
        <f>IF(J14="","",J14)</f>
        <v>12. 7. 2023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2" t="s">
        <v>30</v>
      </c>
      <c r="D58" s="41"/>
      <c r="E58" s="41"/>
      <c r="F58" s="27" t="str">
        <f>E17</f>
        <v xml:space="preserve"> </v>
      </c>
      <c r="G58" s="41"/>
      <c r="H58" s="41"/>
      <c r="I58" s="32" t="s">
        <v>37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2" t="s">
        <v>35</v>
      </c>
      <c r="D59" s="41"/>
      <c r="E59" s="41"/>
      <c r="F59" s="27" t="str">
        <f>IF(E20="","",E20)</f>
        <v>Vyplň údaj</v>
      </c>
      <c r="G59" s="41"/>
      <c r="H59" s="41"/>
      <c r="I59" s="32" t="s">
        <v>39</v>
      </c>
      <c r="J59" s="37" t="str">
        <f>E26</f>
        <v>Lukáš Jiroudek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3" t="s">
        <v>105</v>
      </c>
      <c r="D61" s="174"/>
      <c r="E61" s="174"/>
      <c r="F61" s="174"/>
      <c r="G61" s="174"/>
      <c r="H61" s="174"/>
      <c r="I61" s="174"/>
      <c r="J61" s="175" t="s">
        <v>106</v>
      </c>
      <c r="K61" s="174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6" t="s">
        <v>74</v>
      </c>
      <c r="D63" s="41"/>
      <c r="E63" s="41"/>
      <c r="F63" s="41"/>
      <c r="G63" s="41"/>
      <c r="H63" s="41"/>
      <c r="I63" s="41"/>
      <c r="J63" s="103">
        <f>J113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7" t="s">
        <v>107</v>
      </c>
    </row>
    <row r="64" hidden="1" s="9" customFormat="1" ht="24.96" customHeight="1">
      <c r="A64" s="9"/>
      <c r="B64" s="177"/>
      <c r="C64" s="178"/>
      <c r="D64" s="179" t="s">
        <v>108</v>
      </c>
      <c r="E64" s="180"/>
      <c r="F64" s="180"/>
      <c r="G64" s="180"/>
      <c r="H64" s="180"/>
      <c r="I64" s="180"/>
      <c r="J64" s="181">
        <f>J114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9" customFormat="1" ht="24.96" customHeight="1">
      <c r="A65" s="9"/>
      <c r="B65" s="177"/>
      <c r="C65" s="178"/>
      <c r="D65" s="179" t="s">
        <v>109</v>
      </c>
      <c r="E65" s="180"/>
      <c r="F65" s="180"/>
      <c r="G65" s="180"/>
      <c r="H65" s="180"/>
      <c r="I65" s="180"/>
      <c r="J65" s="181">
        <f>J119</f>
        <v>0</v>
      </c>
      <c r="K65" s="178"/>
      <c r="L65" s="18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9" customFormat="1" ht="24.96" customHeight="1">
      <c r="A66" s="9"/>
      <c r="B66" s="177"/>
      <c r="C66" s="178"/>
      <c r="D66" s="179" t="s">
        <v>110</v>
      </c>
      <c r="E66" s="180"/>
      <c r="F66" s="180"/>
      <c r="G66" s="180"/>
      <c r="H66" s="180"/>
      <c r="I66" s="180"/>
      <c r="J66" s="181">
        <f>J253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0" customFormat="1" ht="19.92" customHeight="1">
      <c r="A67" s="10"/>
      <c r="B67" s="183"/>
      <c r="C67" s="126"/>
      <c r="D67" s="184" t="s">
        <v>111</v>
      </c>
      <c r="E67" s="185"/>
      <c r="F67" s="185"/>
      <c r="G67" s="185"/>
      <c r="H67" s="185"/>
      <c r="I67" s="185"/>
      <c r="J67" s="186">
        <f>J268</f>
        <v>0</v>
      </c>
      <c r="K67" s="126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3"/>
      <c r="C68" s="126"/>
      <c r="D68" s="184" t="s">
        <v>112</v>
      </c>
      <c r="E68" s="185"/>
      <c r="F68" s="185"/>
      <c r="G68" s="185"/>
      <c r="H68" s="185"/>
      <c r="I68" s="185"/>
      <c r="J68" s="186">
        <f>J274</f>
        <v>0</v>
      </c>
      <c r="K68" s="126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3"/>
      <c r="C69" s="126"/>
      <c r="D69" s="184" t="s">
        <v>113</v>
      </c>
      <c r="E69" s="185"/>
      <c r="F69" s="185"/>
      <c r="G69" s="185"/>
      <c r="H69" s="185"/>
      <c r="I69" s="185"/>
      <c r="J69" s="186">
        <f>J369</f>
        <v>0</v>
      </c>
      <c r="K69" s="126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9" customFormat="1" ht="24.96" customHeight="1">
      <c r="A70" s="9"/>
      <c r="B70" s="177"/>
      <c r="C70" s="178"/>
      <c r="D70" s="179" t="s">
        <v>114</v>
      </c>
      <c r="E70" s="180"/>
      <c r="F70" s="180"/>
      <c r="G70" s="180"/>
      <c r="H70" s="180"/>
      <c r="I70" s="180"/>
      <c r="J70" s="181">
        <f>J495</f>
        <v>0</v>
      </c>
      <c r="K70" s="178"/>
      <c r="L70" s="18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hidden="1" s="9" customFormat="1" ht="24.96" customHeight="1">
      <c r="A71" s="9"/>
      <c r="B71" s="177"/>
      <c r="C71" s="178"/>
      <c r="D71" s="179" t="s">
        <v>115</v>
      </c>
      <c r="E71" s="180"/>
      <c r="F71" s="180"/>
      <c r="G71" s="180"/>
      <c r="H71" s="180"/>
      <c r="I71" s="180"/>
      <c r="J71" s="181">
        <f>J519</f>
        <v>0</v>
      </c>
      <c r="K71" s="178"/>
      <c r="L71" s="18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hidden="1" s="10" customFormat="1" ht="19.92" customHeight="1">
      <c r="A72" s="10"/>
      <c r="B72" s="183"/>
      <c r="C72" s="126"/>
      <c r="D72" s="184" t="s">
        <v>116</v>
      </c>
      <c r="E72" s="185"/>
      <c r="F72" s="185"/>
      <c r="G72" s="185"/>
      <c r="H72" s="185"/>
      <c r="I72" s="185"/>
      <c r="J72" s="186">
        <f>J578</f>
        <v>0</v>
      </c>
      <c r="K72" s="126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83"/>
      <c r="C73" s="126"/>
      <c r="D73" s="184" t="s">
        <v>117</v>
      </c>
      <c r="E73" s="185"/>
      <c r="F73" s="185"/>
      <c r="G73" s="185"/>
      <c r="H73" s="185"/>
      <c r="I73" s="185"/>
      <c r="J73" s="186">
        <f>J580</f>
        <v>0</v>
      </c>
      <c r="K73" s="126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9" customFormat="1" ht="24.96" customHeight="1">
      <c r="A74" s="9"/>
      <c r="B74" s="177"/>
      <c r="C74" s="178"/>
      <c r="D74" s="179" t="s">
        <v>118</v>
      </c>
      <c r="E74" s="180"/>
      <c r="F74" s="180"/>
      <c r="G74" s="180"/>
      <c r="H74" s="180"/>
      <c r="I74" s="180"/>
      <c r="J74" s="181">
        <f>J584</f>
        <v>0</v>
      </c>
      <c r="K74" s="178"/>
      <c r="L74" s="182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hidden="1" s="9" customFormat="1" ht="24.96" customHeight="1">
      <c r="A75" s="9"/>
      <c r="B75" s="177"/>
      <c r="C75" s="178"/>
      <c r="D75" s="179" t="s">
        <v>119</v>
      </c>
      <c r="E75" s="180"/>
      <c r="F75" s="180"/>
      <c r="G75" s="180"/>
      <c r="H75" s="180"/>
      <c r="I75" s="180"/>
      <c r="J75" s="181">
        <f>J605</f>
        <v>0</v>
      </c>
      <c r="K75" s="178"/>
      <c r="L75" s="182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hidden="1" s="9" customFormat="1" ht="24.96" customHeight="1">
      <c r="A76" s="9"/>
      <c r="B76" s="177"/>
      <c r="C76" s="178"/>
      <c r="D76" s="179" t="s">
        <v>120</v>
      </c>
      <c r="E76" s="180"/>
      <c r="F76" s="180"/>
      <c r="G76" s="180"/>
      <c r="H76" s="180"/>
      <c r="I76" s="180"/>
      <c r="J76" s="181">
        <f>J628</f>
        <v>0</v>
      </c>
      <c r="K76" s="178"/>
      <c r="L76" s="182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hidden="1" s="9" customFormat="1" ht="24.96" customHeight="1">
      <c r="A77" s="9"/>
      <c r="B77" s="177"/>
      <c r="C77" s="178"/>
      <c r="D77" s="179" t="s">
        <v>121</v>
      </c>
      <c r="E77" s="180"/>
      <c r="F77" s="180"/>
      <c r="G77" s="180"/>
      <c r="H77" s="180"/>
      <c r="I77" s="180"/>
      <c r="J77" s="181">
        <f>J630</f>
        <v>0</v>
      </c>
      <c r="K77" s="178"/>
      <c r="L77" s="182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hidden="1" s="9" customFormat="1" ht="24.96" customHeight="1">
      <c r="A78" s="9"/>
      <c r="B78" s="177"/>
      <c r="C78" s="178"/>
      <c r="D78" s="179" t="s">
        <v>122</v>
      </c>
      <c r="E78" s="180"/>
      <c r="F78" s="180"/>
      <c r="G78" s="180"/>
      <c r="H78" s="180"/>
      <c r="I78" s="180"/>
      <c r="J78" s="181">
        <f>J641</f>
        <v>0</v>
      </c>
      <c r="K78" s="178"/>
      <c r="L78" s="182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hidden="1" s="10" customFormat="1" ht="19.92" customHeight="1">
      <c r="A79" s="10"/>
      <c r="B79" s="183"/>
      <c r="C79" s="126"/>
      <c r="D79" s="184" t="s">
        <v>123</v>
      </c>
      <c r="E79" s="185"/>
      <c r="F79" s="185"/>
      <c r="G79" s="185"/>
      <c r="H79" s="185"/>
      <c r="I79" s="185"/>
      <c r="J79" s="186">
        <f>J756</f>
        <v>0</v>
      </c>
      <c r="K79" s="126"/>
      <c r="L79" s="18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hidden="1" s="9" customFormat="1" ht="24.96" customHeight="1">
      <c r="A80" s="9"/>
      <c r="B80" s="177"/>
      <c r="C80" s="178"/>
      <c r="D80" s="179" t="s">
        <v>124</v>
      </c>
      <c r="E80" s="180"/>
      <c r="F80" s="180"/>
      <c r="G80" s="180"/>
      <c r="H80" s="180"/>
      <c r="I80" s="180"/>
      <c r="J80" s="181">
        <f>J788</f>
        <v>0</v>
      </c>
      <c r="K80" s="178"/>
      <c r="L80" s="182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hidden="1" s="9" customFormat="1" ht="24.96" customHeight="1">
      <c r="A81" s="9"/>
      <c r="B81" s="177"/>
      <c r="C81" s="178"/>
      <c r="D81" s="179" t="s">
        <v>125</v>
      </c>
      <c r="E81" s="180"/>
      <c r="F81" s="180"/>
      <c r="G81" s="180"/>
      <c r="H81" s="180"/>
      <c r="I81" s="180"/>
      <c r="J81" s="181">
        <f>J1018</f>
        <v>0</v>
      </c>
      <c r="K81" s="178"/>
      <c r="L81" s="182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hidden="1" s="9" customFormat="1" ht="24.96" customHeight="1">
      <c r="A82" s="9"/>
      <c r="B82" s="177"/>
      <c r="C82" s="178"/>
      <c r="D82" s="179" t="s">
        <v>126</v>
      </c>
      <c r="E82" s="180"/>
      <c r="F82" s="180"/>
      <c r="G82" s="180"/>
      <c r="H82" s="180"/>
      <c r="I82" s="180"/>
      <c r="J82" s="181">
        <f>J1032</f>
        <v>0</v>
      </c>
      <c r="K82" s="178"/>
      <c r="L82" s="182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hidden="1" s="9" customFormat="1" ht="24.96" customHeight="1">
      <c r="A83" s="9"/>
      <c r="B83" s="177"/>
      <c r="C83" s="178"/>
      <c r="D83" s="179" t="s">
        <v>127</v>
      </c>
      <c r="E83" s="180"/>
      <c r="F83" s="180"/>
      <c r="G83" s="180"/>
      <c r="H83" s="180"/>
      <c r="I83" s="180"/>
      <c r="J83" s="181">
        <f>J1063</f>
        <v>0</v>
      </c>
      <c r="K83" s="178"/>
      <c r="L83" s="182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</row>
    <row r="84" hidden="1" s="9" customFormat="1" ht="24.96" customHeight="1">
      <c r="A84" s="9"/>
      <c r="B84" s="177"/>
      <c r="C84" s="178"/>
      <c r="D84" s="179" t="s">
        <v>128</v>
      </c>
      <c r="E84" s="180"/>
      <c r="F84" s="180"/>
      <c r="G84" s="180"/>
      <c r="H84" s="180"/>
      <c r="I84" s="180"/>
      <c r="J84" s="181">
        <f>J1086</f>
        <v>0</v>
      </c>
      <c r="K84" s="178"/>
      <c r="L84" s="182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hidden="1" s="10" customFormat="1" ht="19.92" customHeight="1">
      <c r="A85" s="10"/>
      <c r="B85" s="183"/>
      <c r="C85" s="126"/>
      <c r="D85" s="184" t="s">
        <v>129</v>
      </c>
      <c r="E85" s="185"/>
      <c r="F85" s="185"/>
      <c r="G85" s="185"/>
      <c r="H85" s="185"/>
      <c r="I85" s="185"/>
      <c r="J85" s="186">
        <f>J1088</f>
        <v>0</v>
      </c>
      <c r="K85" s="126"/>
      <c r="L85" s="187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hidden="1" s="10" customFormat="1" ht="19.92" customHeight="1">
      <c r="A86" s="10"/>
      <c r="B86" s="183"/>
      <c r="C86" s="126"/>
      <c r="D86" s="184" t="s">
        <v>130</v>
      </c>
      <c r="E86" s="185"/>
      <c r="F86" s="185"/>
      <c r="G86" s="185"/>
      <c r="H86" s="185"/>
      <c r="I86" s="185"/>
      <c r="J86" s="186">
        <f>J1118</f>
        <v>0</v>
      </c>
      <c r="K86" s="126"/>
      <c r="L86" s="187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hidden="1" s="10" customFormat="1" ht="19.92" customHeight="1">
      <c r="A87" s="10"/>
      <c r="B87" s="183"/>
      <c r="C87" s="126"/>
      <c r="D87" s="184" t="s">
        <v>131</v>
      </c>
      <c r="E87" s="185"/>
      <c r="F87" s="185"/>
      <c r="G87" s="185"/>
      <c r="H87" s="185"/>
      <c r="I87" s="185"/>
      <c r="J87" s="186">
        <f>J1134</f>
        <v>0</v>
      </c>
      <c r="K87" s="126"/>
      <c r="L87" s="187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hidden="1" s="10" customFormat="1" ht="19.92" customHeight="1">
      <c r="A88" s="10"/>
      <c r="B88" s="183"/>
      <c r="C88" s="126"/>
      <c r="D88" s="184" t="s">
        <v>132</v>
      </c>
      <c r="E88" s="185"/>
      <c r="F88" s="185"/>
      <c r="G88" s="185"/>
      <c r="H88" s="185"/>
      <c r="I88" s="185"/>
      <c r="J88" s="186">
        <f>J1177</f>
        <v>0</v>
      </c>
      <c r="K88" s="126"/>
      <c r="L88" s="187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hidden="1" s="9" customFormat="1" ht="24.96" customHeight="1">
      <c r="A89" s="9"/>
      <c r="B89" s="177"/>
      <c r="C89" s="178"/>
      <c r="D89" s="179" t="s">
        <v>133</v>
      </c>
      <c r="E89" s="180"/>
      <c r="F89" s="180"/>
      <c r="G89" s="180"/>
      <c r="H89" s="180"/>
      <c r="I89" s="180"/>
      <c r="J89" s="181">
        <f>J1243</f>
        <v>0</v>
      </c>
      <c r="K89" s="178"/>
      <c r="L89" s="182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</row>
    <row r="90" hidden="1" s="9" customFormat="1" ht="24.96" customHeight="1">
      <c r="A90" s="9"/>
      <c r="B90" s="177"/>
      <c r="C90" s="178"/>
      <c r="D90" s="179" t="s">
        <v>134</v>
      </c>
      <c r="E90" s="180"/>
      <c r="F90" s="180"/>
      <c r="G90" s="180"/>
      <c r="H90" s="180"/>
      <c r="I90" s="180"/>
      <c r="J90" s="181">
        <f>J1251</f>
        <v>0</v>
      </c>
      <c r="K90" s="178"/>
      <c r="L90" s="182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</row>
    <row r="91" hidden="1" s="9" customFormat="1" ht="24.96" customHeight="1">
      <c r="A91" s="9"/>
      <c r="B91" s="177"/>
      <c r="C91" s="178"/>
      <c r="D91" s="179" t="s">
        <v>135</v>
      </c>
      <c r="E91" s="180"/>
      <c r="F91" s="180"/>
      <c r="G91" s="180"/>
      <c r="H91" s="180"/>
      <c r="I91" s="180"/>
      <c r="J91" s="181">
        <f>J1254</f>
        <v>0</v>
      </c>
      <c r="K91" s="178"/>
      <c r="L91" s="182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</row>
    <row r="92" hidden="1" s="2" customFormat="1" ht="21.84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6.96" customHeight="1">
      <c r="A93" s="39"/>
      <c r="B93" s="60"/>
      <c r="C93" s="61"/>
      <c r="D93" s="61"/>
      <c r="E93" s="61"/>
      <c r="F93" s="61"/>
      <c r="G93" s="61"/>
      <c r="H93" s="61"/>
      <c r="I93" s="61"/>
      <c r="J93" s="61"/>
      <c r="K93" s="6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/>
    <row r="95" hidden="1"/>
    <row r="96" hidden="1"/>
    <row r="97" s="2" customFormat="1" ht="6.96" customHeight="1">
      <c r="A97" s="39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14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4.96" customHeight="1">
      <c r="A98" s="39"/>
      <c r="B98" s="40"/>
      <c r="C98" s="23" t="s">
        <v>136</v>
      </c>
      <c r="D98" s="41"/>
      <c r="E98" s="41"/>
      <c r="F98" s="41"/>
      <c r="G98" s="41"/>
      <c r="H98" s="41"/>
      <c r="I98" s="41"/>
      <c r="J98" s="41"/>
      <c r="K98" s="41"/>
      <c r="L98" s="14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145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2" customHeight="1">
      <c r="A100" s="39"/>
      <c r="B100" s="40"/>
      <c r="C100" s="32" t="s">
        <v>16</v>
      </c>
      <c r="D100" s="41"/>
      <c r="E100" s="41"/>
      <c r="F100" s="41"/>
      <c r="G100" s="41"/>
      <c r="H100" s="41"/>
      <c r="I100" s="41"/>
      <c r="J100" s="41"/>
      <c r="K100" s="41"/>
      <c r="L100" s="145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16.5" customHeight="1">
      <c r="A101" s="39"/>
      <c r="B101" s="40"/>
      <c r="C101" s="41"/>
      <c r="D101" s="41"/>
      <c r="E101" s="172" t="str">
        <f>E7</f>
        <v>Údržba, opravy a odstraňování závad u SSZT HK oblast HK 2024</v>
      </c>
      <c r="F101" s="32"/>
      <c r="G101" s="32"/>
      <c r="H101" s="32"/>
      <c r="I101" s="41"/>
      <c r="J101" s="41"/>
      <c r="K101" s="41"/>
      <c r="L101" s="145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1" customFormat="1" ht="12" customHeight="1">
      <c r="B102" s="21"/>
      <c r="C102" s="32" t="s">
        <v>98</v>
      </c>
      <c r="D102" s="22"/>
      <c r="E102" s="22"/>
      <c r="F102" s="22"/>
      <c r="G102" s="22"/>
      <c r="H102" s="22"/>
      <c r="I102" s="22"/>
      <c r="J102" s="22"/>
      <c r="K102" s="22"/>
      <c r="L102" s="20"/>
    </row>
    <row r="103" s="2" customFormat="1" ht="16.5" customHeight="1">
      <c r="A103" s="39"/>
      <c r="B103" s="40"/>
      <c r="C103" s="41"/>
      <c r="D103" s="41"/>
      <c r="E103" s="172" t="s">
        <v>99</v>
      </c>
      <c r="F103" s="41"/>
      <c r="G103" s="41"/>
      <c r="H103" s="41"/>
      <c r="I103" s="41"/>
      <c r="J103" s="41"/>
      <c r="K103" s="41"/>
      <c r="L103" s="145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12" customHeight="1">
      <c r="A104" s="39"/>
      <c r="B104" s="40"/>
      <c r="C104" s="32" t="s">
        <v>100</v>
      </c>
      <c r="D104" s="41"/>
      <c r="E104" s="41"/>
      <c r="F104" s="41"/>
      <c r="G104" s="41"/>
      <c r="H104" s="41"/>
      <c r="I104" s="41"/>
      <c r="J104" s="41"/>
      <c r="K104" s="41"/>
      <c r="L104" s="145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16.5" customHeight="1">
      <c r="A105" s="39"/>
      <c r="B105" s="40"/>
      <c r="C105" s="41"/>
      <c r="D105" s="41"/>
      <c r="E105" s="70" t="str">
        <f>E11</f>
        <v>PS_01 - Zabezpečovací zařízení</v>
      </c>
      <c r="F105" s="41"/>
      <c r="G105" s="41"/>
      <c r="H105" s="41"/>
      <c r="I105" s="41"/>
      <c r="J105" s="41"/>
      <c r="K105" s="41"/>
      <c r="L105" s="145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145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2" t="s">
        <v>22</v>
      </c>
      <c r="D107" s="41"/>
      <c r="E107" s="41"/>
      <c r="F107" s="27" t="str">
        <f>F14</f>
        <v>obvod SSZT HKR OŘ HKR</v>
      </c>
      <c r="G107" s="41"/>
      <c r="H107" s="41"/>
      <c r="I107" s="32" t="s">
        <v>24</v>
      </c>
      <c r="J107" s="73" t="str">
        <f>IF(J14="","",J14)</f>
        <v>12. 7. 2023</v>
      </c>
      <c r="K107" s="41"/>
      <c r="L107" s="145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145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5.15" customHeight="1">
      <c r="A109" s="39"/>
      <c r="B109" s="40"/>
      <c r="C109" s="32" t="s">
        <v>30</v>
      </c>
      <c r="D109" s="41"/>
      <c r="E109" s="41"/>
      <c r="F109" s="27" t="str">
        <f>E17</f>
        <v xml:space="preserve"> </v>
      </c>
      <c r="G109" s="41"/>
      <c r="H109" s="41"/>
      <c r="I109" s="32" t="s">
        <v>37</v>
      </c>
      <c r="J109" s="37" t="str">
        <f>E23</f>
        <v xml:space="preserve"> </v>
      </c>
      <c r="K109" s="41"/>
      <c r="L109" s="145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5.15" customHeight="1">
      <c r="A110" s="39"/>
      <c r="B110" s="40"/>
      <c r="C110" s="32" t="s">
        <v>35</v>
      </c>
      <c r="D110" s="41"/>
      <c r="E110" s="41"/>
      <c r="F110" s="27" t="str">
        <f>IF(E20="","",E20)</f>
        <v>Vyplň údaj</v>
      </c>
      <c r="G110" s="41"/>
      <c r="H110" s="41"/>
      <c r="I110" s="32" t="s">
        <v>39</v>
      </c>
      <c r="J110" s="37" t="str">
        <f>E26</f>
        <v>Lukáš Jiroudek</v>
      </c>
      <c r="K110" s="41"/>
      <c r="L110" s="145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0.32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145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11" customFormat="1" ht="29.28" customHeight="1">
      <c r="A112" s="188"/>
      <c r="B112" s="189"/>
      <c r="C112" s="190" t="s">
        <v>137</v>
      </c>
      <c r="D112" s="191" t="s">
        <v>61</v>
      </c>
      <c r="E112" s="191" t="s">
        <v>57</v>
      </c>
      <c r="F112" s="191" t="s">
        <v>58</v>
      </c>
      <c r="G112" s="191" t="s">
        <v>138</v>
      </c>
      <c r="H112" s="191" t="s">
        <v>139</v>
      </c>
      <c r="I112" s="191" t="s">
        <v>140</v>
      </c>
      <c r="J112" s="191" t="s">
        <v>106</v>
      </c>
      <c r="K112" s="192" t="s">
        <v>141</v>
      </c>
      <c r="L112" s="193"/>
      <c r="M112" s="93" t="s">
        <v>32</v>
      </c>
      <c r="N112" s="94" t="s">
        <v>46</v>
      </c>
      <c r="O112" s="94" t="s">
        <v>142</v>
      </c>
      <c r="P112" s="94" t="s">
        <v>143</v>
      </c>
      <c r="Q112" s="94" t="s">
        <v>144</v>
      </c>
      <c r="R112" s="94" t="s">
        <v>145</v>
      </c>
      <c r="S112" s="94" t="s">
        <v>146</v>
      </c>
      <c r="T112" s="95" t="s">
        <v>147</v>
      </c>
      <c r="U112" s="188"/>
      <c r="V112" s="188"/>
      <c r="W112" s="188"/>
      <c r="X112" s="188"/>
      <c r="Y112" s="188"/>
      <c r="Z112" s="188"/>
      <c r="AA112" s="188"/>
      <c r="AB112" s="188"/>
      <c r="AC112" s="188"/>
      <c r="AD112" s="188"/>
      <c r="AE112" s="188"/>
    </row>
    <row r="113" s="2" customFormat="1" ht="22.8" customHeight="1">
      <c r="A113" s="39"/>
      <c r="B113" s="40"/>
      <c r="C113" s="100" t="s">
        <v>148</v>
      </c>
      <c r="D113" s="41"/>
      <c r="E113" s="41"/>
      <c r="F113" s="41"/>
      <c r="G113" s="41"/>
      <c r="H113" s="41"/>
      <c r="I113" s="41"/>
      <c r="J113" s="194">
        <f>BK113</f>
        <v>0</v>
      </c>
      <c r="K113" s="41"/>
      <c r="L113" s="45"/>
      <c r="M113" s="96"/>
      <c r="N113" s="195"/>
      <c r="O113" s="97"/>
      <c r="P113" s="196">
        <f>P114+P119+P253+P495+P519+P584+P605+P628+P630+P641+P788+P1018+P1032+P1063+P1086+P1243+P1251+P1254</f>
        <v>0</v>
      </c>
      <c r="Q113" s="97"/>
      <c r="R113" s="196">
        <f>R114+R119+R253+R495+R519+R584+R605+R628+R630+R641+R788+R1018+R1032+R1063+R1086+R1243+R1251+R1254</f>
        <v>21.399999999999999</v>
      </c>
      <c r="S113" s="97"/>
      <c r="T113" s="197">
        <f>T114+T119+T253+T495+T519+T584+T605+T628+T630+T641+T788+T1018+T1032+T1063+T1086+T1243+T1251+T1254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7" t="s">
        <v>75</v>
      </c>
      <c r="AU113" s="17" t="s">
        <v>107</v>
      </c>
      <c r="BK113" s="198">
        <f>BK114+BK119+BK253+BK495+BK519+BK584+BK605+BK628+BK630+BK641+BK788+BK1018+BK1032+BK1063+BK1086+BK1243+BK1251+BK1254</f>
        <v>0</v>
      </c>
    </row>
    <row r="114" s="12" customFormat="1" ht="25.92" customHeight="1">
      <c r="A114" s="12"/>
      <c r="B114" s="199"/>
      <c r="C114" s="200"/>
      <c r="D114" s="201" t="s">
        <v>75</v>
      </c>
      <c r="E114" s="202" t="s">
        <v>149</v>
      </c>
      <c r="F114" s="202" t="s">
        <v>150</v>
      </c>
      <c r="G114" s="200"/>
      <c r="H114" s="200"/>
      <c r="I114" s="203"/>
      <c r="J114" s="204">
        <f>BK114</f>
        <v>0</v>
      </c>
      <c r="K114" s="200"/>
      <c r="L114" s="205"/>
      <c r="M114" s="206"/>
      <c r="N114" s="207"/>
      <c r="O114" s="207"/>
      <c r="P114" s="208">
        <f>SUM(P115:P118)</f>
        <v>0</v>
      </c>
      <c r="Q114" s="207"/>
      <c r="R114" s="208">
        <f>SUM(R115:R118)</f>
        <v>0</v>
      </c>
      <c r="S114" s="207"/>
      <c r="T114" s="209">
        <f>SUM(T115:T118)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10" t="s">
        <v>83</v>
      </c>
      <c r="AT114" s="211" t="s">
        <v>75</v>
      </c>
      <c r="AU114" s="211" t="s">
        <v>76</v>
      </c>
      <c r="AY114" s="210" t="s">
        <v>151</v>
      </c>
      <c r="BK114" s="212">
        <f>SUM(BK115:BK118)</f>
        <v>0</v>
      </c>
    </row>
    <row r="115" s="2" customFormat="1" ht="37.8" customHeight="1">
      <c r="A115" s="39"/>
      <c r="B115" s="40"/>
      <c r="C115" s="213" t="s">
        <v>83</v>
      </c>
      <c r="D115" s="213" t="s">
        <v>152</v>
      </c>
      <c r="E115" s="214" t="s">
        <v>153</v>
      </c>
      <c r="F115" s="215" t="s">
        <v>154</v>
      </c>
      <c r="G115" s="216" t="s">
        <v>155</v>
      </c>
      <c r="H115" s="217">
        <v>1</v>
      </c>
      <c r="I115" s="218"/>
      <c r="J115" s="219">
        <f>ROUND(I115*H115,2)</f>
        <v>0</v>
      </c>
      <c r="K115" s="215" t="s">
        <v>156</v>
      </c>
      <c r="L115" s="45"/>
      <c r="M115" s="220" t="s">
        <v>32</v>
      </c>
      <c r="N115" s="221" t="s">
        <v>47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157</v>
      </c>
      <c r="AT115" s="224" t="s">
        <v>152</v>
      </c>
      <c r="AU115" s="224" t="s">
        <v>83</v>
      </c>
      <c r="AY115" s="17" t="s">
        <v>151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7" t="s">
        <v>83</v>
      </c>
      <c r="BK115" s="225">
        <f>ROUND(I115*H115,2)</f>
        <v>0</v>
      </c>
      <c r="BL115" s="17" t="s">
        <v>157</v>
      </c>
      <c r="BM115" s="224" t="s">
        <v>158</v>
      </c>
    </row>
    <row r="116" s="2" customFormat="1" ht="33" customHeight="1">
      <c r="A116" s="39"/>
      <c r="B116" s="40"/>
      <c r="C116" s="226" t="s">
        <v>85</v>
      </c>
      <c r="D116" s="226" t="s">
        <v>159</v>
      </c>
      <c r="E116" s="227" t="s">
        <v>160</v>
      </c>
      <c r="F116" s="228" t="s">
        <v>161</v>
      </c>
      <c r="G116" s="229" t="s">
        <v>162</v>
      </c>
      <c r="H116" s="230">
        <v>1</v>
      </c>
      <c r="I116" s="231"/>
      <c r="J116" s="232">
        <f>ROUND(I116*H116,2)</f>
        <v>0</v>
      </c>
      <c r="K116" s="228" t="s">
        <v>156</v>
      </c>
      <c r="L116" s="233"/>
      <c r="M116" s="234" t="s">
        <v>32</v>
      </c>
      <c r="N116" s="235" t="s">
        <v>47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163</v>
      </c>
      <c r="AT116" s="224" t="s">
        <v>159</v>
      </c>
      <c r="AU116" s="224" t="s">
        <v>83</v>
      </c>
      <c r="AY116" s="17" t="s">
        <v>151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7" t="s">
        <v>83</v>
      </c>
      <c r="BK116" s="225">
        <f>ROUND(I116*H116,2)</f>
        <v>0</v>
      </c>
      <c r="BL116" s="17" t="s">
        <v>164</v>
      </c>
      <c r="BM116" s="224" t="s">
        <v>165</v>
      </c>
    </row>
    <row r="117" s="2" customFormat="1" ht="24.15" customHeight="1">
      <c r="A117" s="39"/>
      <c r="B117" s="40"/>
      <c r="C117" s="213" t="s">
        <v>166</v>
      </c>
      <c r="D117" s="213" t="s">
        <v>152</v>
      </c>
      <c r="E117" s="214" t="s">
        <v>167</v>
      </c>
      <c r="F117" s="215" t="s">
        <v>168</v>
      </c>
      <c r="G117" s="216" t="s">
        <v>155</v>
      </c>
      <c r="H117" s="217">
        <v>5</v>
      </c>
      <c r="I117" s="218"/>
      <c r="J117" s="219">
        <f>ROUND(I117*H117,2)</f>
        <v>0</v>
      </c>
      <c r="K117" s="215" t="s">
        <v>156</v>
      </c>
      <c r="L117" s="45"/>
      <c r="M117" s="220" t="s">
        <v>32</v>
      </c>
      <c r="N117" s="221" t="s">
        <v>47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157</v>
      </c>
      <c r="AT117" s="224" t="s">
        <v>152</v>
      </c>
      <c r="AU117" s="224" t="s">
        <v>83</v>
      </c>
      <c r="AY117" s="17" t="s">
        <v>151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7" t="s">
        <v>83</v>
      </c>
      <c r="BK117" s="225">
        <f>ROUND(I117*H117,2)</f>
        <v>0</v>
      </c>
      <c r="BL117" s="17" t="s">
        <v>157</v>
      </c>
      <c r="BM117" s="224" t="s">
        <v>169</v>
      </c>
    </row>
    <row r="118" s="2" customFormat="1" ht="24.15" customHeight="1">
      <c r="A118" s="39"/>
      <c r="B118" s="40"/>
      <c r="C118" s="213" t="s">
        <v>157</v>
      </c>
      <c r="D118" s="213" t="s">
        <v>152</v>
      </c>
      <c r="E118" s="214" t="s">
        <v>170</v>
      </c>
      <c r="F118" s="215" t="s">
        <v>171</v>
      </c>
      <c r="G118" s="216" t="s">
        <v>172</v>
      </c>
      <c r="H118" s="217">
        <v>3</v>
      </c>
      <c r="I118" s="218"/>
      <c r="J118" s="219">
        <f>ROUND(I118*H118,2)</f>
        <v>0</v>
      </c>
      <c r="K118" s="215" t="s">
        <v>156</v>
      </c>
      <c r="L118" s="45"/>
      <c r="M118" s="220" t="s">
        <v>32</v>
      </c>
      <c r="N118" s="221" t="s">
        <v>47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157</v>
      </c>
      <c r="AT118" s="224" t="s">
        <v>152</v>
      </c>
      <c r="AU118" s="224" t="s">
        <v>83</v>
      </c>
      <c r="AY118" s="17" t="s">
        <v>151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7" t="s">
        <v>83</v>
      </c>
      <c r="BK118" s="225">
        <f>ROUND(I118*H118,2)</f>
        <v>0</v>
      </c>
      <c r="BL118" s="17" t="s">
        <v>157</v>
      </c>
      <c r="BM118" s="224" t="s">
        <v>173</v>
      </c>
    </row>
    <row r="119" s="12" customFormat="1" ht="25.92" customHeight="1">
      <c r="A119" s="12"/>
      <c r="B119" s="199"/>
      <c r="C119" s="200"/>
      <c r="D119" s="201" t="s">
        <v>75</v>
      </c>
      <c r="E119" s="202" t="s">
        <v>174</v>
      </c>
      <c r="F119" s="202" t="s">
        <v>175</v>
      </c>
      <c r="G119" s="200"/>
      <c r="H119" s="200"/>
      <c r="I119" s="203"/>
      <c r="J119" s="204">
        <f>BK119</f>
        <v>0</v>
      </c>
      <c r="K119" s="200"/>
      <c r="L119" s="205"/>
      <c r="M119" s="206"/>
      <c r="N119" s="207"/>
      <c r="O119" s="207"/>
      <c r="P119" s="208">
        <f>SUM(P120:P252)</f>
        <v>0</v>
      </c>
      <c r="Q119" s="207"/>
      <c r="R119" s="208">
        <f>SUM(R120:R252)</f>
        <v>10</v>
      </c>
      <c r="S119" s="207"/>
      <c r="T119" s="209">
        <f>SUM(T120:T252)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0" t="s">
        <v>83</v>
      </c>
      <c r="AT119" s="211" t="s">
        <v>75</v>
      </c>
      <c r="AU119" s="211" t="s">
        <v>76</v>
      </c>
      <c r="AY119" s="210" t="s">
        <v>151</v>
      </c>
      <c r="BK119" s="212">
        <f>SUM(BK120:BK252)</f>
        <v>0</v>
      </c>
    </row>
    <row r="120" s="2" customFormat="1" ht="16.5" customHeight="1">
      <c r="A120" s="39"/>
      <c r="B120" s="40"/>
      <c r="C120" s="213" t="s">
        <v>176</v>
      </c>
      <c r="D120" s="213" t="s">
        <v>152</v>
      </c>
      <c r="E120" s="214" t="s">
        <v>177</v>
      </c>
      <c r="F120" s="215" t="s">
        <v>178</v>
      </c>
      <c r="G120" s="216" t="s">
        <v>162</v>
      </c>
      <c r="H120" s="217">
        <v>2</v>
      </c>
      <c r="I120" s="218"/>
      <c r="J120" s="219">
        <f>ROUND(I120*H120,2)</f>
        <v>0</v>
      </c>
      <c r="K120" s="215" t="s">
        <v>156</v>
      </c>
      <c r="L120" s="45"/>
      <c r="M120" s="220" t="s">
        <v>32</v>
      </c>
      <c r="N120" s="221" t="s">
        <v>47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83</v>
      </c>
      <c r="AT120" s="224" t="s">
        <v>152</v>
      </c>
      <c r="AU120" s="224" t="s">
        <v>83</v>
      </c>
      <c r="AY120" s="17" t="s">
        <v>151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7" t="s">
        <v>83</v>
      </c>
      <c r="BK120" s="225">
        <f>ROUND(I120*H120,2)</f>
        <v>0</v>
      </c>
      <c r="BL120" s="17" t="s">
        <v>83</v>
      </c>
      <c r="BM120" s="224" t="s">
        <v>179</v>
      </c>
    </row>
    <row r="121" s="2" customFormat="1" ht="16.5" customHeight="1">
      <c r="A121" s="39"/>
      <c r="B121" s="40"/>
      <c r="C121" s="213" t="s">
        <v>180</v>
      </c>
      <c r="D121" s="213" t="s">
        <v>152</v>
      </c>
      <c r="E121" s="214" t="s">
        <v>181</v>
      </c>
      <c r="F121" s="215" t="s">
        <v>182</v>
      </c>
      <c r="G121" s="216" t="s">
        <v>162</v>
      </c>
      <c r="H121" s="217">
        <v>3</v>
      </c>
      <c r="I121" s="218"/>
      <c r="J121" s="219">
        <f>ROUND(I121*H121,2)</f>
        <v>0</v>
      </c>
      <c r="K121" s="215" t="s">
        <v>156</v>
      </c>
      <c r="L121" s="45"/>
      <c r="M121" s="220" t="s">
        <v>32</v>
      </c>
      <c r="N121" s="221" t="s">
        <v>47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83</v>
      </c>
      <c r="AT121" s="224" t="s">
        <v>152</v>
      </c>
      <c r="AU121" s="224" t="s">
        <v>83</v>
      </c>
      <c r="AY121" s="17" t="s">
        <v>151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7" t="s">
        <v>83</v>
      </c>
      <c r="BK121" s="225">
        <f>ROUND(I121*H121,2)</f>
        <v>0</v>
      </c>
      <c r="BL121" s="17" t="s">
        <v>83</v>
      </c>
      <c r="BM121" s="224" t="s">
        <v>183</v>
      </c>
    </row>
    <row r="122" s="2" customFormat="1" ht="16.5" customHeight="1">
      <c r="A122" s="39"/>
      <c r="B122" s="40"/>
      <c r="C122" s="213" t="s">
        <v>184</v>
      </c>
      <c r="D122" s="213" t="s">
        <v>152</v>
      </c>
      <c r="E122" s="214" t="s">
        <v>185</v>
      </c>
      <c r="F122" s="215" t="s">
        <v>186</v>
      </c>
      <c r="G122" s="216" t="s">
        <v>162</v>
      </c>
      <c r="H122" s="217">
        <v>1</v>
      </c>
      <c r="I122" s="218"/>
      <c r="J122" s="219">
        <f>ROUND(I122*H122,2)</f>
        <v>0</v>
      </c>
      <c r="K122" s="215" t="s">
        <v>156</v>
      </c>
      <c r="L122" s="45"/>
      <c r="M122" s="220" t="s">
        <v>32</v>
      </c>
      <c r="N122" s="221" t="s">
        <v>47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83</v>
      </c>
      <c r="AT122" s="224" t="s">
        <v>152</v>
      </c>
      <c r="AU122" s="224" t="s">
        <v>83</v>
      </c>
      <c r="AY122" s="17" t="s">
        <v>151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7" t="s">
        <v>83</v>
      </c>
      <c r="BK122" s="225">
        <f>ROUND(I122*H122,2)</f>
        <v>0</v>
      </c>
      <c r="BL122" s="17" t="s">
        <v>83</v>
      </c>
      <c r="BM122" s="224" t="s">
        <v>187</v>
      </c>
    </row>
    <row r="123" s="2" customFormat="1" ht="21.75" customHeight="1">
      <c r="A123" s="39"/>
      <c r="B123" s="40"/>
      <c r="C123" s="213" t="s">
        <v>188</v>
      </c>
      <c r="D123" s="213" t="s">
        <v>152</v>
      </c>
      <c r="E123" s="214" t="s">
        <v>189</v>
      </c>
      <c r="F123" s="215" t="s">
        <v>190</v>
      </c>
      <c r="G123" s="216" t="s">
        <v>191</v>
      </c>
      <c r="H123" s="217">
        <v>25</v>
      </c>
      <c r="I123" s="218"/>
      <c r="J123" s="219">
        <f>ROUND(I123*H123,2)</f>
        <v>0</v>
      </c>
      <c r="K123" s="215" t="s">
        <v>156</v>
      </c>
      <c r="L123" s="45"/>
      <c r="M123" s="220" t="s">
        <v>32</v>
      </c>
      <c r="N123" s="221" t="s">
        <v>47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83</v>
      </c>
      <c r="AT123" s="224" t="s">
        <v>152</v>
      </c>
      <c r="AU123" s="224" t="s">
        <v>83</v>
      </c>
      <c r="AY123" s="17" t="s">
        <v>151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7" t="s">
        <v>83</v>
      </c>
      <c r="BK123" s="225">
        <f>ROUND(I123*H123,2)</f>
        <v>0</v>
      </c>
      <c r="BL123" s="17" t="s">
        <v>83</v>
      </c>
      <c r="BM123" s="224" t="s">
        <v>192</v>
      </c>
    </row>
    <row r="124" s="2" customFormat="1" ht="24.15" customHeight="1">
      <c r="A124" s="39"/>
      <c r="B124" s="40"/>
      <c r="C124" s="213" t="s">
        <v>193</v>
      </c>
      <c r="D124" s="213" t="s">
        <v>152</v>
      </c>
      <c r="E124" s="214" t="s">
        <v>194</v>
      </c>
      <c r="F124" s="215" t="s">
        <v>195</v>
      </c>
      <c r="G124" s="216" t="s">
        <v>162</v>
      </c>
      <c r="H124" s="217">
        <v>1</v>
      </c>
      <c r="I124" s="218"/>
      <c r="J124" s="219">
        <f>ROUND(I124*H124,2)</f>
        <v>0</v>
      </c>
      <c r="K124" s="215" t="s">
        <v>156</v>
      </c>
      <c r="L124" s="45"/>
      <c r="M124" s="220" t="s">
        <v>32</v>
      </c>
      <c r="N124" s="221" t="s">
        <v>47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83</v>
      </c>
      <c r="AT124" s="224" t="s">
        <v>152</v>
      </c>
      <c r="AU124" s="224" t="s">
        <v>83</v>
      </c>
      <c r="AY124" s="17" t="s">
        <v>151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7" t="s">
        <v>83</v>
      </c>
      <c r="BK124" s="225">
        <f>ROUND(I124*H124,2)</f>
        <v>0</v>
      </c>
      <c r="BL124" s="17" t="s">
        <v>83</v>
      </c>
      <c r="BM124" s="224" t="s">
        <v>196</v>
      </c>
    </row>
    <row r="125" s="2" customFormat="1" ht="24.15" customHeight="1">
      <c r="A125" s="39"/>
      <c r="B125" s="40"/>
      <c r="C125" s="213" t="s">
        <v>197</v>
      </c>
      <c r="D125" s="213" t="s">
        <v>152</v>
      </c>
      <c r="E125" s="214" t="s">
        <v>198</v>
      </c>
      <c r="F125" s="215" t="s">
        <v>199</v>
      </c>
      <c r="G125" s="216" t="s">
        <v>162</v>
      </c>
      <c r="H125" s="217">
        <v>1</v>
      </c>
      <c r="I125" s="218"/>
      <c r="J125" s="219">
        <f>ROUND(I125*H125,2)</f>
        <v>0</v>
      </c>
      <c r="K125" s="215" t="s">
        <v>156</v>
      </c>
      <c r="L125" s="45"/>
      <c r="M125" s="220" t="s">
        <v>32</v>
      </c>
      <c r="N125" s="221" t="s">
        <v>47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83</v>
      </c>
      <c r="AT125" s="224" t="s">
        <v>152</v>
      </c>
      <c r="AU125" s="224" t="s">
        <v>83</v>
      </c>
      <c r="AY125" s="17" t="s">
        <v>151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7" t="s">
        <v>83</v>
      </c>
      <c r="BK125" s="225">
        <f>ROUND(I125*H125,2)</f>
        <v>0</v>
      </c>
      <c r="BL125" s="17" t="s">
        <v>83</v>
      </c>
      <c r="BM125" s="224" t="s">
        <v>200</v>
      </c>
    </row>
    <row r="126" s="2" customFormat="1" ht="16.5" customHeight="1">
      <c r="A126" s="39"/>
      <c r="B126" s="40"/>
      <c r="C126" s="213" t="s">
        <v>201</v>
      </c>
      <c r="D126" s="213" t="s">
        <v>152</v>
      </c>
      <c r="E126" s="214" t="s">
        <v>202</v>
      </c>
      <c r="F126" s="215" t="s">
        <v>203</v>
      </c>
      <c r="G126" s="216" t="s">
        <v>162</v>
      </c>
      <c r="H126" s="217">
        <v>2</v>
      </c>
      <c r="I126" s="218"/>
      <c r="J126" s="219">
        <f>ROUND(I126*H126,2)</f>
        <v>0</v>
      </c>
      <c r="K126" s="215" t="s">
        <v>156</v>
      </c>
      <c r="L126" s="45"/>
      <c r="M126" s="220" t="s">
        <v>32</v>
      </c>
      <c r="N126" s="221" t="s">
        <v>47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83</v>
      </c>
      <c r="AT126" s="224" t="s">
        <v>152</v>
      </c>
      <c r="AU126" s="224" t="s">
        <v>83</v>
      </c>
      <c r="AY126" s="17" t="s">
        <v>151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7" t="s">
        <v>83</v>
      </c>
      <c r="BK126" s="225">
        <f>ROUND(I126*H126,2)</f>
        <v>0</v>
      </c>
      <c r="BL126" s="17" t="s">
        <v>83</v>
      </c>
      <c r="BM126" s="224" t="s">
        <v>204</v>
      </c>
    </row>
    <row r="127" s="2" customFormat="1" ht="16.5" customHeight="1">
      <c r="A127" s="39"/>
      <c r="B127" s="40"/>
      <c r="C127" s="213" t="s">
        <v>205</v>
      </c>
      <c r="D127" s="213" t="s">
        <v>152</v>
      </c>
      <c r="E127" s="214" t="s">
        <v>206</v>
      </c>
      <c r="F127" s="215" t="s">
        <v>207</v>
      </c>
      <c r="G127" s="216" t="s">
        <v>162</v>
      </c>
      <c r="H127" s="217">
        <v>20</v>
      </c>
      <c r="I127" s="218"/>
      <c r="J127" s="219">
        <f>ROUND(I127*H127,2)</f>
        <v>0</v>
      </c>
      <c r="K127" s="215" t="s">
        <v>156</v>
      </c>
      <c r="L127" s="45"/>
      <c r="M127" s="220" t="s">
        <v>32</v>
      </c>
      <c r="N127" s="221" t="s">
        <v>47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83</v>
      </c>
      <c r="AT127" s="224" t="s">
        <v>152</v>
      </c>
      <c r="AU127" s="224" t="s">
        <v>83</v>
      </c>
      <c r="AY127" s="17" t="s">
        <v>151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7" t="s">
        <v>83</v>
      </c>
      <c r="BK127" s="225">
        <f>ROUND(I127*H127,2)</f>
        <v>0</v>
      </c>
      <c r="BL127" s="17" t="s">
        <v>83</v>
      </c>
      <c r="BM127" s="224" t="s">
        <v>208</v>
      </c>
    </row>
    <row r="128" s="2" customFormat="1" ht="16.5" customHeight="1">
      <c r="A128" s="39"/>
      <c r="B128" s="40"/>
      <c r="C128" s="213" t="s">
        <v>209</v>
      </c>
      <c r="D128" s="213" t="s">
        <v>152</v>
      </c>
      <c r="E128" s="214" t="s">
        <v>210</v>
      </c>
      <c r="F128" s="215" t="s">
        <v>211</v>
      </c>
      <c r="G128" s="216" t="s">
        <v>162</v>
      </c>
      <c r="H128" s="217">
        <v>1</v>
      </c>
      <c r="I128" s="218"/>
      <c r="J128" s="219">
        <f>ROUND(I128*H128,2)</f>
        <v>0</v>
      </c>
      <c r="K128" s="215" t="s">
        <v>156</v>
      </c>
      <c r="L128" s="45"/>
      <c r="M128" s="220" t="s">
        <v>32</v>
      </c>
      <c r="N128" s="221" t="s">
        <v>47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83</v>
      </c>
      <c r="AT128" s="224" t="s">
        <v>152</v>
      </c>
      <c r="AU128" s="224" t="s">
        <v>83</v>
      </c>
      <c r="AY128" s="17" t="s">
        <v>151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7" t="s">
        <v>83</v>
      </c>
      <c r="BK128" s="225">
        <f>ROUND(I128*H128,2)</f>
        <v>0</v>
      </c>
      <c r="BL128" s="17" t="s">
        <v>83</v>
      </c>
      <c r="BM128" s="224" t="s">
        <v>212</v>
      </c>
    </row>
    <row r="129" s="2" customFormat="1" ht="16.5" customHeight="1">
      <c r="A129" s="39"/>
      <c r="B129" s="40"/>
      <c r="C129" s="213" t="s">
        <v>213</v>
      </c>
      <c r="D129" s="213" t="s">
        <v>152</v>
      </c>
      <c r="E129" s="214" t="s">
        <v>214</v>
      </c>
      <c r="F129" s="215" t="s">
        <v>215</v>
      </c>
      <c r="G129" s="216" t="s">
        <v>162</v>
      </c>
      <c r="H129" s="217">
        <v>1</v>
      </c>
      <c r="I129" s="218"/>
      <c r="J129" s="219">
        <f>ROUND(I129*H129,2)</f>
        <v>0</v>
      </c>
      <c r="K129" s="215" t="s">
        <v>156</v>
      </c>
      <c r="L129" s="45"/>
      <c r="M129" s="220" t="s">
        <v>32</v>
      </c>
      <c r="N129" s="221" t="s">
        <v>47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83</v>
      </c>
      <c r="AT129" s="224" t="s">
        <v>152</v>
      </c>
      <c r="AU129" s="224" t="s">
        <v>83</v>
      </c>
      <c r="AY129" s="17" t="s">
        <v>151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7" t="s">
        <v>83</v>
      </c>
      <c r="BK129" s="225">
        <f>ROUND(I129*H129,2)</f>
        <v>0</v>
      </c>
      <c r="BL129" s="17" t="s">
        <v>83</v>
      </c>
      <c r="BM129" s="224" t="s">
        <v>216</v>
      </c>
    </row>
    <row r="130" s="2" customFormat="1" ht="16.5" customHeight="1">
      <c r="A130" s="39"/>
      <c r="B130" s="40"/>
      <c r="C130" s="213" t="s">
        <v>8</v>
      </c>
      <c r="D130" s="213" t="s">
        <v>152</v>
      </c>
      <c r="E130" s="214" t="s">
        <v>217</v>
      </c>
      <c r="F130" s="215" t="s">
        <v>218</v>
      </c>
      <c r="G130" s="216" t="s">
        <v>162</v>
      </c>
      <c r="H130" s="217">
        <v>1</v>
      </c>
      <c r="I130" s="218"/>
      <c r="J130" s="219">
        <f>ROUND(I130*H130,2)</f>
        <v>0</v>
      </c>
      <c r="K130" s="215" t="s">
        <v>156</v>
      </c>
      <c r="L130" s="45"/>
      <c r="M130" s="220" t="s">
        <v>32</v>
      </c>
      <c r="N130" s="221" t="s">
        <v>47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83</v>
      </c>
      <c r="AT130" s="224" t="s">
        <v>152</v>
      </c>
      <c r="AU130" s="224" t="s">
        <v>83</v>
      </c>
      <c r="AY130" s="17" t="s">
        <v>151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7" t="s">
        <v>83</v>
      </c>
      <c r="BK130" s="225">
        <f>ROUND(I130*H130,2)</f>
        <v>0</v>
      </c>
      <c r="BL130" s="17" t="s">
        <v>83</v>
      </c>
      <c r="BM130" s="224" t="s">
        <v>219</v>
      </c>
    </row>
    <row r="131" s="2" customFormat="1" ht="16.5" customHeight="1">
      <c r="A131" s="39"/>
      <c r="B131" s="40"/>
      <c r="C131" s="213" t="s">
        <v>220</v>
      </c>
      <c r="D131" s="213" t="s">
        <v>152</v>
      </c>
      <c r="E131" s="214" t="s">
        <v>221</v>
      </c>
      <c r="F131" s="215" t="s">
        <v>222</v>
      </c>
      <c r="G131" s="216" t="s">
        <v>162</v>
      </c>
      <c r="H131" s="217">
        <v>1</v>
      </c>
      <c r="I131" s="218"/>
      <c r="J131" s="219">
        <f>ROUND(I131*H131,2)</f>
        <v>0</v>
      </c>
      <c r="K131" s="215" t="s">
        <v>156</v>
      </c>
      <c r="L131" s="45"/>
      <c r="M131" s="220" t="s">
        <v>32</v>
      </c>
      <c r="N131" s="221" t="s">
        <v>47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83</v>
      </c>
      <c r="AT131" s="224" t="s">
        <v>152</v>
      </c>
      <c r="AU131" s="224" t="s">
        <v>83</v>
      </c>
      <c r="AY131" s="17" t="s">
        <v>151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7" t="s">
        <v>83</v>
      </c>
      <c r="BK131" s="225">
        <f>ROUND(I131*H131,2)</f>
        <v>0</v>
      </c>
      <c r="BL131" s="17" t="s">
        <v>83</v>
      </c>
      <c r="BM131" s="224" t="s">
        <v>223</v>
      </c>
    </row>
    <row r="132" s="2" customFormat="1" ht="24.15" customHeight="1">
      <c r="A132" s="39"/>
      <c r="B132" s="40"/>
      <c r="C132" s="213" t="s">
        <v>224</v>
      </c>
      <c r="D132" s="213" t="s">
        <v>152</v>
      </c>
      <c r="E132" s="214" t="s">
        <v>225</v>
      </c>
      <c r="F132" s="215" t="s">
        <v>226</v>
      </c>
      <c r="G132" s="216" t="s">
        <v>162</v>
      </c>
      <c r="H132" s="217">
        <v>1</v>
      </c>
      <c r="I132" s="218"/>
      <c r="J132" s="219">
        <f>ROUND(I132*H132,2)</f>
        <v>0</v>
      </c>
      <c r="K132" s="215" t="s">
        <v>156</v>
      </c>
      <c r="L132" s="45"/>
      <c r="M132" s="220" t="s">
        <v>32</v>
      </c>
      <c r="N132" s="221" t="s">
        <v>47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83</v>
      </c>
      <c r="AT132" s="224" t="s">
        <v>152</v>
      </c>
      <c r="AU132" s="224" t="s">
        <v>83</v>
      </c>
      <c r="AY132" s="17" t="s">
        <v>151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7" t="s">
        <v>83</v>
      </c>
      <c r="BK132" s="225">
        <f>ROUND(I132*H132,2)</f>
        <v>0</v>
      </c>
      <c r="BL132" s="17" t="s">
        <v>83</v>
      </c>
      <c r="BM132" s="224" t="s">
        <v>227</v>
      </c>
    </row>
    <row r="133" s="2" customFormat="1" ht="16.5" customHeight="1">
      <c r="A133" s="39"/>
      <c r="B133" s="40"/>
      <c r="C133" s="213" t="s">
        <v>228</v>
      </c>
      <c r="D133" s="213" t="s">
        <v>152</v>
      </c>
      <c r="E133" s="214" t="s">
        <v>229</v>
      </c>
      <c r="F133" s="215" t="s">
        <v>230</v>
      </c>
      <c r="G133" s="216" t="s">
        <v>162</v>
      </c>
      <c r="H133" s="217">
        <v>3</v>
      </c>
      <c r="I133" s="218"/>
      <c r="J133" s="219">
        <f>ROUND(I133*H133,2)</f>
        <v>0</v>
      </c>
      <c r="K133" s="215" t="s">
        <v>156</v>
      </c>
      <c r="L133" s="45"/>
      <c r="M133" s="220" t="s">
        <v>32</v>
      </c>
      <c r="N133" s="221" t="s">
        <v>47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83</v>
      </c>
      <c r="AT133" s="224" t="s">
        <v>152</v>
      </c>
      <c r="AU133" s="224" t="s">
        <v>83</v>
      </c>
      <c r="AY133" s="17" t="s">
        <v>151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7" t="s">
        <v>83</v>
      </c>
      <c r="BK133" s="225">
        <f>ROUND(I133*H133,2)</f>
        <v>0</v>
      </c>
      <c r="BL133" s="17" t="s">
        <v>83</v>
      </c>
      <c r="BM133" s="224" t="s">
        <v>231</v>
      </c>
    </row>
    <row r="134" s="2" customFormat="1" ht="16.5" customHeight="1">
      <c r="A134" s="39"/>
      <c r="B134" s="40"/>
      <c r="C134" s="213" t="s">
        <v>232</v>
      </c>
      <c r="D134" s="213" t="s">
        <v>152</v>
      </c>
      <c r="E134" s="214" t="s">
        <v>233</v>
      </c>
      <c r="F134" s="215" t="s">
        <v>234</v>
      </c>
      <c r="G134" s="216" t="s">
        <v>162</v>
      </c>
      <c r="H134" s="217">
        <v>1</v>
      </c>
      <c r="I134" s="218"/>
      <c r="J134" s="219">
        <f>ROUND(I134*H134,2)</f>
        <v>0</v>
      </c>
      <c r="K134" s="215" t="s">
        <v>156</v>
      </c>
      <c r="L134" s="45"/>
      <c r="M134" s="220" t="s">
        <v>32</v>
      </c>
      <c r="N134" s="221" t="s">
        <v>47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83</v>
      </c>
      <c r="AT134" s="224" t="s">
        <v>152</v>
      </c>
      <c r="AU134" s="224" t="s">
        <v>83</v>
      </c>
      <c r="AY134" s="17" t="s">
        <v>151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7" t="s">
        <v>83</v>
      </c>
      <c r="BK134" s="225">
        <f>ROUND(I134*H134,2)</f>
        <v>0</v>
      </c>
      <c r="BL134" s="17" t="s">
        <v>83</v>
      </c>
      <c r="BM134" s="224" t="s">
        <v>235</v>
      </c>
    </row>
    <row r="135" s="2" customFormat="1" ht="16.5" customHeight="1">
      <c r="A135" s="39"/>
      <c r="B135" s="40"/>
      <c r="C135" s="213" t="s">
        <v>236</v>
      </c>
      <c r="D135" s="213" t="s">
        <v>152</v>
      </c>
      <c r="E135" s="214" t="s">
        <v>237</v>
      </c>
      <c r="F135" s="215" t="s">
        <v>238</v>
      </c>
      <c r="G135" s="216" t="s">
        <v>191</v>
      </c>
      <c r="H135" s="217">
        <v>3</v>
      </c>
      <c r="I135" s="218"/>
      <c r="J135" s="219">
        <f>ROUND(I135*H135,2)</f>
        <v>0</v>
      </c>
      <c r="K135" s="215" t="s">
        <v>156</v>
      </c>
      <c r="L135" s="45"/>
      <c r="M135" s="220" t="s">
        <v>32</v>
      </c>
      <c r="N135" s="221" t="s">
        <v>47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83</v>
      </c>
      <c r="AT135" s="224" t="s">
        <v>152</v>
      </c>
      <c r="AU135" s="224" t="s">
        <v>83</v>
      </c>
      <c r="AY135" s="17" t="s">
        <v>151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7" t="s">
        <v>83</v>
      </c>
      <c r="BK135" s="225">
        <f>ROUND(I135*H135,2)</f>
        <v>0</v>
      </c>
      <c r="BL135" s="17" t="s">
        <v>83</v>
      </c>
      <c r="BM135" s="224" t="s">
        <v>239</v>
      </c>
    </row>
    <row r="136" s="2" customFormat="1" ht="16.5" customHeight="1">
      <c r="A136" s="39"/>
      <c r="B136" s="40"/>
      <c r="C136" s="213" t="s">
        <v>7</v>
      </c>
      <c r="D136" s="213" t="s">
        <v>152</v>
      </c>
      <c r="E136" s="214" t="s">
        <v>240</v>
      </c>
      <c r="F136" s="215" t="s">
        <v>241</v>
      </c>
      <c r="G136" s="216" t="s">
        <v>191</v>
      </c>
      <c r="H136" s="217">
        <v>33</v>
      </c>
      <c r="I136" s="218"/>
      <c r="J136" s="219">
        <f>ROUND(I136*H136,2)</f>
        <v>0</v>
      </c>
      <c r="K136" s="215" t="s">
        <v>156</v>
      </c>
      <c r="L136" s="45"/>
      <c r="M136" s="220" t="s">
        <v>32</v>
      </c>
      <c r="N136" s="221" t="s">
        <v>47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83</v>
      </c>
      <c r="AT136" s="224" t="s">
        <v>152</v>
      </c>
      <c r="AU136" s="224" t="s">
        <v>83</v>
      </c>
      <c r="AY136" s="17" t="s">
        <v>151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7" t="s">
        <v>83</v>
      </c>
      <c r="BK136" s="225">
        <f>ROUND(I136*H136,2)</f>
        <v>0</v>
      </c>
      <c r="BL136" s="17" t="s">
        <v>83</v>
      </c>
      <c r="BM136" s="224" t="s">
        <v>242</v>
      </c>
    </row>
    <row r="137" s="2" customFormat="1" ht="16.5" customHeight="1">
      <c r="A137" s="39"/>
      <c r="B137" s="40"/>
      <c r="C137" s="213" t="s">
        <v>243</v>
      </c>
      <c r="D137" s="213" t="s">
        <v>152</v>
      </c>
      <c r="E137" s="214" t="s">
        <v>244</v>
      </c>
      <c r="F137" s="215" t="s">
        <v>245</v>
      </c>
      <c r="G137" s="216" t="s">
        <v>191</v>
      </c>
      <c r="H137" s="217">
        <v>15</v>
      </c>
      <c r="I137" s="218"/>
      <c r="J137" s="219">
        <f>ROUND(I137*H137,2)</f>
        <v>0</v>
      </c>
      <c r="K137" s="215" t="s">
        <v>156</v>
      </c>
      <c r="L137" s="45"/>
      <c r="M137" s="220" t="s">
        <v>32</v>
      </c>
      <c r="N137" s="221" t="s">
        <v>47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83</v>
      </c>
      <c r="AT137" s="224" t="s">
        <v>152</v>
      </c>
      <c r="AU137" s="224" t="s">
        <v>83</v>
      </c>
      <c r="AY137" s="17" t="s">
        <v>151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7" t="s">
        <v>83</v>
      </c>
      <c r="BK137" s="225">
        <f>ROUND(I137*H137,2)</f>
        <v>0</v>
      </c>
      <c r="BL137" s="17" t="s">
        <v>83</v>
      </c>
      <c r="BM137" s="224" t="s">
        <v>246</v>
      </c>
    </row>
    <row r="138" s="2" customFormat="1" ht="16.5" customHeight="1">
      <c r="A138" s="39"/>
      <c r="B138" s="40"/>
      <c r="C138" s="213" t="s">
        <v>247</v>
      </c>
      <c r="D138" s="213" t="s">
        <v>152</v>
      </c>
      <c r="E138" s="214" t="s">
        <v>248</v>
      </c>
      <c r="F138" s="215" t="s">
        <v>249</v>
      </c>
      <c r="G138" s="216" t="s">
        <v>162</v>
      </c>
      <c r="H138" s="217">
        <v>5</v>
      </c>
      <c r="I138" s="218"/>
      <c r="J138" s="219">
        <f>ROUND(I138*H138,2)</f>
        <v>0</v>
      </c>
      <c r="K138" s="215" t="s">
        <v>156</v>
      </c>
      <c r="L138" s="45"/>
      <c r="M138" s="220" t="s">
        <v>32</v>
      </c>
      <c r="N138" s="221" t="s">
        <v>47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83</v>
      </c>
      <c r="AT138" s="224" t="s">
        <v>152</v>
      </c>
      <c r="AU138" s="224" t="s">
        <v>83</v>
      </c>
      <c r="AY138" s="17" t="s">
        <v>151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7" t="s">
        <v>83</v>
      </c>
      <c r="BK138" s="225">
        <f>ROUND(I138*H138,2)</f>
        <v>0</v>
      </c>
      <c r="BL138" s="17" t="s">
        <v>83</v>
      </c>
      <c r="BM138" s="224" t="s">
        <v>250</v>
      </c>
    </row>
    <row r="139" s="2" customFormat="1" ht="16.5" customHeight="1">
      <c r="A139" s="39"/>
      <c r="B139" s="40"/>
      <c r="C139" s="213" t="s">
        <v>251</v>
      </c>
      <c r="D139" s="213" t="s">
        <v>152</v>
      </c>
      <c r="E139" s="214" t="s">
        <v>252</v>
      </c>
      <c r="F139" s="215" t="s">
        <v>253</v>
      </c>
      <c r="G139" s="216" t="s">
        <v>162</v>
      </c>
      <c r="H139" s="217">
        <v>2</v>
      </c>
      <c r="I139" s="218"/>
      <c r="J139" s="219">
        <f>ROUND(I139*H139,2)</f>
        <v>0</v>
      </c>
      <c r="K139" s="215" t="s">
        <v>156</v>
      </c>
      <c r="L139" s="45"/>
      <c r="M139" s="220" t="s">
        <v>32</v>
      </c>
      <c r="N139" s="221" t="s">
        <v>47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83</v>
      </c>
      <c r="AT139" s="224" t="s">
        <v>152</v>
      </c>
      <c r="AU139" s="224" t="s">
        <v>83</v>
      </c>
      <c r="AY139" s="17" t="s">
        <v>151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7" t="s">
        <v>83</v>
      </c>
      <c r="BK139" s="225">
        <f>ROUND(I139*H139,2)</f>
        <v>0</v>
      </c>
      <c r="BL139" s="17" t="s">
        <v>83</v>
      </c>
      <c r="BM139" s="224" t="s">
        <v>254</v>
      </c>
    </row>
    <row r="140" s="2" customFormat="1" ht="16.5" customHeight="1">
      <c r="A140" s="39"/>
      <c r="B140" s="40"/>
      <c r="C140" s="213" t="s">
        <v>255</v>
      </c>
      <c r="D140" s="213" t="s">
        <v>152</v>
      </c>
      <c r="E140" s="214" t="s">
        <v>256</v>
      </c>
      <c r="F140" s="215" t="s">
        <v>257</v>
      </c>
      <c r="G140" s="216" t="s">
        <v>162</v>
      </c>
      <c r="H140" s="217">
        <v>1</v>
      </c>
      <c r="I140" s="218"/>
      <c r="J140" s="219">
        <f>ROUND(I140*H140,2)</f>
        <v>0</v>
      </c>
      <c r="K140" s="215" t="s">
        <v>156</v>
      </c>
      <c r="L140" s="45"/>
      <c r="M140" s="220" t="s">
        <v>32</v>
      </c>
      <c r="N140" s="221" t="s">
        <v>47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83</v>
      </c>
      <c r="AT140" s="224" t="s">
        <v>152</v>
      </c>
      <c r="AU140" s="224" t="s">
        <v>83</v>
      </c>
      <c r="AY140" s="17" t="s">
        <v>151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7" t="s">
        <v>83</v>
      </c>
      <c r="BK140" s="225">
        <f>ROUND(I140*H140,2)</f>
        <v>0</v>
      </c>
      <c r="BL140" s="17" t="s">
        <v>83</v>
      </c>
      <c r="BM140" s="224" t="s">
        <v>258</v>
      </c>
    </row>
    <row r="141" s="2" customFormat="1" ht="24.15" customHeight="1">
      <c r="A141" s="39"/>
      <c r="B141" s="40"/>
      <c r="C141" s="213" t="s">
        <v>259</v>
      </c>
      <c r="D141" s="213" t="s">
        <v>152</v>
      </c>
      <c r="E141" s="214" t="s">
        <v>260</v>
      </c>
      <c r="F141" s="215" t="s">
        <v>261</v>
      </c>
      <c r="G141" s="216" t="s">
        <v>162</v>
      </c>
      <c r="H141" s="217">
        <v>2</v>
      </c>
      <c r="I141" s="218"/>
      <c r="J141" s="219">
        <f>ROUND(I141*H141,2)</f>
        <v>0</v>
      </c>
      <c r="K141" s="215" t="s">
        <v>156</v>
      </c>
      <c r="L141" s="45"/>
      <c r="M141" s="220" t="s">
        <v>32</v>
      </c>
      <c r="N141" s="221" t="s">
        <v>47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83</v>
      </c>
      <c r="AT141" s="224" t="s">
        <v>152</v>
      </c>
      <c r="AU141" s="224" t="s">
        <v>83</v>
      </c>
      <c r="AY141" s="17" t="s">
        <v>151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7" t="s">
        <v>83</v>
      </c>
      <c r="BK141" s="225">
        <f>ROUND(I141*H141,2)</f>
        <v>0</v>
      </c>
      <c r="BL141" s="17" t="s">
        <v>83</v>
      </c>
      <c r="BM141" s="224" t="s">
        <v>262</v>
      </c>
    </row>
    <row r="142" s="2" customFormat="1" ht="24.15" customHeight="1">
      <c r="A142" s="39"/>
      <c r="B142" s="40"/>
      <c r="C142" s="213" t="s">
        <v>263</v>
      </c>
      <c r="D142" s="213" t="s">
        <v>152</v>
      </c>
      <c r="E142" s="214" t="s">
        <v>264</v>
      </c>
      <c r="F142" s="215" t="s">
        <v>265</v>
      </c>
      <c r="G142" s="216" t="s">
        <v>162</v>
      </c>
      <c r="H142" s="217">
        <v>2</v>
      </c>
      <c r="I142" s="218"/>
      <c r="J142" s="219">
        <f>ROUND(I142*H142,2)</f>
        <v>0</v>
      </c>
      <c r="K142" s="215" t="s">
        <v>156</v>
      </c>
      <c r="L142" s="45"/>
      <c r="M142" s="220" t="s">
        <v>32</v>
      </c>
      <c r="N142" s="221" t="s">
        <v>47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83</v>
      </c>
      <c r="AT142" s="224" t="s">
        <v>152</v>
      </c>
      <c r="AU142" s="224" t="s">
        <v>83</v>
      </c>
      <c r="AY142" s="17" t="s">
        <v>151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7" t="s">
        <v>83</v>
      </c>
      <c r="BK142" s="225">
        <f>ROUND(I142*H142,2)</f>
        <v>0</v>
      </c>
      <c r="BL142" s="17" t="s">
        <v>83</v>
      </c>
      <c r="BM142" s="224" t="s">
        <v>266</v>
      </c>
    </row>
    <row r="143" s="2" customFormat="1" ht="24.15" customHeight="1">
      <c r="A143" s="39"/>
      <c r="B143" s="40"/>
      <c r="C143" s="213" t="s">
        <v>267</v>
      </c>
      <c r="D143" s="213" t="s">
        <v>152</v>
      </c>
      <c r="E143" s="214" t="s">
        <v>268</v>
      </c>
      <c r="F143" s="215" t="s">
        <v>269</v>
      </c>
      <c r="G143" s="216" t="s">
        <v>162</v>
      </c>
      <c r="H143" s="217">
        <v>2</v>
      </c>
      <c r="I143" s="218"/>
      <c r="J143" s="219">
        <f>ROUND(I143*H143,2)</f>
        <v>0</v>
      </c>
      <c r="K143" s="215" t="s">
        <v>156</v>
      </c>
      <c r="L143" s="45"/>
      <c r="M143" s="220" t="s">
        <v>32</v>
      </c>
      <c r="N143" s="221" t="s">
        <v>47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83</v>
      </c>
      <c r="AT143" s="224" t="s">
        <v>152</v>
      </c>
      <c r="AU143" s="224" t="s">
        <v>83</v>
      </c>
      <c r="AY143" s="17" t="s">
        <v>151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7" t="s">
        <v>83</v>
      </c>
      <c r="BK143" s="225">
        <f>ROUND(I143*H143,2)</f>
        <v>0</v>
      </c>
      <c r="BL143" s="17" t="s">
        <v>83</v>
      </c>
      <c r="BM143" s="224" t="s">
        <v>270</v>
      </c>
    </row>
    <row r="144" s="2" customFormat="1" ht="24.15" customHeight="1">
      <c r="A144" s="39"/>
      <c r="B144" s="40"/>
      <c r="C144" s="213" t="s">
        <v>271</v>
      </c>
      <c r="D144" s="213" t="s">
        <v>152</v>
      </c>
      <c r="E144" s="214" t="s">
        <v>272</v>
      </c>
      <c r="F144" s="215" t="s">
        <v>273</v>
      </c>
      <c r="G144" s="216" t="s">
        <v>162</v>
      </c>
      <c r="H144" s="217">
        <v>2</v>
      </c>
      <c r="I144" s="218"/>
      <c r="J144" s="219">
        <f>ROUND(I144*H144,2)</f>
        <v>0</v>
      </c>
      <c r="K144" s="215" t="s">
        <v>156</v>
      </c>
      <c r="L144" s="45"/>
      <c r="M144" s="220" t="s">
        <v>32</v>
      </c>
      <c r="N144" s="221" t="s">
        <v>47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83</v>
      </c>
      <c r="AT144" s="224" t="s">
        <v>152</v>
      </c>
      <c r="AU144" s="224" t="s">
        <v>83</v>
      </c>
      <c r="AY144" s="17" t="s">
        <v>151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7" t="s">
        <v>83</v>
      </c>
      <c r="BK144" s="225">
        <f>ROUND(I144*H144,2)</f>
        <v>0</v>
      </c>
      <c r="BL144" s="17" t="s">
        <v>83</v>
      </c>
      <c r="BM144" s="224" t="s">
        <v>274</v>
      </c>
    </row>
    <row r="145" s="2" customFormat="1" ht="21.75" customHeight="1">
      <c r="A145" s="39"/>
      <c r="B145" s="40"/>
      <c r="C145" s="213" t="s">
        <v>275</v>
      </c>
      <c r="D145" s="213" t="s">
        <v>152</v>
      </c>
      <c r="E145" s="214" t="s">
        <v>276</v>
      </c>
      <c r="F145" s="215" t="s">
        <v>277</v>
      </c>
      <c r="G145" s="216" t="s">
        <v>162</v>
      </c>
      <c r="H145" s="217">
        <v>2</v>
      </c>
      <c r="I145" s="218"/>
      <c r="J145" s="219">
        <f>ROUND(I145*H145,2)</f>
        <v>0</v>
      </c>
      <c r="K145" s="215" t="s">
        <v>156</v>
      </c>
      <c r="L145" s="45"/>
      <c r="M145" s="220" t="s">
        <v>32</v>
      </c>
      <c r="N145" s="221" t="s">
        <v>47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83</v>
      </c>
      <c r="AT145" s="224" t="s">
        <v>152</v>
      </c>
      <c r="AU145" s="224" t="s">
        <v>83</v>
      </c>
      <c r="AY145" s="17" t="s">
        <v>151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7" t="s">
        <v>83</v>
      </c>
      <c r="BK145" s="225">
        <f>ROUND(I145*H145,2)</f>
        <v>0</v>
      </c>
      <c r="BL145" s="17" t="s">
        <v>83</v>
      </c>
      <c r="BM145" s="224" t="s">
        <v>278</v>
      </c>
    </row>
    <row r="146" s="2" customFormat="1" ht="24.15" customHeight="1">
      <c r="A146" s="39"/>
      <c r="B146" s="40"/>
      <c r="C146" s="213" t="s">
        <v>279</v>
      </c>
      <c r="D146" s="213" t="s">
        <v>152</v>
      </c>
      <c r="E146" s="214" t="s">
        <v>280</v>
      </c>
      <c r="F146" s="215" t="s">
        <v>281</v>
      </c>
      <c r="G146" s="216" t="s">
        <v>162</v>
      </c>
      <c r="H146" s="217">
        <v>2</v>
      </c>
      <c r="I146" s="218"/>
      <c r="J146" s="219">
        <f>ROUND(I146*H146,2)</f>
        <v>0</v>
      </c>
      <c r="K146" s="215" t="s">
        <v>156</v>
      </c>
      <c r="L146" s="45"/>
      <c r="M146" s="220" t="s">
        <v>32</v>
      </c>
      <c r="N146" s="221" t="s">
        <v>47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83</v>
      </c>
      <c r="AT146" s="224" t="s">
        <v>152</v>
      </c>
      <c r="AU146" s="224" t="s">
        <v>83</v>
      </c>
      <c r="AY146" s="17" t="s">
        <v>151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7" t="s">
        <v>83</v>
      </c>
      <c r="BK146" s="225">
        <f>ROUND(I146*H146,2)</f>
        <v>0</v>
      </c>
      <c r="BL146" s="17" t="s">
        <v>83</v>
      </c>
      <c r="BM146" s="224" t="s">
        <v>282</v>
      </c>
    </row>
    <row r="147" s="2" customFormat="1" ht="24.15" customHeight="1">
      <c r="A147" s="39"/>
      <c r="B147" s="40"/>
      <c r="C147" s="213" t="s">
        <v>283</v>
      </c>
      <c r="D147" s="213" t="s">
        <v>152</v>
      </c>
      <c r="E147" s="214" t="s">
        <v>284</v>
      </c>
      <c r="F147" s="215" t="s">
        <v>285</v>
      </c>
      <c r="G147" s="216" t="s">
        <v>162</v>
      </c>
      <c r="H147" s="217">
        <v>2</v>
      </c>
      <c r="I147" s="218"/>
      <c r="J147" s="219">
        <f>ROUND(I147*H147,2)</f>
        <v>0</v>
      </c>
      <c r="K147" s="215" t="s">
        <v>156</v>
      </c>
      <c r="L147" s="45"/>
      <c r="M147" s="220" t="s">
        <v>32</v>
      </c>
      <c r="N147" s="221" t="s">
        <v>47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83</v>
      </c>
      <c r="AT147" s="224" t="s">
        <v>152</v>
      </c>
      <c r="AU147" s="224" t="s">
        <v>83</v>
      </c>
      <c r="AY147" s="17" t="s">
        <v>151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7" t="s">
        <v>83</v>
      </c>
      <c r="BK147" s="225">
        <f>ROUND(I147*H147,2)</f>
        <v>0</v>
      </c>
      <c r="BL147" s="17" t="s">
        <v>83</v>
      </c>
      <c r="BM147" s="224" t="s">
        <v>286</v>
      </c>
    </row>
    <row r="148" s="2" customFormat="1" ht="16.5" customHeight="1">
      <c r="A148" s="39"/>
      <c r="B148" s="40"/>
      <c r="C148" s="213" t="s">
        <v>287</v>
      </c>
      <c r="D148" s="213" t="s">
        <v>152</v>
      </c>
      <c r="E148" s="214" t="s">
        <v>288</v>
      </c>
      <c r="F148" s="215" t="s">
        <v>289</v>
      </c>
      <c r="G148" s="216" t="s">
        <v>162</v>
      </c>
      <c r="H148" s="217">
        <v>5</v>
      </c>
      <c r="I148" s="218"/>
      <c r="J148" s="219">
        <f>ROUND(I148*H148,2)</f>
        <v>0</v>
      </c>
      <c r="K148" s="215" t="s">
        <v>156</v>
      </c>
      <c r="L148" s="45"/>
      <c r="M148" s="220" t="s">
        <v>32</v>
      </c>
      <c r="N148" s="221" t="s">
        <v>47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83</v>
      </c>
      <c r="AT148" s="224" t="s">
        <v>152</v>
      </c>
      <c r="AU148" s="224" t="s">
        <v>83</v>
      </c>
      <c r="AY148" s="17" t="s">
        <v>151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7" t="s">
        <v>83</v>
      </c>
      <c r="BK148" s="225">
        <f>ROUND(I148*H148,2)</f>
        <v>0</v>
      </c>
      <c r="BL148" s="17" t="s">
        <v>83</v>
      </c>
      <c r="BM148" s="224" t="s">
        <v>290</v>
      </c>
    </row>
    <row r="149" s="2" customFormat="1" ht="16.5" customHeight="1">
      <c r="A149" s="39"/>
      <c r="B149" s="40"/>
      <c r="C149" s="213" t="s">
        <v>291</v>
      </c>
      <c r="D149" s="213" t="s">
        <v>152</v>
      </c>
      <c r="E149" s="214" t="s">
        <v>292</v>
      </c>
      <c r="F149" s="215" t="s">
        <v>293</v>
      </c>
      <c r="G149" s="216" t="s">
        <v>162</v>
      </c>
      <c r="H149" s="217">
        <v>5</v>
      </c>
      <c r="I149" s="218"/>
      <c r="J149" s="219">
        <f>ROUND(I149*H149,2)</f>
        <v>0</v>
      </c>
      <c r="K149" s="215" t="s">
        <v>156</v>
      </c>
      <c r="L149" s="45"/>
      <c r="M149" s="220" t="s">
        <v>32</v>
      </c>
      <c r="N149" s="221" t="s">
        <v>47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83</v>
      </c>
      <c r="AT149" s="224" t="s">
        <v>152</v>
      </c>
      <c r="AU149" s="224" t="s">
        <v>83</v>
      </c>
      <c r="AY149" s="17" t="s">
        <v>151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7" t="s">
        <v>83</v>
      </c>
      <c r="BK149" s="225">
        <f>ROUND(I149*H149,2)</f>
        <v>0</v>
      </c>
      <c r="BL149" s="17" t="s">
        <v>83</v>
      </c>
      <c r="BM149" s="224" t="s">
        <v>294</v>
      </c>
    </row>
    <row r="150" s="2" customFormat="1" ht="24.15" customHeight="1">
      <c r="A150" s="39"/>
      <c r="B150" s="40"/>
      <c r="C150" s="213" t="s">
        <v>295</v>
      </c>
      <c r="D150" s="213" t="s">
        <v>152</v>
      </c>
      <c r="E150" s="214" t="s">
        <v>296</v>
      </c>
      <c r="F150" s="215" t="s">
        <v>297</v>
      </c>
      <c r="G150" s="216" t="s">
        <v>162</v>
      </c>
      <c r="H150" s="217">
        <v>1</v>
      </c>
      <c r="I150" s="218"/>
      <c r="J150" s="219">
        <f>ROUND(I150*H150,2)</f>
        <v>0</v>
      </c>
      <c r="K150" s="215" t="s">
        <v>156</v>
      </c>
      <c r="L150" s="45"/>
      <c r="M150" s="220" t="s">
        <v>32</v>
      </c>
      <c r="N150" s="221" t="s">
        <v>47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83</v>
      </c>
      <c r="AT150" s="224" t="s">
        <v>152</v>
      </c>
      <c r="AU150" s="224" t="s">
        <v>83</v>
      </c>
      <c r="AY150" s="17" t="s">
        <v>151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7" t="s">
        <v>83</v>
      </c>
      <c r="BK150" s="225">
        <f>ROUND(I150*H150,2)</f>
        <v>0</v>
      </c>
      <c r="BL150" s="17" t="s">
        <v>83</v>
      </c>
      <c r="BM150" s="224" t="s">
        <v>298</v>
      </c>
    </row>
    <row r="151" s="2" customFormat="1" ht="16.5" customHeight="1">
      <c r="A151" s="39"/>
      <c r="B151" s="40"/>
      <c r="C151" s="213" t="s">
        <v>299</v>
      </c>
      <c r="D151" s="213" t="s">
        <v>152</v>
      </c>
      <c r="E151" s="214" t="s">
        <v>300</v>
      </c>
      <c r="F151" s="215" t="s">
        <v>301</v>
      </c>
      <c r="G151" s="216" t="s">
        <v>162</v>
      </c>
      <c r="H151" s="217">
        <v>1</v>
      </c>
      <c r="I151" s="218"/>
      <c r="J151" s="219">
        <f>ROUND(I151*H151,2)</f>
        <v>0</v>
      </c>
      <c r="K151" s="215" t="s">
        <v>156</v>
      </c>
      <c r="L151" s="45"/>
      <c r="M151" s="220" t="s">
        <v>32</v>
      </c>
      <c r="N151" s="221" t="s">
        <v>47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83</v>
      </c>
      <c r="AT151" s="224" t="s">
        <v>152</v>
      </c>
      <c r="AU151" s="224" t="s">
        <v>83</v>
      </c>
      <c r="AY151" s="17" t="s">
        <v>151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7" t="s">
        <v>83</v>
      </c>
      <c r="BK151" s="225">
        <f>ROUND(I151*H151,2)</f>
        <v>0</v>
      </c>
      <c r="BL151" s="17" t="s">
        <v>83</v>
      </c>
      <c r="BM151" s="224" t="s">
        <v>302</v>
      </c>
    </row>
    <row r="152" s="2" customFormat="1" ht="16.5" customHeight="1">
      <c r="A152" s="39"/>
      <c r="B152" s="40"/>
      <c r="C152" s="213" t="s">
        <v>303</v>
      </c>
      <c r="D152" s="213" t="s">
        <v>152</v>
      </c>
      <c r="E152" s="214" t="s">
        <v>304</v>
      </c>
      <c r="F152" s="215" t="s">
        <v>305</v>
      </c>
      <c r="G152" s="216" t="s">
        <v>162</v>
      </c>
      <c r="H152" s="217">
        <v>2</v>
      </c>
      <c r="I152" s="218"/>
      <c r="J152" s="219">
        <f>ROUND(I152*H152,2)</f>
        <v>0</v>
      </c>
      <c r="K152" s="215" t="s">
        <v>156</v>
      </c>
      <c r="L152" s="45"/>
      <c r="M152" s="220" t="s">
        <v>32</v>
      </c>
      <c r="N152" s="221" t="s">
        <v>47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83</v>
      </c>
      <c r="AT152" s="224" t="s">
        <v>152</v>
      </c>
      <c r="AU152" s="224" t="s">
        <v>83</v>
      </c>
      <c r="AY152" s="17" t="s">
        <v>151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7" t="s">
        <v>83</v>
      </c>
      <c r="BK152" s="225">
        <f>ROUND(I152*H152,2)</f>
        <v>0</v>
      </c>
      <c r="BL152" s="17" t="s">
        <v>83</v>
      </c>
      <c r="BM152" s="224" t="s">
        <v>306</v>
      </c>
    </row>
    <row r="153" s="2" customFormat="1" ht="16.5" customHeight="1">
      <c r="A153" s="39"/>
      <c r="B153" s="40"/>
      <c r="C153" s="213" t="s">
        <v>307</v>
      </c>
      <c r="D153" s="213" t="s">
        <v>152</v>
      </c>
      <c r="E153" s="214" t="s">
        <v>308</v>
      </c>
      <c r="F153" s="215" t="s">
        <v>309</v>
      </c>
      <c r="G153" s="216" t="s">
        <v>162</v>
      </c>
      <c r="H153" s="217">
        <v>5</v>
      </c>
      <c r="I153" s="218"/>
      <c r="J153" s="219">
        <f>ROUND(I153*H153,2)</f>
        <v>0</v>
      </c>
      <c r="K153" s="215" t="s">
        <v>156</v>
      </c>
      <c r="L153" s="45"/>
      <c r="M153" s="220" t="s">
        <v>32</v>
      </c>
      <c r="N153" s="221" t="s">
        <v>47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83</v>
      </c>
      <c r="AT153" s="224" t="s">
        <v>152</v>
      </c>
      <c r="AU153" s="224" t="s">
        <v>83</v>
      </c>
      <c r="AY153" s="17" t="s">
        <v>151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7" t="s">
        <v>83</v>
      </c>
      <c r="BK153" s="225">
        <f>ROUND(I153*H153,2)</f>
        <v>0</v>
      </c>
      <c r="BL153" s="17" t="s">
        <v>83</v>
      </c>
      <c r="BM153" s="224" t="s">
        <v>310</v>
      </c>
    </row>
    <row r="154" s="2" customFormat="1" ht="16.5" customHeight="1">
      <c r="A154" s="39"/>
      <c r="B154" s="40"/>
      <c r="C154" s="213" t="s">
        <v>311</v>
      </c>
      <c r="D154" s="213" t="s">
        <v>152</v>
      </c>
      <c r="E154" s="214" t="s">
        <v>312</v>
      </c>
      <c r="F154" s="215" t="s">
        <v>313</v>
      </c>
      <c r="G154" s="216" t="s">
        <v>162</v>
      </c>
      <c r="H154" s="217">
        <v>5</v>
      </c>
      <c r="I154" s="218"/>
      <c r="J154" s="219">
        <f>ROUND(I154*H154,2)</f>
        <v>0</v>
      </c>
      <c r="K154" s="215" t="s">
        <v>156</v>
      </c>
      <c r="L154" s="45"/>
      <c r="M154" s="220" t="s">
        <v>32</v>
      </c>
      <c r="N154" s="221" t="s">
        <v>47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83</v>
      </c>
      <c r="AT154" s="224" t="s">
        <v>152</v>
      </c>
      <c r="AU154" s="224" t="s">
        <v>83</v>
      </c>
      <c r="AY154" s="17" t="s">
        <v>151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7" t="s">
        <v>83</v>
      </c>
      <c r="BK154" s="225">
        <f>ROUND(I154*H154,2)</f>
        <v>0</v>
      </c>
      <c r="BL154" s="17" t="s">
        <v>83</v>
      </c>
      <c r="BM154" s="224" t="s">
        <v>314</v>
      </c>
    </row>
    <row r="155" s="2" customFormat="1" ht="16.5" customHeight="1">
      <c r="A155" s="39"/>
      <c r="B155" s="40"/>
      <c r="C155" s="213" t="s">
        <v>315</v>
      </c>
      <c r="D155" s="213" t="s">
        <v>152</v>
      </c>
      <c r="E155" s="214" t="s">
        <v>316</v>
      </c>
      <c r="F155" s="215" t="s">
        <v>317</v>
      </c>
      <c r="G155" s="216" t="s">
        <v>162</v>
      </c>
      <c r="H155" s="217">
        <v>2</v>
      </c>
      <c r="I155" s="218"/>
      <c r="J155" s="219">
        <f>ROUND(I155*H155,2)</f>
        <v>0</v>
      </c>
      <c r="K155" s="215" t="s">
        <v>156</v>
      </c>
      <c r="L155" s="45"/>
      <c r="M155" s="220" t="s">
        <v>32</v>
      </c>
      <c r="N155" s="221" t="s">
        <v>47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83</v>
      </c>
      <c r="AT155" s="224" t="s">
        <v>152</v>
      </c>
      <c r="AU155" s="224" t="s">
        <v>83</v>
      </c>
      <c r="AY155" s="17" t="s">
        <v>151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7" t="s">
        <v>83</v>
      </c>
      <c r="BK155" s="225">
        <f>ROUND(I155*H155,2)</f>
        <v>0</v>
      </c>
      <c r="BL155" s="17" t="s">
        <v>83</v>
      </c>
      <c r="BM155" s="224" t="s">
        <v>318</v>
      </c>
    </row>
    <row r="156" s="2" customFormat="1" ht="16.5" customHeight="1">
      <c r="A156" s="39"/>
      <c r="B156" s="40"/>
      <c r="C156" s="213" t="s">
        <v>319</v>
      </c>
      <c r="D156" s="213" t="s">
        <v>152</v>
      </c>
      <c r="E156" s="214" t="s">
        <v>320</v>
      </c>
      <c r="F156" s="215" t="s">
        <v>321</v>
      </c>
      <c r="G156" s="216" t="s">
        <v>162</v>
      </c>
      <c r="H156" s="217">
        <v>5</v>
      </c>
      <c r="I156" s="218"/>
      <c r="J156" s="219">
        <f>ROUND(I156*H156,2)</f>
        <v>0</v>
      </c>
      <c r="K156" s="215" t="s">
        <v>156</v>
      </c>
      <c r="L156" s="45"/>
      <c r="M156" s="220" t="s">
        <v>32</v>
      </c>
      <c r="N156" s="221" t="s">
        <v>47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83</v>
      </c>
      <c r="AT156" s="224" t="s">
        <v>152</v>
      </c>
      <c r="AU156" s="224" t="s">
        <v>83</v>
      </c>
      <c r="AY156" s="17" t="s">
        <v>151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7" t="s">
        <v>83</v>
      </c>
      <c r="BK156" s="225">
        <f>ROUND(I156*H156,2)</f>
        <v>0</v>
      </c>
      <c r="BL156" s="17" t="s">
        <v>83</v>
      </c>
      <c r="BM156" s="224" t="s">
        <v>322</v>
      </c>
    </row>
    <row r="157" s="2" customFormat="1" ht="16.5" customHeight="1">
      <c r="A157" s="39"/>
      <c r="B157" s="40"/>
      <c r="C157" s="213" t="s">
        <v>323</v>
      </c>
      <c r="D157" s="213" t="s">
        <v>152</v>
      </c>
      <c r="E157" s="214" t="s">
        <v>324</v>
      </c>
      <c r="F157" s="215" t="s">
        <v>325</v>
      </c>
      <c r="G157" s="216" t="s">
        <v>162</v>
      </c>
      <c r="H157" s="217">
        <v>2</v>
      </c>
      <c r="I157" s="218"/>
      <c r="J157" s="219">
        <f>ROUND(I157*H157,2)</f>
        <v>0</v>
      </c>
      <c r="K157" s="215" t="s">
        <v>156</v>
      </c>
      <c r="L157" s="45"/>
      <c r="M157" s="220" t="s">
        <v>32</v>
      </c>
      <c r="N157" s="221" t="s">
        <v>47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83</v>
      </c>
      <c r="AT157" s="224" t="s">
        <v>152</v>
      </c>
      <c r="AU157" s="224" t="s">
        <v>83</v>
      </c>
      <c r="AY157" s="17" t="s">
        <v>151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7" t="s">
        <v>83</v>
      </c>
      <c r="BK157" s="225">
        <f>ROUND(I157*H157,2)</f>
        <v>0</v>
      </c>
      <c r="BL157" s="17" t="s">
        <v>83</v>
      </c>
      <c r="BM157" s="224" t="s">
        <v>326</v>
      </c>
    </row>
    <row r="158" s="2" customFormat="1" ht="16.5" customHeight="1">
      <c r="A158" s="39"/>
      <c r="B158" s="40"/>
      <c r="C158" s="213" t="s">
        <v>327</v>
      </c>
      <c r="D158" s="213" t="s">
        <v>152</v>
      </c>
      <c r="E158" s="214" t="s">
        <v>328</v>
      </c>
      <c r="F158" s="215" t="s">
        <v>329</v>
      </c>
      <c r="G158" s="216" t="s">
        <v>162</v>
      </c>
      <c r="H158" s="217">
        <v>2</v>
      </c>
      <c r="I158" s="218"/>
      <c r="J158" s="219">
        <f>ROUND(I158*H158,2)</f>
        <v>0</v>
      </c>
      <c r="K158" s="215" t="s">
        <v>156</v>
      </c>
      <c r="L158" s="45"/>
      <c r="M158" s="220" t="s">
        <v>32</v>
      </c>
      <c r="N158" s="221" t="s">
        <v>47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83</v>
      </c>
      <c r="AT158" s="224" t="s">
        <v>152</v>
      </c>
      <c r="AU158" s="224" t="s">
        <v>83</v>
      </c>
      <c r="AY158" s="17" t="s">
        <v>151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7" t="s">
        <v>83</v>
      </c>
      <c r="BK158" s="225">
        <f>ROUND(I158*H158,2)</f>
        <v>0</v>
      </c>
      <c r="BL158" s="17" t="s">
        <v>83</v>
      </c>
      <c r="BM158" s="224" t="s">
        <v>330</v>
      </c>
    </row>
    <row r="159" s="2" customFormat="1" ht="16.5" customHeight="1">
      <c r="A159" s="39"/>
      <c r="B159" s="40"/>
      <c r="C159" s="213" t="s">
        <v>331</v>
      </c>
      <c r="D159" s="213" t="s">
        <v>152</v>
      </c>
      <c r="E159" s="214" t="s">
        <v>332</v>
      </c>
      <c r="F159" s="215" t="s">
        <v>333</v>
      </c>
      <c r="G159" s="216" t="s">
        <v>162</v>
      </c>
      <c r="H159" s="217">
        <v>2</v>
      </c>
      <c r="I159" s="218"/>
      <c r="J159" s="219">
        <f>ROUND(I159*H159,2)</f>
        <v>0</v>
      </c>
      <c r="K159" s="215" t="s">
        <v>156</v>
      </c>
      <c r="L159" s="45"/>
      <c r="M159" s="220" t="s">
        <v>32</v>
      </c>
      <c r="N159" s="221" t="s">
        <v>47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83</v>
      </c>
      <c r="AT159" s="224" t="s">
        <v>152</v>
      </c>
      <c r="AU159" s="224" t="s">
        <v>83</v>
      </c>
      <c r="AY159" s="17" t="s">
        <v>151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7" t="s">
        <v>83</v>
      </c>
      <c r="BK159" s="225">
        <f>ROUND(I159*H159,2)</f>
        <v>0</v>
      </c>
      <c r="BL159" s="17" t="s">
        <v>83</v>
      </c>
      <c r="BM159" s="224" t="s">
        <v>334</v>
      </c>
    </row>
    <row r="160" s="2" customFormat="1" ht="16.5" customHeight="1">
      <c r="A160" s="39"/>
      <c r="B160" s="40"/>
      <c r="C160" s="213" t="s">
        <v>335</v>
      </c>
      <c r="D160" s="213" t="s">
        <v>152</v>
      </c>
      <c r="E160" s="214" t="s">
        <v>336</v>
      </c>
      <c r="F160" s="215" t="s">
        <v>337</v>
      </c>
      <c r="G160" s="216" t="s">
        <v>162</v>
      </c>
      <c r="H160" s="217">
        <v>2</v>
      </c>
      <c r="I160" s="218"/>
      <c r="J160" s="219">
        <f>ROUND(I160*H160,2)</f>
        <v>0</v>
      </c>
      <c r="K160" s="215" t="s">
        <v>156</v>
      </c>
      <c r="L160" s="45"/>
      <c r="M160" s="220" t="s">
        <v>32</v>
      </c>
      <c r="N160" s="221" t="s">
        <v>47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83</v>
      </c>
      <c r="AT160" s="224" t="s">
        <v>152</v>
      </c>
      <c r="AU160" s="224" t="s">
        <v>83</v>
      </c>
      <c r="AY160" s="17" t="s">
        <v>151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7" t="s">
        <v>83</v>
      </c>
      <c r="BK160" s="225">
        <f>ROUND(I160*H160,2)</f>
        <v>0</v>
      </c>
      <c r="BL160" s="17" t="s">
        <v>83</v>
      </c>
      <c r="BM160" s="224" t="s">
        <v>338</v>
      </c>
    </row>
    <row r="161" s="2" customFormat="1" ht="16.5" customHeight="1">
      <c r="A161" s="39"/>
      <c r="B161" s="40"/>
      <c r="C161" s="213" t="s">
        <v>339</v>
      </c>
      <c r="D161" s="213" t="s">
        <v>152</v>
      </c>
      <c r="E161" s="214" t="s">
        <v>340</v>
      </c>
      <c r="F161" s="215" t="s">
        <v>341</v>
      </c>
      <c r="G161" s="216" t="s">
        <v>162</v>
      </c>
      <c r="H161" s="217">
        <v>2</v>
      </c>
      <c r="I161" s="218"/>
      <c r="J161" s="219">
        <f>ROUND(I161*H161,2)</f>
        <v>0</v>
      </c>
      <c r="K161" s="215" t="s">
        <v>156</v>
      </c>
      <c r="L161" s="45"/>
      <c r="M161" s="220" t="s">
        <v>32</v>
      </c>
      <c r="N161" s="221" t="s">
        <v>47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83</v>
      </c>
      <c r="AT161" s="224" t="s">
        <v>152</v>
      </c>
      <c r="AU161" s="224" t="s">
        <v>83</v>
      </c>
      <c r="AY161" s="17" t="s">
        <v>151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7" t="s">
        <v>83</v>
      </c>
      <c r="BK161" s="225">
        <f>ROUND(I161*H161,2)</f>
        <v>0</v>
      </c>
      <c r="BL161" s="17" t="s">
        <v>83</v>
      </c>
      <c r="BM161" s="224" t="s">
        <v>342</v>
      </c>
    </row>
    <row r="162" s="2" customFormat="1" ht="16.5" customHeight="1">
      <c r="A162" s="39"/>
      <c r="B162" s="40"/>
      <c r="C162" s="213" t="s">
        <v>343</v>
      </c>
      <c r="D162" s="213" t="s">
        <v>152</v>
      </c>
      <c r="E162" s="214" t="s">
        <v>344</v>
      </c>
      <c r="F162" s="215" t="s">
        <v>345</v>
      </c>
      <c r="G162" s="216" t="s">
        <v>162</v>
      </c>
      <c r="H162" s="217">
        <v>2</v>
      </c>
      <c r="I162" s="218"/>
      <c r="J162" s="219">
        <f>ROUND(I162*H162,2)</f>
        <v>0</v>
      </c>
      <c r="K162" s="215" t="s">
        <v>156</v>
      </c>
      <c r="L162" s="45"/>
      <c r="M162" s="220" t="s">
        <v>32</v>
      </c>
      <c r="N162" s="221" t="s">
        <v>47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83</v>
      </c>
      <c r="AT162" s="224" t="s">
        <v>152</v>
      </c>
      <c r="AU162" s="224" t="s">
        <v>83</v>
      </c>
      <c r="AY162" s="17" t="s">
        <v>151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7" t="s">
        <v>83</v>
      </c>
      <c r="BK162" s="225">
        <f>ROUND(I162*H162,2)</f>
        <v>0</v>
      </c>
      <c r="BL162" s="17" t="s">
        <v>83</v>
      </c>
      <c r="BM162" s="224" t="s">
        <v>346</v>
      </c>
    </row>
    <row r="163" s="2" customFormat="1" ht="24.15" customHeight="1">
      <c r="A163" s="39"/>
      <c r="B163" s="40"/>
      <c r="C163" s="213" t="s">
        <v>347</v>
      </c>
      <c r="D163" s="213" t="s">
        <v>152</v>
      </c>
      <c r="E163" s="214" t="s">
        <v>348</v>
      </c>
      <c r="F163" s="215" t="s">
        <v>349</v>
      </c>
      <c r="G163" s="216" t="s">
        <v>162</v>
      </c>
      <c r="H163" s="217">
        <v>2</v>
      </c>
      <c r="I163" s="218"/>
      <c r="J163" s="219">
        <f>ROUND(I163*H163,2)</f>
        <v>0</v>
      </c>
      <c r="K163" s="215" t="s">
        <v>156</v>
      </c>
      <c r="L163" s="45"/>
      <c r="M163" s="220" t="s">
        <v>32</v>
      </c>
      <c r="N163" s="221" t="s">
        <v>47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83</v>
      </c>
      <c r="AT163" s="224" t="s">
        <v>152</v>
      </c>
      <c r="AU163" s="224" t="s">
        <v>83</v>
      </c>
      <c r="AY163" s="17" t="s">
        <v>151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7" t="s">
        <v>83</v>
      </c>
      <c r="BK163" s="225">
        <f>ROUND(I163*H163,2)</f>
        <v>0</v>
      </c>
      <c r="BL163" s="17" t="s">
        <v>83</v>
      </c>
      <c r="BM163" s="224" t="s">
        <v>350</v>
      </c>
    </row>
    <row r="164" s="2" customFormat="1" ht="16.5" customHeight="1">
      <c r="A164" s="39"/>
      <c r="B164" s="40"/>
      <c r="C164" s="213" t="s">
        <v>351</v>
      </c>
      <c r="D164" s="213" t="s">
        <v>152</v>
      </c>
      <c r="E164" s="214" t="s">
        <v>352</v>
      </c>
      <c r="F164" s="215" t="s">
        <v>353</v>
      </c>
      <c r="G164" s="216" t="s">
        <v>162</v>
      </c>
      <c r="H164" s="217">
        <v>10</v>
      </c>
      <c r="I164" s="218"/>
      <c r="J164" s="219">
        <f>ROUND(I164*H164,2)</f>
        <v>0</v>
      </c>
      <c r="K164" s="215" t="s">
        <v>156</v>
      </c>
      <c r="L164" s="45"/>
      <c r="M164" s="220" t="s">
        <v>32</v>
      </c>
      <c r="N164" s="221" t="s">
        <v>47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83</v>
      </c>
      <c r="AT164" s="224" t="s">
        <v>152</v>
      </c>
      <c r="AU164" s="224" t="s">
        <v>83</v>
      </c>
      <c r="AY164" s="17" t="s">
        <v>151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7" t="s">
        <v>83</v>
      </c>
      <c r="BK164" s="225">
        <f>ROUND(I164*H164,2)</f>
        <v>0</v>
      </c>
      <c r="BL164" s="17" t="s">
        <v>83</v>
      </c>
      <c r="BM164" s="224" t="s">
        <v>354</v>
      </c>
    </row>
    <row r="165" s="2" customFormat="1" ht="16.5" customHeight="1">
      <c r="A165" s="39"/>
      <c r="B165" s="40"/>
      <c r="C165" s="213" t="s">
        <v>355</v>
      </c>
      <c r="D165" s="213" t="s">
        <v>152</v>
      </c>
      <c r="E165" s="214" t="s">
        <v>356</v>
      </c>
      <c r="F165" s="215" t="s">
        <v>357</v>
      </c>
      <c r="G165" s="216" t="s">
        <v>162</v>
      </c>
      <c r="H165" s="217">
        <v>1</v>
      </c>
      <c r="I165" s="218"/>
      <c r="J165" s="219">
        <f>ROUND(I165*H165,2)</f>
        <v>0</v>
      </c>
      <c r="K165" s="215" t="s">
        <v>156</v>
      </c>
      <c r="L165" s="45"/>
      <c r="M165" s="220" t="s">
        <v>32</v>
      </c>
      <c r="N165" s="221" t="s">
        <v>47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83</v>
      </c>
      <c r="AT165" s="224" t="s">
        <v>152</v>
      </c>
      <c r="AU165" s="224" t="s">
        <v>83</v>
      </c>
      <c r="AY165" s="17" t="s">
        <v>151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7" t="s">
        <v>83</v>
      </c>
      <c r="BK165" s="225">
        <f>ROUND(I165*H165,2)</f>
        <v>0</v>
      </c>
      <c r="BL165" s="17" t="s">
        <v>83</v>
      </c>
      <c r="BM165" s="224" t="s">
        <v>358</v>
      </c>
    </row>
    <row r="166" s="2" customFormat="1" ht="16.5" customHeight="1">
      <c r="A166" s="39"/>
      <c r="B166" s="40"/>
      <c r="C166" s="213" t="s">
        <v>359</v>
      </c>
      <c r="D166" s="213" t="s">
        <v>152</v>
      </c>
      <c r="E166" s="214" t="s">
        <v>360</v>
      </c>
      <c r="F166" s="215" t="s">
        <v>361</v>
      </c>
      <c r="G166" s="216" t="s">
        <v>162</v>
      </c>
      <c r="H166" s="217">
        <v>7</v>
      </c>
      <c r="I166" s="218"/>
      <c r="J166" s="219">
        <f>ROUND(I166*H166,2)</f>
        <v>0</v>
      </c>
      <c r="K166" s="215" t="s">
        <v>156</v>
      </c>
      <c r="L166" s="45"/>
      <c r="M166" s="220" t="s">
        <v>32</v>
      </c>
      <c r="N166" s="221" t="s">
        <v>47</v>
      </c>
      <c r="O166" s="85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83</v>
      </c>
      <c r="AT166" s="224" t="s">
        <v>152</v>
      </c>
      <c r="AU166" s="224" t="s">
        <v>83</v>
      </c>
      <c r="AY166" s="17" t="s">
        <v>151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7" t="s">
        <v>83</v>
      </c>
      <c r="BK166" s="225">
        <f>ROUND(I166*H166,2)</f>
        <v>0</v>
      </c>
      <c r="BL166" s="17" t="s">
        <v>83</v>
      </c>
      <c r="BM166" s="224" t="s">
        <v>362</v>
      </c>
    </row>
    <row r="167" s="2" customFormat="1" ht="16.5" customHeight="1">
      <c r="A167" s="39"/>
      <c r="B167" s="40"/>
      <c r="C167" s="213" t="s">
        <v>363</v>
      </c>
      <c r="D167" s="213" t="s">
        <v>152</v>
      </c>
      <c r="E167" s="214" t="s">
        <v>364</v>
      </c>
      <c r="F167" s="215" t="s">
        <v>365</v>
      </c>
      <c r="G167" s="216" t="s">
        <v>162</v>
      </c>
      <c r="H167" s="217">
        <v>2</v>
      </c>
      <c r="I167" s="218"/>
      <c r="J167" s="219">
        <f>ROUND(I167*H167,2)</f>
        <v>0</v>
      </c>
      <c r="K167" s="215" t="s">
        <v>156</v>
      </c>
      <c r="L167" s="45"/>
      <c r="M167" s="220" t="s">
        <v>32</v>
      </c>
      <c r="N167" s="221" t="s">
        <v>47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83</v>
      </c>
      <c r="AT167" s="224" t="s">
        <v>152</v>
      </c>
      <c r="AU167" s="224" t="s">
        <v>83</v>
      </c>
      <c r="AY167" s="17" t="s">
        <v>151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7" t="s">
        <v>83</v>
      </c>
      <c r="BK167" s="225">
        <f>ROUND(I167*H167,2)</f>
        <v>0</v>
      </c>
      <c r="BL167" s="17" t="s">
        <v>83</v>
      </c>
      <c r="BM167" s="224" t="s">
        <v>366</v>
      </c>
    </row>
    <row r="168" s="2" customFormat="1" ht="16.5" customHeight="1">
      <c r="A168" s="39"/>
      <c r="B168" s="40"/>
      <c r="C168" s="213" t="s">
        <v>367</v>
      </c>
      <c r="D168" s="213" t="s">
        <v>152</v>
      </c>
      <c r="E168" s="214" t="s">
        <v>368</v>
      </c>
      <c r="F168" s="215" t="s">
        <v>369</v>
      </c>
      <c r="G168" s="216" t="s">
        <v>162</v>
      </c>
      <c r="H168" s="217">
        <v>3</v>
      </c>
      <c r="I168" s="218"/>
      <c r="J168" s="219">
        <f>ROUND(I168*H168,2)</f>
        <v>0</v>
      </c>
      <c r="K168" s="215" t="s">
        <v>156</v>
      </c>
      <c r="L168" s="45"/>
      <c r="M168" s="220" t="s">
        <v>32</v>
      </c>
      <c r="N168" s="221" t="s">
        <v>47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83</v>
      </c>
      <c r="AT168" s="224" t="s">
        <v>152</v>
      </c>
      <c r="AU168" s="224" t="s">
        <v>83</v>
      </c>
      <c r="AY168" s="17" t="s">
        <v>151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7" t="s">
        <v>83</v>
      </c>
      <c r="BK168" s="225">
        <f>ROUND(I168*H168,2)</f>
        <v>0</v>
      </c>
      <c r="BL168" s="17" t="s">
        <v>83</v>
      </c>
      <c r="BM168" s="224" t="s">
        <v>370</v>
      </c>
    </row>
    <row r="169" s="2" customFormat="1" ht="16.5" customHeight="1">
      <c r="A169" s="39"/>
      <c r="B169" s="40"/>
      <c r="C169" s="213" t="s">
        <v>371</v>
      </c>
      <c r="D169" s="213" t="s">
        <v>152</v>
      </c>
      <c r="E169" s="214" t="s">
        <v>372</v>
      </c>
      <c r="F169" s="215" t="s">
        <v>373</v>
      </c>
      <c r="G169" s="216" t="s">
        <v>162</v>
      </c>
      <c r="H169" s="217">
        <v>5</v>
      </c>
      <c r="I169" s="218"/>
      <c r="J169" s="219">
        <f>ROUND(I169*H169,2)</f>
        <v>0</v>
      </c>
      <c r="K169" s="215" t="s">
        <v>156</v>
      </c>
      <c r="L169" s="45"/>
      <c r="M169" s="220" t="s">
        <v>32</v>
      </c>
      <c r="N169" s="221" t="s">
        <v>47</v>
      </c>
      <c r="O169" s="85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83</v>
      </c>
      <c r="AT169" s="224" t="s">
        <v>152</v>
      </c>
      <c r="AU169" s="224" t="s">
        <v>83</v>
      </c>
      <c r="AY169" s="17" t="s">
        <v>151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7" t="s">
        <v>83</v>
      </c>
      <c r="BK169" s="225">
        <f>ROUND(I169*H169,2)</f>
        <v>0</v>
      </c>
      <c r="BL169" s="17" t="s">
        <v>83</v>
      </c>
      <c r="BM169" s="224" t="s">
        <v>374</v>
      </c>
    </row>
    <row r="170" s="2" customFormat="1" ht="16.5" customHeight="1">
      <c r="A170" s="39"/>
      <c r="B170" s="40"/>
      <c r="C170" s="213" t="s">
        <v>375</v>
      </c>
      <c r="D170" s="213" t="s">
        <v>152</v>
      </c>
      <c r="E170" s="214" t="s">
        <v>376</v>
      </c>
      <c r="F170" s="215" t="s">
        <v>377</v>
      </c>
      <c r="G170" s="216" t="s">
        <v>162</v>
      </c>
      <c r="H170" s="217">
        <v>5</v>
      </c>
      <c r="I170" s="218"/>
      <c r="J170" s="219">
        <f>ROUND(I170*H170,2)</f>
        <v>0</v>
      </c>
      <c r="K170" s="215" t="s">
        <v>156</v>
      </c>
      <c r="L170" s="45"/>
      <c r="M170" s="220" t="s">
        <v>32</v>
      </c>
      <c r="N170" s="221" t="s">
        <v>47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83</v>
      </c>
      <c r="AT170" s="224" t="s">
        <v>152</v>
      </c>
      <c r="AU170" s="224" t="s">
        <v>83</v>
      </c>
      <c r="AY170" s="17" t="s">
        <v>151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7" t="s">
        <v>83</v>
      </c>
      <c r="BK170" s="225">
        <f>ROUND(I170*H170,2)</f>
        <v>0</v>
      </c>
      <c r="BL170" s="17" t="s">
        <v>83</v>
      </c>
      <c r="BM170" s="224" t="s">
        <v>378</v>
      </c>
    </row>
    <row r="171" s="2" customFormat="1" ht="16.5" customHeight="1">
      <c r="A171" s="39"/>
      <c r="B171" s="40"/>
      <c r="C171" s="213" t="s">
        <v>379</v>
      </c>
      <c r="D171" s="213" t="s">
        <v>152</v>
      </c>
      <c r="E171" s="214" t="s">
        <v>380</v>
      </c>
      <c r="F171" s="215" t="s">
        <v>381</v>
      </c>
      <c r="G171" s="216" t="s">
        <v>162</v>
      </c>
      <c r="H171" s="217">
        <v>5</v>
      </c>
      <c r="I171" s="218"/>
      <c r="J171" s="219">
        <f>ROUND(I171*H171,2)</f>
        <v>0</v>
      </c>
      <c r="K171" s="215" t="s">
        <v>156</v>
      </c>
      <c r="L171" s="45"/>
      <c r="M171" s="220" t="s">
        <v>32</v>
      </c>
      <c r="N171" s="221" t="s">
        <v>47</v>
      </c>
      <c r="O171" s="85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83</v>
      </c>
      <c r="AT171" s="224" t="s">
        <v>152</v>
      </c>
      <c r="AU171" s="224" t="s">
        <v>83</v>
      </c>
      <c r="AY171" s="17" t="s">
        <v>151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7" t="s">
        <v>83</v>
      </c>
      <c r="BK171" s="225">
        <f>ROUND(I171*H171,2)</f>
        <v>0</v>
      </c>
      <c r="BL171" s="17" t="s">
        <v>83</v>
      </c>
      <c r="BM171" s="224" t="s">
        <v>382</v>
      </c>
    </row>
    <row r="172" s="2" customFormat="1" ht="16.5" customHeight="1">
      <c r="A172" s="39"/>
      <c r="B172" s="40"/>
      <c r="C172" s="213" t="s">
        <v>383</v>
      </c>
      <c r="D172" s="213" t="s">
        <v>152</v>
      </c>
      <c r="E172" s="214" t="s">
        <v>384</v>
      </c>
      <c r="F172" s="215" t="s">
        <v>385</v>
      </c>
      <c r="G172" s="216" t="s">
        <v>162</v>
      </c>
      <c r="H172" s="217">
        <v>1</v>
      </c>
      <c r="I172" s="218"/>
      <c r="J172" s="219">
        <f>ROUND(I172*H172,2)</f>
        <v>0</v>
      </c>
      <c r="K172" s="215" t="s">
        <v>156</v>
      </c>
      <c r="L172" s="45"/>
      <c r="M172" s="220" t="s">
        <v>32</v>
      </c>
      <c r="N172" s="221" t="s">
        <v>47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83</v>
      </c>
      <c r="AT172" s="224" t="s">
        <v>152</v>
      </c>
      <c r="AU172" s="224" t="s">
        <v>83</v>
      </c>
      <c r="AY172" s="17" t="s">
        <v>151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7" t="s">
        <v>83</v>
      </c>
      <c r="BK172" s="225">
        <f>ROUND(I172*H172,2)</f>
        <v>0</v>
      </c>
      <c r="BL172" s="17" t="s">
        <v>83</v>
      </c>
      <c r="BM172" s="224" t="s">
        <v>386</v>
      </c>
    </row>
    <row r="173" s="2" customFormat="1" ht="16.5" customHeight="1">
      <c r="A173" s="39"/>
      <c r="B173" s="40"/>
      <c r="C173" s="213" t="s">
        <v>387</v>
      </c>
      <c r="D173" s="213" t="s">
        <v>152</v>
      </c>
      <c r="E173" s="214" t="s">
        <v>388</v>
      </c>
      <c r="F173" s="215" t="s">
        <v>389</v>
      </c>
      <c r="G173" s="216" t="s">
        <v>162</v>
      </c>
      <c r="H173" s="217">
        <v>5</v>
      </c>
      <c r="I173" s="218"/>
      <c r="J173" s="219">
        <f>ROUND(I173*H173,2)</f>
        <v>0</v>
      </c>
      <c r="K173" s="215" t="s">
        <v>156</v>
      </c>
      <c r="L173" s="45"/>
      <c r="M173" s="220" t="s">
        <v>32</v>
      </c>
      <c r="N173" s="221" t="s">
        <v>47</v>
      </c>
      <c r="O173" s="85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83</v>
      </c>
      <c r="AT173" s="224" t="s">
        <v>152</v>
      </c>
      <c r="AU173" s="224" t="s">
        <v>83</v>
      </c>
      <c r="AY173" s="17" t="s">
        <v>151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7" t="s">
        <v>83</v>
      </c>
      <c r="BK173" s="225">
        <f>ROUND(I173*H173,2)</f>
        <v>0</v>
      </c>
      <c r="BL173" s="17" t="s">
        <v>83</v>
      </c>
      <c r="BM173" s="224" t="s">
        <v>390</v>
      </c>
    </row>
    <row r="174" s="2" customFormat="1" ht="16.5" customHeight="1">
      <c r="A174" s="39"/>
      <c r="B174" s="40"/>
      <c r="C174" s="213" t="s">
        <v>391</v>
      </c>
      <c r="D174" s="213" t="s">
        <v>152</v>
      </c>
      <c r="E174" s="214" t="s">
        <v>392</v>
      </c>
      <c r="F174" s="215" t="s">
        <v>393</v>
      </c>
      <c r="G174" s="216" t="s">
        <v>162</v>
      </c>
      <c r="H174" s="217">
        <v>5</v>
      </c>
      <c r="I174" s="218"/>
      <c r="J174" s="219">
        <f>ROUND(I174*H174,2)</f>
        <v>0</v>
      </c>
      <c r="K174" s="215" t="s">
        <v>156</v>
      </c>
      <c r="L174" s="45"/>
      <c r="M174" s="220" t="s">
        <v>32</v>
      </c>
      <c r="N174" s="221" t="s">
        <v>47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83</v>
      </c>
      <c r="AT174" s="224" t="s">
        <v>152</v>
      </c>
      <c r="AU174" s="224" t="s">
        <v>83</v>
      </c>
      <c r="AY174" s="17" t="s">
        <v>151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7" t="s">
        <v>83</v>
      </c>
      <c r="BK174" s="225">
        <f>ROUND(I174*H174,2)</f>
        <v>0</v>
      </c>
      <c r="BL174" s="17" t="s">
        <v>83</v>
      </c>
      <c r="BM174" s="224" t="s">
        <v>394</v>
      </c>
    </row>
    <row r="175" s="2" customFormat="1" ht="16.5" customHeight="1">
      <c r="A175" s="39"/>
      <c r="B175" s="40"/>
      <c r="C175" s="213" t="s">
        <v>395</v>
      </c>
      <c r="D175" s="213" t="s">
        <v>152</v>
      </c>
      <c r="E175" s="214" t="s">
        <v>396</v>
      </c>
      <c r="F175" s="215" t="s">
        <v>397</v>
      </c>
      <c r="G175" s="216" t="s">
        <v>162</v>
      </c>
      <c r="H175" s="217">
        <v>5</v>
      </c>
      <c r="I175" s="218"/>
      <c r="J175" s="219">
        <f>ROUND(I175*H175,2)</f>
        <v>0</v>
      </c>
      <c r="K175" s="215" t="s">
        <v>156</v>
      </c>
      <c r="L175" s="45"/>
      <c r="M175" s="220" t="s">
        <v>32</v>
      </c>
      <c r="N175" s="221" t="s">
        <v>47</v>
      </c>
      <c r="O175" s="85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83</v>
      </c>
      <c r="AT175" s="224" t="s">
        <v>152</v>
      </c>
      <c r="AU175" s="224" t="s">
        <v>83</v>
      </c>
      <c r="AY175" s="17" t="s">
        <v>151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7" t="s">
        <v>83</v>
      </c>
      <c r="BK175" s="225">
        <f>ROUND(I175*H175,2)</f>
        <v>0</v>
      </c>
      <c r="BL175" s="17" t="s">
        <v>83</v>
      </c>
      <c r="BM175" s="224" t="s">
        <v>398</v>
      </c>
    </row>
    <row r="176" s="2" customFormat="1" ht="16.5" customHeight="1">
      <c r="A176" s="39"/>
      <c r="B176" s="40"/>
      <c r="C176" s="213" t="s">
        <v>399</v>
      </c>
      <c r="D176" s="213" t="s">
        <v>152</v>
      </c>
      <c r="E176" s="214" t="s">
        <v>400</v>
      </c>
      <c r="F176" s="215" t="s">
        <v>401</v>
      </c>
      <c r="G176" s="216" t="s">
        <v>162</v>
      </c>
      <c r="H176" s="217">
        <v>5</v>
      </c>
      <c r="I176" s="218"/>
      <c r="J176" s="219">
        <f>ROUND(I176*H176,2)</f>
        <v>0</v>
      </c>
      <c r="K176" s="215" t="s">
        <v>156</v>
      </c>
      <c r="L176" s="45"/>
      <c r="M176" s="220" t="s">
        <v>32</v>
      </c>
      <c r="N176" s="221" t="s">
        <v>47</v>
      </c>
      <c r="O176" s="85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83</v>
      </c>
      <c r="AT176" s="224" t="s">
        <v>152</v>
      </c>
      <c r="AU176" s="224" t="s">
        <v>83</v>
      </c>
      <c r="AY176" s="17" t="s">
        <v>151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7" t="s">
        <v>83</v>
      </c>
      <c r="BK176" s="225">
        <f>ROUND(I176*H176,2)</f>
        <v>0</v>
      </c>
      <c r="BL176" s="17" t="s">
        <v>83</v>
      </c>
      <c r="BM176" s="224" t="s">
        <v>402</v>
      </c>
    </row>
    <row r="177" s="2" customFormat="1" ht="16.5" customHeight="1">
      <c r="A177" s="39"/>
      <c r="B177" s="40"/>
      <c r="C177" s="213" t="s">
        <v>403</v>
      </c>
      <c r="D177" s="213" t="s">
        <v>152</v>
      </c>
      <c r="E177" s="214" t="s">
        <v>404</v>
      </c>
      <c r="F177" s="215" t="s">
        <v>405</v>
      </c>
      <c r="G177" s="216" t="s">
        <v>162</v>
      </c>
      <c r="H177" s="217">
        <v>5</v>
      </c>
      <c r="I177" s="218"/>
      <c r="J177" s="219">
        <f>ROUND(I177*H177,2)</f>
        <v>0</v>
      </c>
      <c r="K177" s="215" t="s">
        <v>156</v>
      </c>
      <c r="L177" s="45"/>
      <c r="M177" s="220" t="s">
        <v>32</v>
      </c>
      <c r="N177" s="221" t="s">
        <v>47</v>
      </c>
      <c r="O177" s="85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83</v>
      </c>
      <c r="AT177" s="224" t="s">
        <v>152</v>
      </c>
      <c r="AU177" s="224" t="s">
        <v>83</v>
      </c>
      <c r="AY177" s="17" t="s">
        <v>151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7" t="s">
        <v>83</v>
      </c>
      <c r="BK177" s="225">
        <f>ROUND(I177*H177,2)</f>
        <v>0</v>
      </c>
      <c r="BL177" s="17" t="s">
        <v>83</v>
      </c>
      <c r="BM177" s="224" t="s">
        <v>406</v>
      </c>
    </row>
    <row r="178" s="2" customFormat="1" ht="16.5" customHeight="1">
      <c r="A178" s="39"/>
      <c r="B178" s="40"/>
      <c r="C178" s="213" t="s">
        <v>407</v>
      </c>
      <c r="D178" s="213" t="s">
        <v>152</v>
      </c>
      <c r="E178" s="214" t="s">
        <v>408</v>
      </c>
      <c r="F178" s="215" t="s">
        <v>409</v>
      </c>
      <c r="G178" s="216" t="s">
        <v>162</v>
      </c>
      <c r="H178" s="217">
        <v>2</v>
      </c>
      <c r="I178" s="218"/>
      <c r="J178" s="219">
        <f>ROUND(I178*H178,2)</f>
        <v>0</v>
      </c>
      <c r="K178" s="215" t="s">
        <v>156</v>
      </c>
      <c r="L178" s="45"/>
      <c r="M178" s="220" t="s">
        <v>32</v>
      </c>
      <c r="N178" s="221" t="s">
        <v>47</v>
      </c>
      <c r="O178" s="85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83</v>
      </c>
      <c r="AT178" s="224" t="s">
        <v>152</v>
      </c>
      <c r="AU178" s="224" t="s">
        <v>83</v>
      </c>
      <c r="AY178" s="17" t="s">
        <v>151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7" t="s">
        <v>83</v>
      </c>
      <c r="BK178" s="225">
        <f>ROUND(I178*H178,2)</f>
        <v>0</v>
      </c>
      <c r="BL178" s="17" t="s">
        <v>83</v>
      </c>
      <c r="BM178" s="224" t="s">
        <v>410</v>
      </c>
    </row>
    <row r="179" s="2" customFormat="1" ht="16.5" customHeight="1">
      <c r="A179" s="39"/>
      <c r="B179" s="40"/>
      <c r="C179" s="213" t="s">
        <v>164</v>
      </c>
      <c r="D179" s="213" t="s">
        <v>152</v>
      </c>
      <c r="E179" s="214" t="s">
        <v>411</v>
      </c>
      <c r="F179" s="215" t="s">
        <v>412</v>
      </c>
      <c r="G179" s="216" t="s">
        <v>162</v>
      </c>
      <c r="H179" s="217">
        <v>2</v>
      </c>
      <c r="I179" s="218"/>
      <c r="J179" s="219">
        <f>ROUND(I179*H179,2)</f>
        <v>0</v>
      </c>
      <c r="K179" s="215" t="s">
        <v>156</v>
      </c>
      <c r="L179" s="45"/>
      <c r="M179" s="220" t="s">
        <v>32</v>
      </c>
      <c r="N179" s="221" t="s">
        <v>47</v>
      </c>
      <c r="O179" s="85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83</v>
      </c>
      <c r="AT179" s="224" t="s">
        <v>152</v>
      </c>
      <c r="AU179" s="224" t="s">
        <v>83</v>
      </c>
      <c r="AY179" s="17" t="s">
        <v>151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7" t="s">
        <v>83</v>
      </c>
      <c r="BK179" s="225">
        <f>ROUND(I179*H179,2)</f>
        <v>0</v>
      </c>
      <c r="BL179" s="17" t="s">
        <v>83</v>
      </c>
      <c r="BM179" s="224" t="s">
        <v>413</v>
      </c>
    </row>
    <row r="180" s="2" customFormat="1" ht="16.5" customHeight="1">
      <c r="A180" s="39"/>
      <c r="B180" s="40"/>
      <c r="C180" s="213" t="s">
        <v>414</v>
      </c>
      <c r="D180" s="213" t="s">
        <v>152</v>
      </c>
      <c r="E180" s="214" t="s">
        <v>415</v>
      </c>
      <c r="F180" s="215" t="s">
        <v>416</v>
      </c>
      <c r="G180" s="216" t="s">
        <v>162</v>
      </c>
      <c r="H180" s="217">
        <v>1</v>
      </c>
      <c r="I180" s="218"/>
      <c r="J180" s="219">
        <f>ROUND(I180*H180,2)</f>
        <v>0</v>
      </c>
      <c r="K180" s="215" t="s">
        <v>156</v>
      </c>
      <c r="L180" s="45"/>
      <c r="M180" s="220" t="s">
        <v>32</v>
      </c>
      <c r="N180" s="221" t="s">
        <v>47</v>
      </c>
      <c r="O180" s="85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83</v>
      </c>
      <c r="AT180" s="224" t="s">
        <v>152</v>
      </c>
      <c r="AU180" s="224" t="s">
        <v>83</v>
      </c>
      <c r="AY180" s="17" t="s">
        <v>151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7" t="s">
        <v>83</v>
      </c>
      <c r="BK180" s="225">
        <f>ROUND(I180*H180,2)</f>
        <v>0</v>
      </c>
      <c r="BL180" s="17" t="s">
        <v>83</v>
      </c>
      <c r="BM180" s="224" t="s">
        <v>417</v>
      </c>
    </row>
    <row r="181" s="2" customFormat="1" ht="16.5" customHeight="1">
      <c r="A181" s="39"/>
      <c r="B181" s="40"/>
      <c r="C181" s="213" t="s">
        <v>418</v>
      </c>
      <c r="D181" s="213" t="s">
        <v>152</v>
      </c>
      <c r="E181" s="214" t="s">
        <v>419</v>
      </c>
      <c r="F181" s="215" t="s">
        <v>420</v>
      </c>
      <c r="G181" s="216" t="s">
        <v>162</v>
      </c>
      <c r="H181" s="217">
        <v>5</v>
      </c>
      <c r="I181" s="218"/>
      <c r="J181" s="219">
        <f>ROUND(I181*H181,2)</f>
        <v>0</v>
      </c>
      <c r="K181" s="215" t="s">
        <v>156</v>
      </c>
      <c r="L181" s="45"/>
      <c r="M181" s="220" t="s">
        <v>32</v>
      </c>
      <c r="N181" s="221" t="s">
        <v>47</v>
      </c>
      <c r="O181" s="85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83</v>
      </c>
      <c r="AT181" s="224" t="s">
        <v>152</v>
      </c>
      <c r="AU181" s="224" t="s">
        <v>83</v>
      </c>
      <c r="AY181" s="17" t="s">
        <v>151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7" t="s">
        <v>83</v>
      </c>
      <c r="BK181" s="225">
        <f>ROUND(I181*H181,2)</f>
        <v>0</v>
      </c>
      <c r="BL181" s="17" t="s">
        <v>83</v>
      </c>
      <c r="BM181" s="224" t="s">
        <v>421</v>
      </c>
    </row>
    <row r="182" s="2" customFormat="1" ht="16.5" customHeight="1">
      <c r="A182" s="39"/>
      <c r="B182" s="40"/>
      <c r="C182" s="213" t="s">
        <v>422</v>
      </c>
      <c r="D182" s="213" t="s">
        <v>152</v>
      </c>
      <c r="E182" s="214" t="s">
        <v>423</v>
      </c>
      <c r="F182" s="215" t="s">
        <v>424</v>
      </c>
      <c r="G182" s="216" t="s">
        <v>162</v>
      </c>
      <c r="H182" s="217">
        <v>1</v>
      </c>
      <c r="I182" s="218"/>
      <c r="J182" s="219">
        <f>ROUND(I182*H182,2)</f>
        <v>0</v>
      </c>
      <c r="K182" s="215" t="s">
        <v>156</v>
      </c>
      <c r="L182" s="45"/>
      <c r="M182" s="220" t="s">
        <v>32</v>
      </c>
      <c r="N182" s="221" t="s">
        <v>47</v>
      </c>
      <c r="O182" s="85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83</v>
      </c>
      <c r="AT182" s="224" t="s">
        <v>152</v>
      </c>
      <c r="AU182" s="224" t="s">
        <v>83</v>
      </c>
      <c r="AY182" s="17" t="s">
        <v>151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7" t="s">
        <v>83</v>
      </c>
      <c r="BK182" s="225">
        <f>ROUND(I182*H182,2)</f>
        <v>0</v>
      </c>
      <c r="BL182" s="17" t="s">
        <v>83</v>
      </c>
      <c r="BM182" s="224" t="s">
        <v>425</v>
      </c>
    </row>
    <row r="183" s="2" customFormat="1" ht="16.5" customHeight="1">
      <c r="A183" s="39"/>
      <c r="B183" s="40"/>
      <c r="C183" s="213" t="s">
        <v>426</v>
      </c>
      <c r="D183" s="213" t="s">
        <v>152</v>
      </c>
      <c r="E183" s="214" t="s">
        <v>427</v>
      </c>
      <c r="F183" s="215" t="s">
        <v>428</v>
      </c>
      <c r="G183" s="216" t="s">
        <v>162</v>
      </c>
      <c r="H183" s="217">
        <v>1</v>
      </c>
      <c r="I183" s="218"/>
      <c r="J183" s="219">
        <f>ROUND(I183*H183,2)</f>
        <v>0</v>
      </c>
      <c r="K183" s="215" t="s">
        <v>156</v>
      </c>
      <c r="L183" s="45"/>
      <c r="M183" s="220" t="s">
        <v>32</v>
      </c>
      <c r="N183" s="221" t="s">
        <v>47</v>
      </c>
      <c r="O183" s="85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83</v>
      </c>
      <c r="AT183" s="224" t="s">
        <v>152</v>
      </c>
      <c r="AU183" s="224" t="s">
        <v>83</v>
      </c>
      <c r="AY183" s="17" t="s">
        <v>151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7" t="s">
        <v>83</v>
      </c>
      <c r="BK183" s="225">
        <f>ROUND(I183*H183,2)</f>
        <v>0</v>
      </c>
      <c r="BL183" s="17" t="s">
        <v>83</v>
      </c>
      <c r="BM183" s="224" t="s">
        <v>429</v>
      </c>
    </row>
    <row r="184" s="2" customFormat="1" ht="16.5" customHeight="1">
      <c r="A184" s="39"/>
      <c r="B184" s="40"/>
      <c r="C184" s="213" t="s">
        <v>430</v>
      </c>
      <c r="D184" s="213" t="s">
        <v>152</v>
      </c>
      <c r="E184" s="214" t="s">
        <v>431</v>
      </c>
      <c r="F184" s="215" t="s">
        <v>432</v>
      </c>
      <c r="G184" s="216" t="s">
        <v>162</v>
      </c>
      <c r="H184" s="217">
        <v>1</v>
      </c>
      <c r="I184" s="218"/>
      <c r="J184" s="219">
        <f>ROUND(I184*H184,2)</f>
        <v>0</v>
      </c>
      <c r="K184" s="215" t="s">
        <v>156</v>
      </c>
      <c r="L184" s="45"/>
      <c r="M184" s="220" t="s">
        <v>32</v>
      </c>
      <c r="N184" s="221" t="s">
        <v>47</v>
      </c>
      <c r="O184" s="85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83</v>
      </c>
      <c r="AT184" s="224" t="s">
        <v>152</v>
      </c>
      <c r="AU184" s="224" t="s">
        <v>83</v>
      </c>
      <c r="AY184" s="17" t="s">
        <v>151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7" t="s">
        <v>83</v>
      </c>
      <c r="BK184" s="225">
        <f>ROUND(I184*H184,2)</f>
        <v>0</v>
      </c>
      <c r="BL184" s="17" t="s">
        <v>83</v>
      </c>
      <c r="BM184" s="224" t="s">
        <v>433</v>
      </c>
    </row>
    <row r="185" s="2" customFormat="1" ht="16.5" customHeight="1">
      <c r="A185" s="39"/>
      <c r="B185" s="40"/>
      <c r="C185" s="213" t="s">
        <v>434</v>
      </c>
      <c r="D185" s="213" t="s">
        <v>152</v>
      </c>
      <c r="E185" s="214" t="s">
        <v>435</v>
      </c>
      <c r="F185" s="215" t="s">
        <v>436</v>
      </c>
      <c r="G185" s="216" t="s">
        <v>162</v>
      </c>
      <c r="H185" s="217">
        <v>1</v>
      </c>
      <c r="I185" s="218"/>
      <c r="J185" s="219">
        <f>ROUND(I185*H185,2)</f>
        <v>0</v>
      </c>
      <c r="K185" s="215" t="s">
        <v>156</v>
      </c>
      <c r="L185" s="45"/>
      <c r="M185" s="220" t="s">
        <v>32</v>
      </c>
      <c r="N185" s="221" t="s">
        <v>47</v>
      </c>
      <c r="O185" s="85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83</v>
      </c>
      <c r="AT185" s="224" t="s">
        <v>152</v>
      </c>
      <c r="AU185" s="224" t="s">
        <v>83</v>
      </c>
      <c r="AY185" s="17" t="s">
        <v>151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7" t="s">
        <v>83</v>
      </c>
      <c r="BK185" s="225">
        <f>ROUND(I185*H185,2)</f>
        <v>0</v>
      </c>
      <c r="BL185" s="17" t="s">
        <v>83</v>
      </c>
      <c r="BM185" s="224" t="s">
        <v>437</v>
      </c>
    </row>
    <row r="186" s="2" customFormat="1" ht="16.5" customHeight="1">
      <c r="A186" s="39"/>
      <c r="B186" s="40"/>
      <c r="C186" s="213" t="s">
        <v>438</v>
      </c>
      <c r="D186" s="213" t="s">
        <v>152</v>
      </c>
      <c r="E186" s="214" t="s">
        <v>439</v>
      </c>
      <c r="F186" s="215" t="s">
        <v>440</v>
      </c>
      <c r="G186" s="216" t="s">
        <v>162</v>
      </c>
      <c r="H186" s="217">
        <v>5</v>
      </c>
      <c r="I186" s="218"/>
      <c r="J186" s="219">
        <f>ROUND(I186*H186,2)</f>
        <v>0</v>
      </c>
      <c r="K186" s="215" t="s">
        <v>156</v>
      </c>
      <c r="L186" s="45"/>
      <c r="M186" s="220" t="s">
        <v>32</v>
      </c>
      <c r="N186" s="221" t="s">
        <v>47</v>
      </c>
      <c r="O186" s="85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83</v>
      </c>
      <c r="AT186" s="224" t="s">
        <v>152</v>
      </c>
      <c r="AU186" s="224" t="s">
        <v>83</v>
      </c>
      <c r="AY186" s="17" t="s">
        <v>151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7" t="s">
        <v>83</v>
      </c>
      <c r="BK186" s="225">
        <f>ROUND(I186*H186,2)</f>
        <v>0</v>
      </c>
      <c r="BL186" s="17" t="s">
        <v>83</v>
      </c>
      <c r="BM186" s="224" t="s">
        <v>441</v>
      </c>
    </row>
    <row r="187" s="2" customFormat="1" ht="16.5" customHeight="1">
      <c r="A187" s="39"/>
      <c r="B187" s="40"/>
      <c r="C187" s="213" t="s">
        <v>442</v>
      </c>
      <c r="D187" s="213" t="s">
        <v>152</v>
      </c>
      <c r="E187" s="214" t="s">
        <v>443</v>
      </c>
      <c r="F187" s="215" t="s">
        <v>444</v>
      </c>
      <c r="G187" s="216" t="s">
        <v>162</v>
      </c>
      <c r="H187" s="217">
        <v>5</v>
      </c>
      <c r="I187" s="218"/>
      <c r="J187" s="219">
        <f>ROUND(I187*H187,2)</f>
        <v>0</v>
      </c>
      <c r="K187" s="215" t="s">
        <v>156</v>
      </c>
      <c r="L187" s="45"/>
      <c r="M187" s="220" t="s">
        <v>32</v>
      </c>
      <c r="N187" s="221" t="s">
        <v>47</v>
      </c>
      <c r="O187" s="85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83</v>
      </c>
      <c r="AT187" s="224" t="s">
        <v>152</v>
      </c>
      <c r="AU187" s="224" t="s">
        <v>83</v>
      </c>
      <c r="AY187" s="17" t="s">
        <v>151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7" t="s">
        <v>83</v>
      </c>
      <c r="BK187" s="225">
        <f>ROUND(I187*H187,2)</f>
        <v>0</v>
      </c>
      <c r="BL187" s="17" t="s">
        <v>83</v>
      </c>
      <c r="BM187" s="224" t="s">
        <v>445</v>
      </c>
    </row>
    <row r="188" s="2" customFormat="1" ht="16.5" customHeight="1">
      <c r="A188" s="39"/>
      <c r="B188" s="40"/>
      <c r="C188" s="213" t="s">
        <v>446</v>
      </c>
      <c r="D188" s="213" t="s">
        <v>152</v>
      </c>
      <c r="E188" s="214" t="s">
        <v>447</v>
      </c>
      <c r="F188" s="215" t="s">
        <v>448</v>
      </c>
      <c r="G188" s="216" t="s">
        <v>162</v>
      </c>
      <c r="H188" s="217">
        <v>5</v>
      </c>
      <c r="I188" s="218"/>
      <c r="J188" s="219">
        <f>ROUND(I188*H188,2)</f>
        <v>0</v>
      </c>
      <c r="K188" s="215" t="s">
        <v>156</v>
      </c>
      <c r="L188" s="45"/>
      <c r="M188" s="220" t="s">
        <v>32</v>
      </c>
      <c r="N188" s="221" t="s">
        <v>47</v>
      </c>
      <c r="O188" s="85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4" t="s">
        <v>83</v>
      </c>
      <c r="AT188" s="224" t="s">
        <v>152</v>
      </c>
      <c r="AU188" s="224" t="s">
        <v>83</v>
      </c>
      <c r="AY188" s="17" t="s">
        <v>151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7" t="s">
        <v>83</v>
      </c>
      <c r="BK188" s="225">
        <f>ROUND(I188*H188,2)</f>
        <v>0</v>
      </c>
      <c r="BL188" s="17" t="s">
        <v>83</v>
      </c>
      <c r="BM188" s="224" t="s">
        <v>449</v>
      </c>
    </row>
    <row r="189" s="2" customFormat="1" ht="16.5" customHeight="1">
      <c r="A189" s="39"/>
      <c r="B189" s="40"/>
      <c r="C189" s="213" t="s">
        <v>450</v>
      </c>
      <c r="D189" s="213" t="s">
        <v>152</v>
      </c>
      <c r="E189" s="214" t="s">
        <v>451</v>
      </c>
      <c r="F189" s="215" t="s">
        <v>452</v>
      </c>
      <c r="G189" s="216" t="s">
        <v>162</v>
      </c>
      <c r="H189" s="217">
        <v>2</v>
      </c>
      <c r="I189" s="218"/>
      <c r="J189" s="219">
        <f>ROUND(I189*H189,2)</f>
        <v>0</v>
      </c>
      <c r="K189" s="215" t="s">
        <v>156</v>
      </c>
      <c r="L189" s="45"/>
      <c r="M189" s="220" t="s">
        <v>32</v>
      </c>
      <c r="N189" s="221" t="s">
        <v>47</v>
      </c>
      <c r="O189" s="85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83</v>
      </c>
      <c r="AT189" s="224" t="s">
        <v>152</v>
      </c>
      <c r="AU189" s="224" t="s">
        <v>83</v>
      </c>
      <c r="AY189" s="17" t="s">
        <v>151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7" t="s">
        <v>83</v>
      </c>
      <c r="BK189" s="225">
        <f>ROUND(I189*H189,2)</f>
        <v>0</v>
      </c>
      <c r="BL189" s="17" t="s">
        <v>83</v>
      </c>
      <c r="BM189" s="224" t="s">
        <v>453</v>
      </c>
    </row>
    <row r="190" s="2" customFormat="1" ht="16.5" customHeight="1">
      <c r="A190" s="39"/>
      <c r="B190" s="40"/>
      <c r="C190" s="213" t="s">
        <v>454</v>
      </c>
      <c r="D190" s="213" t="s">
        <v>152</v>
      </c>
      <c r="E190" s="214" t="s">
        <v>455</v>
      </c>
      <c r="F190" s="215" t="s">
        <v>456</v>
      </c>
      <c r="G190" s="216" t="s">
        <v>162</v>
      </c>
      <c r="H190" s="217">
        <v>1</v>
      </c>
      <c r="I190" s="218"/>
      <c r="J190" s="219">
        <f>ROUND(I190*H190,2)</f>
        <v>0</v>
      </c>
      <c r="K190" s="215" t="s">
        <v>156</v>
      </c>
      <c r="L190" s="45"/>
      <c r="M190" s="220" t="s">
        <v>32</v>
      </c>
      <c r="N190" s="221" t="s">
        <v>47</v>
      </c>
      <c r="O190" s="85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83</v>
      </c>
      <c r="AT190" s="224" t="s">
        <v>152</v>
      </c>
      <c r="AU190" s="224" t="s">
        <v>83</v>
      </c>
      <c r="AY190" s="17" t="s">
        <v>151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7" t="s">
        <v>83</v>
      </c>
      <c r="BK190" s="225">
        <f>ROUND(I190*H190,2)</f>
        <v>0</v>
      </c>
      <c r="BL190" s="17" t="s">
        <v>83</v>
      </c>
      <c r="BM190" s="224" t="s">
        <v>457</v>
      </c>
    </row>
    <row r="191" s="2" customFormat="1" ht="16.5" customHeight="1">
      <c r="A191" s="39"/>
      <c r="B191" s="40"/>
      <c r="C191" s="213" t="s">
        <v>458</v>
      </c>
      <c r="D191" s="213" t="s">
        <v>152</v>
      </c>
      <c r="E191" s="214" t="s">
        <v>459</v>
      </c>
      <c r="F191" s="215" t="s">
        <v>460</v>
      </c>
      <c r="G191" s="216" t="s">
        <v>162</v>
      </c>
      <c r="H191" s="217">
        <v>5</v>
      </c>
      <c r="I191" s="218"/>
      <c r="J191" s="219">
        <f>ROUND(I191*H191,2)</f>
        <v>0</v>
      </c>
      <c r="K191" s="215" t="s">
        <v>156</v>
      </c>
      <c r="L191" s="45"/>
      <c r="M191" s="220" t="s">
        <v>32</v>
      </c>
      <c r="N191" s="221" t="s">
        <v>47</v>
      </c>
      <c r="O191" s="85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83</v>
      </c>
      <c r="AT191" s="224" t="s">
        <v>152</v>
      </c>
      <c r="AU191" s="224" t="s">
        <v>83</v>
      </c>
      <c r="AY191" s="17" t="s">
        <v>151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7" t="s">
        <v>83</v>
      </c>
      <c r="BK191" s="225">
        <f>ROUND(I191*H191,2)</f>
        <v>0</v>
      </c>
      <c r="BL191" s="17" t="s">
        <v>83</v>
      </c>
      <c r="BM191" s="224" t="s">
        <v>461</v>
      </c>
    </row>
    <row r="192" s="2" customFormat="1" ht="16.5" customHeight="1">
      <c r="A192" s="39"/>
      <c r="B192" s="40"/>
      <c r="C192" s="213" t="s">
        <v>462</v>
      </c>
      <c r="D192" s="213" t="s">
        <v>152</v>
      </c>
      <c r="E192" s="214" t="s">
        <v>463</v>
      </c>
      <c r="F192" s="215" t="s">
        <v>464</v>
      </c>
      <c r="G192" s="216" t="s">
        <v>162</v>
      </c>
      <c r="H192" s="217">
        <v>2</v>
      </c>
      <c r="I192" s="218"/>
      <c r="J192" s="219">
        <f>ROUND(I192*H192,2)</f>
        <v>0</v>
      </c>
      <c r="K192" s="215" t="s">
        <v>156</v>
      </c>
      <c r="L192" s="45"/>
      <c r="M192" s="220" t="s">
        <v>32</v>
      </c>
      <c r="N192" s="221" t="s">
        <v>47</v>
      </c>
      <c r="O192" s="85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83</v>
      </c>
      <c r="AT192" s="224" t="s">
        <v>152</v>
      </c>
      <c r="AU192" s="224" t="s">
        <v>83</v>
      </c>
      <c r="AY192" s="17" t="s">
        <v>151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7" t="s">
        <v>83</v>
      </c>
      <c r="BK192" s="225">
        <f>ROUND(I192*H192,2)</f>
        <v>0</v>
      </c>
      <c r="BL192" s="17" t="s">
        <v>83</v>
      </c>
      <c r="BM192" s="224" t="s">
        <v>465</v>
      </c>
    </row>
    <row r="193" s="2" customFormat="1" ht="16.5" customHeight="1">
      <c r="A193" s="39"/>
      <c r="B193" s="40"/>
      <c r="C193" s="213" t="s">
        <v>466</v>
      </c>
      <c r="D193" s="213" t="s">
        <v>152</v>
      </c>
      <c r="E193" s="214" t="s">
        <v>467</v>
      </c>
      <c r="F193" s="215" t="s">
        <v>468</v>
      </c>
      <c r="G193" s="216" t="s">
        <v>162</v>
      </c>
      <c r="H193" s="217">
        <v>10</v>
      </c>
      <c r="I193" s="218"/>
      <c r="J193" s="219">
        <f>ROUND(I193*H193,2)</f>
        <v>0</v>
      </c>
      <c r="K193" s="215" t="s">
        <v>156</v>
      </c>
      <c r="L193" s="45"/>
      <c r="M193" s="220" t="s">
        <v>32</v>
      </c>
      <c r="N193" s="221" t="s">
        <v>47</v>
      </c>
      <c r="O193" s="85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83</v>
      </c>
      <c r="AT193" s="224" t="s">
        <v>152</v>
      </c>
      <c r="AU193" s="224" t="s">
        <v>83</v>
      </c>
      <c r="AY193" s="17" t="s">
        <v>151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7" t="s">
        <v>83</v>
      </c>
      <c r="BK193" s="225">
        <f>ROUND(I193*H193,2)</f>
        <v>0</v>
      </c>
      <c r="BL193" s="17" t="s">
        <v>83</v>
      </c>
      <c r="BM193" s="224" t="s">
        <v>469</v>
      </c>
    </row>
    <row r="194" s="2" customFormat="1" ht="16.5" customHeight="1">
      <c r="A194" s="39"/>
      <c r="B194" s="40"/>
      <c r="C194" s="213" t="s">
        <v>470</v>
      </c>
      <c r="D194" s="213" t="s">
        <v>152</v>
      </c>
      <c r="E194" s="214" t="s">
        <v>471</v>
      </c>
      <c r="F194" s="215" t="s">
        <v>472</v>
      </c>
      <c r="G194" s="216" t="s">
        <v>162</v>
      </c>
      <c r="H194" s="217">
        <v>1</v>
      </c>
      <c r="I194" s="218"/>
      <c r="J194" s="219">
        <f>ROUND(I194*H194,2)</f>
        <v>0</v>
      </c>
      <c r="K194" s="215" t="s">
        <v>156</v>
      </c>
      <c r="L194" s="45"/>
      <c r="M194" s="220" t="s">
        <v>32</v>
      </c>
      <c r="N194" s="221" t="s">
        <v>47</v>
      </c>
      <c r="O194" s="85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83</v>
      </c>
      <c r="AT194" s="224" t="s">
        <v>152</v>
      </c>
      <c r="AU194" s="224" t="s">
        <v>83</v>
      </c>
      <c r="AY194" s="17" t="s">
        <v>151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7" t="s">
        <v>83</v>
      </c>
      <c r="BK194" s="225">
        <f>ROUND(I194*H194,2)</f>
        <v>0</v>
      </c>
      <c r="BL194" s="17" t="s">
        <v>83</v>
      </c>
      <c r="BM194" s="224" t="s">
        <v>473</v>
      </c>
    </row>
    <row r="195" s="2" customFormat="1" ht="16.5" customHeight="1">
      <c r="A195" s="39"/>
      <c r="B195" s="40"/>
      <c r="C195" s="213" t="s">
        <v>474</v>
      </c>
      <c r="D195" s="213" t="s">
        <v>152</v>
      </c>
      <c r="E195" s="214" t="s">
        <v>475</v>
      </c>
      <c r="F195" s="215" t="s">
        <v>476</v>
      </c>
      <c r="G195" s="216" t="s">
        <v>162</v>
      </c>
      <c r="H195" s="217">
        <v>5</v>
      </c>
      <c r="I195" s="218"/>
      <c r="J195" s="219">
        <f>ROUND(I195*H195,2)</f>
        <v>0</v>
      </c>
      <c r="K195" s="215" t="s">
        <v>156</v>
      </c>
      <c r="L195" s="45"/>
      <c r="M195" s="220" t="s">
        <v>32</v>
      </c>
      <c r="N195" s="221" t="s">
        <v>47</v>
      </c>
      <c r="O195" s="85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83</v>
      </c>
      <c r="AT195" s="224" t="s">
        <v>152</v>
      </c>
      <c r="AU195" s="224" t="s">
        <v>83</v>
      </c>
      <c r="AY195" s="17" t="s">
        <v>151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7" t="s">
        <v>83</v>
      </c>
      <c r="BK195" s="225">
        <f>ROUND(I195*H195,2)</f>
        <v>0</v>
      </c>
      <c r="BL195" s="17" t="s">
        <v>83</v>
      </c>
      <c r="BM195" s="224" t="s">
        <v>477</v>
      </c>
    </row>
    <row r="196" s="2" customFormat="1" ht="16.5" customHeight="1">
      <c r="A196" s="39"/>
      <c r="B196" s="40"/>
      <c r="C196" s="213" t="s">
        <v>478</v>
      </c>
      <c r="D196" s="213" t="s">
        <v>152</v>
      </c>
      <c r="E196" s="214" t="s">
        <v>479</v>
      </c>
      <c r="F196" s="215" t="s">
        <v>480</v>
      </c>
      <c r="G196" s="216" t="s">
        <v>162</v>
      </c>
      <c r="H196" s="217">
        <v>1</v>
      </c>
      <c r="I196" s="218"/>
      <c r="J196" s="219">
        <f>ROUND(I196*H196,2)</f>
        <v>0</v>
      </c>
      <c r="K196" s="215" t="s">
        <v>156</v>
      </c>
      <c r="L196" s="45"/>
      <c r="M196" s="220" t="s">
        <v>32</v>
      </c>
      <c r="N196" s="221" t="s">
        <v>47</v>
      </c>
      <c r="O196" s="85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83</v>
      </c>
      <c r="AT196" s="224" t="s">
        <v>152</v>
      </c>
      <c r="AU196" s="224" t="s">
        <v>83</v>
      </c>
      <c r="AY196" s="17" t="s">
        <v>151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7" t="s">
        <v>83</v>
      </c>
      <c r="BK196" s="225">
        <f>ROUND(I196*H196,2)</f>
        <v>0</v>
      </c>
      <c r="BL196" s="17" t="s">
        <v>83</v>
      </c>
      <c r="BM196" s="224" t="s">
        <v>481</v>
      </c>
    </row>
    <row r="197" s="2" customFormat="1" ht="16.5" customHeight="1">
      <c r="A197" s="39"/>
      <c r="B197" s="40"/>
      <c r="C197" s="213" t="s">
        <v>482</v>
      </c>
      <c r="D197" s="213" t="s">
        <v>152</v>
      </c>
      <c r="E197" s="214" t="s">
        <v>483</v>
      </c>
      <c r="F197" s="215" t="s">
        <v>484</v>
      </c>
      <c r="G197" s="216" t="s">
        <v>162</v>
      </c>
      <c r="H197" s="217">
        <v>2</v>
      </c>
      <c r="I197" s="218"/>
      <c r="J197" s="219">
        <f>ROUND(I197*H197,2)</f>
        <v>0</v>
      </c>
      <c r="K197" s="215" t="s">
        <v>156</v>
      </c>
      <c r="L197" s="45"/>
      <c r="M197" s="220" t="s">
        <v>32</v>
      </c>
      <c r="N197" s="221" t="s">
        <v>47</v>
      </c>
      <c r="O197" s="85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83</v>
      </c>
      <c r="AT197" s="224" t="s">
        <v>152</v>
      </c>
      <c r="AU197" s="224" t="s">
        <v>83</v>
      </c>
      <c r="AY197" s="17" t="s">
        <v>151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7" t="s">
        <v>83</v>
      </c>
      <c r="BK197" s="225">
        <f>ROUND(I197*H197,2)</f>
        <v>0</v>
      </c>
      <c r="BL197" s="17" t="s">
        <v>83</v>
      </c>
      <c r="BM197" s="224" t="s">
        <v>485</v>
      </c>
    </row>
    <row r="198" s="2" customFormat="1" ht="16.5" customHeight="1">
      <c r="A198" s="39"/>
      <c r="B198" s="40"/>
      <c r="C198" s="213" t="s">
        <v>486</v>
      </c>
      <c r="D198" s="213" t="s">
        <v>152</v>
      </c>
      <c r="E198" s="214" t="s">
        <v>487</v>
      </c>
      <c r="F198" s="215" t="s">
        <v>488</v>
      </c>
      <c r="G198" s="216" t="s">
        <v>162</v>
      </c>
      <c r="H198" s="217">
        <v>1</v>
      </c>
      <c r="I198" s="218"/>
      <c r="J198" s="219">
        <f>ROUND(I198*H198,2)</f>
        <v>0</v>
      </c>
      <c r="K198" s="215" t="s">
        <v>156</v>
      </c>
      <c r="L198" s="45"/>
      <c r="M198" s="220" t="s">
        <v>32</v>
      </c>
      <c r="N198" s="221" t="s">
        <v>47</v>
      </c>
      <c r="O198" s="85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83</v>
      </c>
      <c r="AT198" s="224" t="s">
        <v>152</v>
      </c>
      <c r="AU198" s="224" t="s">
        <v>83</v>
      </c>
      <c r="AY198" s="17" t="s">
        <v>151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7" t="s">
        <v>83</v>
      </c>
      <c r="BK198" s="225">
        <f>ROUND(I198*H198,2)</f>
        <v>0</v>
      </c>
      <c r="BL198" s="17" t="s">
        <v>83</v>
      </c>
      <c r="BM198" s="224" t="s">
        <v>489</v>
      </c>
    </row>
    <row r="199" s="2" customFormat="1" ht="16.5" customHeight="1">
      <c r="A199" s="39"/>
      <c r="B199" s="40"/>
      <c r="C199" s="213" t="s">
        <v>490</v>
      </c>
      <c r="D199" s="213" t="s">
        <v>152</v>
      </c>
      <c r="E199" s="214" t="s">
        <v>491</v>
      </c>
      <c r="F199" s="215" t="s">
        <v>492</v>
      </c>
      <c r="G199" s="216" t="s">
        <v>162</v>
      </c>
      <c r="H199" s="217">
        <v>50</v>
      </c>
      <c r="I199" s="218"/>
      <c r="J199" s="219">
        <f>ROUND(I199*H199,2)</f>
        <v>0</v>
      </c>
      <c r="K199" s="215" t="s">
        <v>156</v>
      </c>
      <c r="L199" s="45"/>
      <c r="M199" s="220" t="s">
        <v>32</v>
      </c>
      <c r="N199" s="221" t="s">
        <v>47</v>
      </c>
      <c r="O199" s="85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157</v>
      </c>
      <c r="AT199" s="224" t="s">
        <v>152</v>
      </c>
      <c r="AU199" s="224" t="s">
        <v>83</v>
      </c>
      <c r="AY199" s="17" t="s">
        <v>151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7" t="s">
        <v>83</v>
      </c>
      <c r="BK199" s="225">
        <f>ROUND(I199*H199,2)</f>
        <v>0</v>
      </c>
      <c r="BL199" s="17" t="s">
        <v>157</v>
      </c>
      <c r="BM199" s="224" t="s">
        <v>493</v>
      </c>
    </row>
    <row r="200" s="2" customFormat="1" ht="16.5" customHeight="1">
      <c r="A200" s="39"/>
      <c r="B200" s="40"/>
      <c r="C200" s="213" t="s">
        <v>494</v>
      </c>
      <c r="D200" s="213" t="s">
        <v>152</v>
      </c>
      <c r="E200" s="214" t="s">
        <v>495</v>
      </c>
      <c r="F200" s="215" t="s">
        <v>496</v>
      </c>
      <c r="G200" s="216" t="s">
        <v>162</v>
      </c>
      <c r="H200" s="217">
        <v>50</v>
      </c>
      <c r="I200" s="218"/>
      <c r="J200" s="219">
        <f>ROUND(I200*H200,2)</f>
        <v>0</v>
      </c>
      <c r="K200" s="215" t="s">
        <v>156</v>
      </c>
      <c r="L200" s="45"/>
      <c r="M200" s="220" t="s">
        <v>32</v>
      </c>
      <c r="N200" s="221" t="s">
        <v>47</v>
      </c>
      <c r="O200" s="85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497</v>
      </c>
      <c r="AT200" s="224" t="s">
        <v>152</v>
      </c>
      <c r="AU200" s="224" t="s">
        <v>83</v>
      </c>
      <c r="AY200" s="17" t="s">
        <v>151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7" t="s">
        <v>83</v>
      </c>
      <c r="BK200" s="225">
        <f>ROUND(I200*H200,2)</f>
        <v>0</v>
      </c>
      <c r="BL200" s="17" t="s">
        <v>497</v>
      </c>
      <c r="BM200" s="224" t="s">
        <v>498</v>
      </c>
    </row>
    <row r="201" s="2" customFormat="1" ht="16.5" customHeight="1">
      <c r="A201" s="39"/>
      <c r="B201" s="40"/>
      <c r="C201" s="213" t="s">
        <v>499</v>
      </c>
      <c r="D201" s="213" t="s">
        <v>152</v>
      </c>
      <c r="E201" s="214" t="s">
        <v>500</v>
      </c>
      <c r="F201" s="215" t="s">
        <v>501</v>
      </c>
      <c r="G201" s="216" t="s">
        <v>162</v>
      </c>
      <c r="H201" s="217">
        <v>50</v>
      </c>
      <c r="I201" s="218"/>
      <c r="J201" s="219">
        <f>ROUND(I201*H201,2)</f>
        <v>0</v>
      </c>
      <c r="K201" s="215" t="s">
        <v>156</v>
      </c>
      <c r="L201" s="45"/>
      <c r="M201" s="220" t="s">
        <v>32</v>
      </c>
      <c r="N201" s="221" t="s">
        <v>47</v>
      </c>
      <c r="O201" s="85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4" t="s">
        <v>157</v>
      </c>
      <c r="AT201" s="224" t="s">
        <v>152</v>
      </c>
      <c r="AU201" s="224" t="s">
        <v>83</v>
      </c>
      <c r="AY201" s="17" t="s">
        <v>151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7" t="s">
        <v>83</v>
      </c>
      <c r="BK201" s="225">
        <f>ROUND(I201*H201,2)</f>
        <v>0</v>
      </c>
      <c r="BL201" s="17" t="s">
        <v>157</v>
      </c>
      <c r="BM201" s="224" t="s">
        <v>502</v>
      </c>
    </row>
    <row r="202" s="2" customFormat="1" ht="16.5" customHeight="1">
      <c r="A202" s="39"/>
      <c r="B202" s="40"/>
      <c r="C202" s="213" t="s">
        <v>503</v>
      </c>
      <c r="D202" s="213" t="s">
        <v>152</v>
      </c>
      <c r="E202" s="214" t="s">
        <v>504</v>
      </c>
      <c r="F202" s="215" t="s">
        <v>505</v>
      </c>
      <c r="G202" s="216" t="s">
        <v>162</v>
      </c>
      <c r="H202" s="217">
        <v>25</v>
      </c>
      <c r="I202" s="218"/>
      <c r="J202" s="219">
        <f>ROUND(I202*H202,2)</f>
        <v>0</v>
      </c>
      <c r="K202" s="215" t="s">
        <v>156</v>
      </c>
      <c r="L202" s="45"/>
      <c r="M202" s="220" t="s">
        <v>32</v>
      </c>
      <c r="N202" s="221" t="s">
        <v>47</v>
      </c>
      <c r="O202" s="85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157</v>
      </c>
      <c r="AT202" s="224" t="s">
        <v>152</v>
      </c>
      <c r="AU202" s="224" t="s">
        <v>83</v>
      </c>
      <c r="AY202" s="17" t="s">
        <v>151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7" t="s">
        <v>83</v>
      </c>
      <c r="BK202" s="225">
        <f>ROUND(I202*H202,2)</f>
        <v>0</v>
      </c>
      <c r="BL202" s="17" t="s">
        <v>157</v>
      </c>
      <c r="BM202" s="224" t="s">
        <v>506</v>
      </c>
    </row>
    <row r="203" s="2" customFormat="1" ht="16.5" customHeight="1">
      <c r="A203" s="39"/>
      <c r="B203" s="40"/>
      <c r="C203" s="213" t="s">
        <v>507</v>
      </c>
      <c r="D203" s="213" t="s">
        <v>152</v>
      </c>
      <c r="E203" s="214" t="s">
        <v>508</v>
      </c>
      <c r="F203" s="215" t="s">
        <v>509</v>
      </c>
      <c r="G203" s="216" t="s">
        <v>162</v>
      </c>
      <c r="H203" s="217">
        <v>2</v>
      </c>
      <c r="I203" s="218"/>
      <c r="J203" s="219">
        <f>ROUND(I203*H203,2)</f>
        <v>0</v>
      </c>
      <c r="K203" s="215" t="s">
        <v>156</v>
      </c>
      <c r="L203" s="45"/>
      <c r="M203" s="220" t="s">
        <v>32</v>
      </c>
      <c r="N203" s="221" t="s">
        <v>47</v>
      </c>
      <c r="O203" s="85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83</v>
      </c>
      <c r="AT203" s="224" t="s">
        <v>152</v>
      </c>
      <c r="AU203" s="224" t="s">
        <v>83</v>
      </c>
      <c r="AY203" s="17" t="s">
        <v>151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7" t="s">
        <v>83</v>
      </c>
      <c r="BK203" s="225">
        <f>ROUND(I203*H203,2)</f>
        <v>0</v>
      </c>
      <c r="BL203" s="17" t="s">
        <v>83</v>
      </c>
      <c r="BM203" s="224" t="s">
        <v>510</v>
      </c>
    </row>
    <row r="204" s="2" customFormat="1" ht="16.5" customHeight="1">
      <c r="A204" s="39"/>
      <c r="B204" s="40"/>
      <c r="C204" s="213" t="s">
        <v>511</v>
      </c>
      <c r="D204" s="213" t="s">
        <v>152</v>
      </c>
      <c r="E204" s="214" t="s">
        <v>512</v>
      </c>
      <c r="F204" s="215" t="s">
        <v>513</v>
      </c>
      <c r="G204" s="216" t="s">
        <v>191</v>
      </c>
      <c r="H204" s="217">
        <v>26</v>
      </c>
      <c r="I204" s="218"/>
      <c r="J204" s="219">
        <f>ROUND(I204*H204,2)</f>
        <v>0</v>
      </c>
      <c r="K204" s="215" t="s">
        <v>156</v>
      </c>
      <c r="L204" s="45"/>
      <c r="M204" s="220" t="s">
        <v>32</v>
      </c>
      <c r="N204" s="221" t="s">
        <v>47</v>
      </c>
      <c r="O204" s="85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83</v>
      </c>
      <c r="AT204" s="224" t="s">
        <v>152</v>
      </c>
      <c r="AU204" s="224" t="s">
        <v>83</v>
      </c>
      <c r="AY204" s="17" t="s">
        <v>151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7" t="s">
        <v>83</v>
      </c>
      <c r="BK204" s="225">
        <f>ROUND(I204*H204,2)</f>
        <v>0</v>
      </c>
      <c r="BL204" s="17" t="s">
        <v>83</v>
      </c>
      <c r="BM204" s="224" t="s">
        <v>514</v>
      </c>
    </row>
    <row r="205" s="2" customFormat="1" ht="16.5" customHeight="1">
      <c r="A205" s="39"/>
      <c r="B205" s="40"/>
      <c r="C205" s="213" t="s">
        <v>515</v>
      </c>
      <c r="D205" s="213" t="s">
        <v>152</v>
      </c>
      <c r="E205" s="214" t="s">
        <v>516</v>
      </c>
      <c r="F205" s="215" t="s">
        <v>517</v>
      </c>
      <c r="G205" s="216" t="s">
        <v>191</v>
      </c>
      <c r="H205" s="217">
        <v>26</v>
      </c>
      <c r="I205" s="218"/>
      <c r="J205" s="219">
        <f>ROUND(I205*H205,2)</f>
        <v>0</v>
      </c>
      <c r="K205" s="215" t="s">
        <v>156</v>
      </c>
      <c r="L205" s="45"/>
      <c r="M205" s="220" t="s">
        <v>32</v>
      </c>
      <c r="N205" s="221" t="s">
        <v>47</v>
      </c>
      <c r="O205" s="85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4" t="s">
        <v>83</v>
      </c>
      <c r="AT205" s="224" t="s">
        <v>152</v>
      </c>
      <c r="AU205" s="224" t="s">
        <v>83</v>
      </c>
      <c r="AY205" s="17" t="s">
        <v>151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7" t="s">
        <v>83</v>
      </c>
      <c r="BK205" s="225">
        <f>ROUND(I205*H205,2)</f>
        <v>0</v>
      </c>
      <c r="BL205" s="17" t="s">
        <v>83</v>
      </c>
      <c r="BM205" s="224" t="s">
        <v>518</v>
      </c>
    </row>
    <row r="206" s="2" customFormat="1" ht="16.5" customHeight="1">
      <c r="A206" s="39"/>
      <c r="B206" s="40"/>
      <c r="C206" s="213" t="s">
        <v>519</v>
      </c>
      <c r="D206" s="213" t="s">
        <v>152</v>
      </c>
      <c r="E206" s="214" t="s">
        <v>520</v>
      </c>
      <c r="F206" s="215" t="s">
        <v>521</v>
      </c>
      <c r="G206" s="216" t="s">
        <v>162</v>
      </c>
      <c r="H206" s="217">
        <v>5</v>
      </c>
      <c r="I206" s="218"/>
      <c r="J206" s="219">
        <f>ROUND(I206*H206,2)</f>
        <v>0</v>
      </c>
      <c r="K206" s="215" t="s">
        <v>156</v>
      </c>
      <c r="L206" s="45"/>
      <c r="M206" s="220" t="s">
        <v>32</v>
      </c>
      <c r="N206" s="221" t="s">
        <v>47</v>
      </c>
      <c r="O206" s="85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83</v>
      </c>
      <c r="AT206" s="224" t="s">
        <v>152</v>
      </c>
      <c r="AU206" s="224" t="s">
        <v>83</v>
      </c>
      <c r="AY206" s="17" t="s">
        <v>151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7" t="s">
        <v>83</v>
      </c>
      <c r="BK206" s="225">
        <f>ROUND(I206*H206,2)</f>
        <v>0</v>
      </c>
      <c r="BL206" s="17" t="s">
        <v>83</v>
      </c>
      <c r="BM206" s="224" t="s">
        <v>522</v>
      </c>
    </row>
    <row r="207" s="2" customFormat="1" ht="16.5" customHeight="1">
      <c r="A207" s="39"/>
      <c r="B207" s="40"/>
      <c r="C207" s="213" t="s">
        <v>523</v>
      </c>
      <c r="D207" s="213" t="s">
        <v>152</v>
      </c>
      <c r="E207" s="214" t="s">
        <v>524</v>
      </c>
      <c r="F207" s="215" t="s">
        <v>525</v>
      </c>
      <c r="G207" s="216" t="s">
        <v>162</v>
      </c>
      <c r="H207" s="217">
        <v>5</v>
      </c>
      <c r="I207" s="218"/>
      <c r="J207" s="219">
        <f>ROUND(I207*H207,2)</f>
        <v>0</v>
      </c>
      <c r="K207" s="215" t="s">
        <v>156</v>
      </c>
      <c r="L207" s="45"/>
      <c r="M207" s="220" t="s">
        <v>32</v>
      </c>
      <c r="N207" s="221" t="s">
        <v>47</v>
      </c>
      <c r="O207" s="85"/>
      <c r="P207" s="222">
        <f>O207*H207</f>
        <v>0</v>
      </c>
      <c r="Q207" s="222">
        <v>0</v>
      </c>
      <c r="R207" s="222">
        <f>Q207*H207</f>
        <v>0</v>
      </c>
      <c r="S207" s="222">
        <v>0</v>
      </c>
      <c r="T207" s="22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4" t="s">
        <v>83</v>
      </c>
      <c r="AT207" s="224" t="s">
        <v>152</v>
      </c>
      <c r="AU207" s="224" t="s">
        <v>83</v>
      </c>
      <c r="AY207" s="17" t="s">
        <v>151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7" t="s">
        <v>83</v>
      </c>
      <c r="BK207" s="225">
        <f>ROUND(I207*H207,2)</f>
        <v>0</v>
      </c>
      <c r="BL207" s="17" t="s">
        <v>83</v>
      </c>
      <c r="BM207" s="224" t="s">
        <v>526</v>
      </c>
    </row>
    <row r="208" s="2" customFormat="1" ht="16.5" customHeight="1">
      <c r="A208" s="39"/>
      <c r="B208" s="40"/>
      <c r="C208" s="213" t="s">
        <v>527</v>
      </c>
      <c r="D208" s="213" t="s">
        <v>152</v>
      </c>
      <c r="E208" s="214" t="s">
        <v>528</v>
      </c>
      <c r="F208" s="215" t="s">
        <v>529</v>
      </c>
      <c r="G208" s="216" t="s">
        <v>162</v>
      </c>
      <c r="H208" s="217">
        <v>1</v>
      </c>
      <c r="I208" s="218"/>
      <c r="J208" s="219">
        <f>ROUND(I208*H208,2)</f>
        <v>0</v>
      </c>
      <c r="K208" s="215" t="s">
        <v>156</v>
      </c>
      <c r="L208" s="45"/>
      <c r="M208" s="220" t="s">
        <v>32</v>
      </c>
      <c r="N208" s="221" t="s">
        <v>47</v>
      </c>
      <c r="O208" s="85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4" t="s">
        <v>157</v>
      </c>
      <c r="AT208" s="224" t="s">
        <v>152</v>
      </c>
      <c r="AU208" s="224" t="s">
        <v>83</v>
      </c>
      <c r="AY208" s="17" t="s">
        <v>151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7" t="s">
        <v>83</v>
      </c>
      <c r="BK208" s="225">
        <f>ROUND(I208*H208,2)</f>
        <v>0</v>
      </c>
      <c r="BL208" s="17" t="s">
        <v>157</v>
      </c>
      <c r="BM208" s="224" t="s">
        <v>530</v>
      </c>
    </row>
    <row r="209" s="2" customFormat="1" ht="16.5" customHeight="1">
      <c r="A209" s="39"/>
      <c r="B209" s="40"/>
      <c r="C209" s="213" t="s">
        <v>531</v>
      </c>
      <c r="D209" s="213" t="s">
        <v>152</v>
      </c>
      <c r="E209" s="214" t="s">
        <v>532</v>
      </c>
      <c r="F209" s="215" t="s">
        <v>533</v>
      </c>
      <c r="G209" s="216" t="s">
        <v>162</v>
      </c>
      <c r="H209" s="217">
        <v>3</v>
      </c>
      <c r="I209" s="218"/>
      <c r="J209" s="219">
        <f>ROUND(I209*H209,2)</f>
        <v>0</v>
      </c>
      <c r="K209" s="215" t="s">
        <v>156</v>
      </c>
      <c r="L209" s="45"/>
      <c r="M209" s="220" t="s">
        <v>32</v>
      </c>
      <c r="N209" s="221" t="s">
        <v>47</v>
      </c>
      <c r="O209" s="85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4" t="s">
        <v>157</v>
      </c>
      <c r="AT209" s="224" t="s">
        <v>152</v>
      </c>
      <c r="AU209" s="224" t="s">
        <v>83</v>
      </c>
      <c r="AY209" s="17" t="s">
        <v>151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7" t="s">
        <v>83</v>
      </c>
      <c r="BK209" s="225">
        <f>ROUND(I209*H209,2)</f>
        <v>0</v>
      </c>
      <c r="BL209" s="17" t="s">
        <v>157</v>
      </c>
      <c r="BM209" s="224" t="s">
        <v>534</v>
      </c>
    </row>
    <row r="210" s="2" customFormat="1" ht="16.5" customHeight="1">
      <c r="A210" s="39"/>
      <c r="B210" s="40"/>
      <c r="C210" s="213" t="s">
        <v>535</v>
      </c>
      <c r="D210" s="213" t="s">
        <v>152</v>
      </c>
      <c r="E210" s="214" t="s">
        <v>536</v>
      </c>
      <c r="F210" s="215" t="s">
        <v>537</v>
      </c>
      <c r="G210" s="216" t="s">
        <v>162</v>
      </c>
      <c r="H210" s="217">
        <v>3</v>
      </c>
      <c r="I210" s="218"/>
      <c r="J210" s="219">
        <f>ROUND(I210*H210,2)</f>
        <v>0</v>
      </c>
      <c r="K210" s="215" t="s">
        <v>156</v>
      </c>
      <c r="L210" s="45"/>
      <c r="M210" s="220" t="s">
        <v>32</v>
      </c>
      <c r="N210" s="221" t="s">
        <v>47</v>
      </c>
      <c r="O210" s="85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83</v>
      </c>
      <c r="AT210" s="224" t="s">
        <v>152</v>
      </c>
      <c r="AU210" s="224" t="s">
        <v>83</v>
      </c>
      <c r="AY210" s="17" t="s">
        <v>151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7" t="s">
        <v>83</v>
      </c>
      <c r="BK210" s="225">
        <f>ROUND(I210*H210,2)</f>
        <v>0</v>
      </c>
      <c r="BL210" s="17" t="s">
        <v>83</v>
      </c>
      <c r="BM210" s="224" t="s">
        <v>538</v>
      </c>
    </row>
    <row r="211" s="2" customFormat="1" ht="16.5" customHeight="1">
      <c r="A211" s="39"/>
      <c r="B211" s="40"/>
      <c r="C211" s="213" t="s">
        <v>539</v>
      </c>
      <c r="D211" s="213" t="s">
        <v>152</v>
      </c>
      <c r="E211" s="214" t="s">
        <v>540</v>
      </c>
      <c r="F211" s="215" t="s">
        <v>541</v>
      </c>
      <c r="G211" s="216" t="s">
        <v>162</v>
      </c>
      <c r="H211" s="217">
        <v>3</v>
      </c>
      <c r="I211" s="218"/>
      <c r="J211" s="219">
        <f>ROUND(I211*H211,2)</f>
        <v>0</v>
      </c>
      <c r="K211" s="215" t="s">
        <v>156</v>
      </c>
      <c r="L211" s="45"/>
      <c r="M211" s="220" t="s">
        <v>32</v>
      </c>
      <c r="N211" s="221" t="s">
        <v>47</v>
      </c>
      <c r="O211" s="85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4" t="s">
        <v>83</v>
      </c>
      <c r="AT211" s="224" t="s">
        <v>152</v>
      </c>
      <c r="AU211" s="224" t="s">
        <v>83</v>
      </c>
      <c r="AY211" s="17" t="s">
        <v>151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7" t="s">
        <v>83</v>
      </c>
      <c r="BK211" s="225">
        <f>ROUND(I211*H211,2)</f>
        <v>0</v>
      </c>
      <c r="BL211" s="17" t="s">
        <v>83</v>
      </c>
      <c r="BM211" s="224" t="s">
        <v>542</v>
      </c>
    </row>
    <row r="212" s="2" customFormat="1" ht="16.5" customHeight="1">
      <c r="A212" s="39"/>
      <c r="B212" s="40"/>
      <c r="C212" s="213" t="s">
        <v>543</v>
      </c>
      <c r="D212" s="213" t="s">
        <v>152</v>
      </c>
      <c r="E212" s="214" t="s">
        <v>544</v>
      </c>
      <c r="F212" s="215" t="s">
        <v>545</v>
      </c>
      <c r="G212" s="216" t="s">
        <v>191</v>
      </c>
      <c r="H212" s="217">
        <v>15</v>
      </c>
      <c r="I212" s="218"/>
      <c r="J212" s="219">
        <f>ROUND(I212*H212,2)</f>
        <v>0</v>
      </c>
      <c r="K212" s="215" t="s">
        <v>156</v>
      </c>
      <c r="L212" s="45"/>
      <c r="M212" s="220" t="s">
        <v>32</v>
      </c>
      <c r="N212" s="221" t="s">
        <v>47</v>
      </c>
      <c r="O212" s="85"/>
      <c r="P212" s="222">
        <f>O212*H212</f>
        <v>0</v>
      </c>
      <c r="Q212" s="222">
        <v>0</v>
      </c>
      <c r="R212" s="222">
        <f>Q212*H212</f>
        <v>0</v>
      </c>
      <c r="S212" s="222">
        <v>0</v>
      </c>
      <c r="T212" s="22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4" t="s">
        <v>83</v>
      </c>
      <c r="AT212" s="224" t="s">
        <v>152</v>
      </c>
      <c r="AU212" s="224" t="s">
        <v>83</v>
      </c>
      <c r="AY212" s="17" t="s">
        <v>151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7" t="s">
        <v>83</v>
      </c>
      <c r="BK212" s="225">
        <f>ROUND(I212*H212,2)</f>
        <v>0</v>
      </c>
      <c r="BL212" s="17" t="s">
        <v>83</v>
      </c>
      <c r="BM212" s="224" t="s">
        <v>546</v>
      </c>
    </row>
    <row r="213" s="2" customFormat="1" ht="16.5" customHeight="1">
      <c r="A213" s="39"/>
      <c r="B213" s="40"/>
      <c r="C213" s="213" t="s">
        <v>547</v>
      </c>
      <c r="D213" s="213" t="s">
        <v>152</v>
      </c>
      <c r="E213" s="214" t="s">
        <v>548</v>
      </c>
      <c r="F213" s="215" t="s">
        <v>549</v>
      </c>
      <c r="G213" s="216" t="s">
        <v>191</v>
      </c>
      <c r="H213" s="217">
        <v>10</v>
      </c>
      <c r="I213" s="218"/>
      <c r="J213" s="219">
        <f>ROUND(I213*H213,2)</f>
        <v>0</v>
      </c>
      <c r="K213" s="215" t="s">
        <v>156</v>
      </c>
      <c r="L213" s="45"/>
      <c r="M213" s="220" t="s">
        <v>32</v>
      </c>
      <c r="N213" s="221" t="s">
        <v>47</v>
      </c>
      <c r="O213" s="85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4" t="s">
        <v>157</v>
      </c>
      <c r="AT213" s="224" t="s">
        <v>152</v>
      </c>
      <c r="AU213" s="224" t="s">
        <v>83</v>
      </c>
      <c r="AY213" s="17" t="s">
        <v>151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7" t="s">
        <v>83</v>
      </c>
      <c r="BK213" s="225">
        <f>ROUND(I213*H213,2)</f>
        <v>0</v>
      </c>
      <c r="BL213" s="17" t="s">
        <v>157</v>
      </c>
      <c r="BM213" s="224" t="s">
        <v>550</v>
      </c>
    </row>
    <row r="214" s="2" customFormat="1" ht="16.5" customHeight="1">
      <c r="A214" s="39"/>
      <c r="B214" s="40"/>
      <c r="C214" s="226" t="s">
        <v>551</v>
      </c>
      <c r="D214" s="226" t="s">
        <v>159</v>
      </c>
      <c r="E214" s="227" t="s">
        <v>552</v>
      </c>
      <c r="F214" s="228" t="s">
        <v>553</v>
      </c>
      <c r="G214" s="229" t="s">
        <v>554</v>
      </c>
      <c r="H214" s="230">
        <v>10</v>
      </c>
      <c r="I214" s="231"/>
      <c r="J214" s="232">
        <f>ROUND(I214*H214,2)</f>
        <v>0</v>
      </c>
      <c r="K214" s="228" t="s">
        <v>156</v>
      </c>
      <c r="L214" s="233"/>
      <c r="M214" s="234" t="s">
        <v>32</v>
      </c>
      <c r="N214" s="235" t="s">
        <v>47</v>
      </c>
      <c r="O214" s="85"/>
      <c r="P214" s="222">
        <f>O214*H214</f>
        <v>0</v>
      </c>
      <c r="Q214" s="222">
        <v>1</v>
      </c>
      <c r="R214" s="222">
        <f>Q214*H214</f>
        <v>10</v>
      </c>
      <c r="S214" s="222">
        <v>0</v>
      </c>
      <c r="T214" s="223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4" t="s">
        <v>188</v>
      </c>
      <c r="AT214" s="224" t="s">
        <v>159</v>
      </c>
      <c r="AU214" s="224" t="s">
        <v>83</v>
      </c>
      <c r="AY214" s="17" t="s">
        <v>151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7" t="s">
        <v>83</v>
      </c>
      <c r="BK214" s="225">
        <f>ROUND(I214*H214,2)</f>
        <v>0</v>
      </c>
      <c r="BL214" s="17" t="s">
        <v>157</v>
      </c>
      <c r="BM214" s="224" t="s">
        <v>555</v>
      </c>
    </row>
    <row r="215" s="2" customFormat="1" ht="16.5" customHeight="1">
      <c r="A215" s="39"/>
      <c r="B215" s="40"/>
      <c r="C215" s="213" t="s">
        <v>556</v>
      </c>
      <c r="D215" s="213" t="s">
        <v>152</v>
      </c>
      <c r="E215" s="214" t="s">
        <v>557</v>
      </c>
      <c r="F215" s="215" t="s">
        <v>558</v>
      </c>
      <c r="G215" s="216" t="s">
        <v>162</v>
      </c>
      <c r="H215" s="217">
        <v>2</v>
      </c>
      <c r="I215" s="218"/>
      <c r="J215" s="219">
        <f>ROUND(I215*H215,2)</f>
        <v>0</v>
      </c>
      <c r="K215" s="215" t="s">
        <v>156</v>
      </c>
      <c r="L215" s="45"/>
      <c r="M215" s="220" t="s">
        <v>32</v>
      </c>
      <c r="N215" s="221" t="s">
        <v>47</v>
      </c>
      <c r="O215" s="85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4" t="s">
        <v>83</v>
      </c>
      <c r="AT215" s="224" t="s">
        <v>152</v>
      </c>
      <c r="AU215" s="224" t="s">
        <v>83</v>
      </c>
      <c r="AY215" s="17" t="s">
        <v>151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7" t="s">
        <v>83</v>
      </c>
      <c r="BK215" s="225">
        <f>ROUND(I215*H215,2)</f>
        <v>0</v>
      </c>
      <c r="BL215" s="17" t="s">
        <v>83</v>
      </c>
      <c r="BM215" s="224" t="s">
        <v>559</v>
      </c>
    </row>
    <row r="216" s="2" customFormat="1" ht="16.5" customHeight="1">
      <c r="A216" s="39"/>
      <c r="B216" s="40"/>
      <c r="C216" s="213" t="s">
        <v>560</v>
      </c>
      <c r="D216" s="213" t="s">
        <v>152</v>
      </c>
      <c r="E216" s="214" t="s">
        <v>561</v>
      </c>
      <c r="F216" s="215" t="s">
        <v>562</v>
      </c>
      <c r="G216" s="216" t="s">
        <v>191</v>
      </c>
      <c r="H216" s="217">
        <v>11</v>
      </c>
      <c r="I216" s="218"/>
      <c r="J216" s="219">
        <f>ROUND(I216*H216,2)</f>
        <v>0</v>
      </c>
      <c r="K216" s="215" t="s">
        <v>156</v>
      </c>
      <c r="L216" s="45"/>
      <c r="M216" s="220" t="s">
        <v>32</v>
      </c>
      <c r="N216" s="221" t="s">
        <v>47</v>
      </c>
      <c r="O216" s="85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4" t="s">
        <v>83</v>
      </c>
      <c r="AT216" s="224" t="s">
        <v>152</v>
      </c>
      <c r="AU216" s="224" t="s">
        <v>83</v>
      </c>
      <c r="AY216" s="17" t="s">
        <v>151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7" t="s">
        <v>83</v>
      </c>
      <c r="BK216" s="225">
        <f>ROUND(I216*H216,2)</f>
        <v>0</v>
      </c>
      <c r="BL216" s="17" t="s">
        <v>83</v>
      </c>
      <c r="BM216" s="224" t="s">
        <v>563</v>
      </c>
    </row>
    <row r="217" s="2" customFormat="1" ht="16.5" customHeight="1">
      <c r="A217" s="39"/>
      <c r="B217" s="40"/>
      <c r="C217" s="213" t="s">
        <v>564</v>
      </c>
      <c r="D217" s="213" t="s">
        <v>152</v>
      </c>
      <c r="E217" s="214" t="s">
        <v>565</v>
      </c>
      <c r="F217" s="215" t="s">
        <v>566</v>
      </c>
      <c r="G217" s="216" t="s">
        <v>191</v>
      </c>
      <c r="H217" s="217">
        <v>6</v>
      </c>
      <c r="I217" s="218"/>
      <c r="J217" s="219">
        <f>ROUND(I217*H217,2)</f>
        <v>0</v>
      </c>
      <c r="K217" s="215" t="s">
        <v>156</v>
      </c>
      <c r="L217" s="45"/>
      <c r="M217" s="220" t="s">
        <v>32</v>
      </c>
      <c r="N217" s="221" t="s">
        <v>47</v>
      </c>
      <c r="O217" s="85"/>
      <c r="P217" s="222">
        <f>O217*H217</f>
        <v>0</v>
      </c>
      <c r="Q217" s="222">
        <v>0</v>
      </c>
      <c r="R217" s="222">
        <f>Q217*H217</f>
        <v>0</v>
      </c>
      <c r="S217" s="222">
        <v>0</v>
      </c>
      <c r="T217" s="223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4" t="s">
        <v>83</v>
      </c>
      <c r="AT217" s="224" t="s">
        <v>152</v>
      </c>
      <c r="AU217" s="224" t="s">
        <v>83</v>
      </c>
      <c r="AY217" s="17" t="s">
        <v>151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7" t="s">
        <v>83</v>
      </c>
      <c r="BK217" s="225">
        <f>ROUND(I217*H217,2)</f>
        <v>0</v>
      </c>
      <c r="BL217" s="17" t="s">
        <v>83</v>
      </c>
      <c r="BM217" s="224" t="s">
        <v>567</v>
      </c>
    </row>
    <row r="218" s="2" customFormat="1" ht="16.5" customHeight="1">
      <c r="A218" s="39"/>
      <c r="B218" s="40"/>
      <c r="C218" s="213" t="s">
        <v>568</v>
      </c>
      <c r="D218" s="213" t="s">
        <v>152</v>
      </c>
      <c r="E218" s="214" t="s">
        <v>569</v>
      </c>
      <c r="F218" s="215" t="s">
        <v>570</v>
      </c>
      <c r="G218" s="216" t="s">
        <v>162</v>
      </c>
      <c r="H218" s="217">
        <v>2</v>
      </c>
      <c r="I218" s="218"/>
      <c r="J218" s="219">
        <f>ROUND(I218*H218,2)</f>
        <v>0</v>
      </c>
      <c r="K218" s="215" t="s">
        <v>156</v>
      </c>
      <c r="L218" s="45"/>
      <c r="M218" s="220" t="s">
        <v>32</v>
      </c>
      <c r="N218" s="221" t="s">
        <v>47</v>
      </c>
      <c r="O218" s="85"/>
      <c r="P218" s="222">
        <f>O218*H218</f>
        <v>0</v>
      </c>
      <c r="Q218" s="222">
        <v>0</v>
      </c>
      <c r="R218" s="222">
        <f>Q218*H218</f>
        <v>0</v>
      </c>
      <c r="S218" s="222">
        <v>0</v>
      </c>
      <c r="T218" s="22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4" t="s">
        <v>83</v>
      </c>
      <c r="AT218" s="224" t="s">
        <v>152</v>
      </c>
      <c r="AU218" s="224" t="s">
        <v>83</v>
      </c>
      <c r="AY218" s="17" t="s">
        <v>151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7" t="s">
        <v>83</v>
      </c>
      <c r="BK218" s="225">
        <f>ROUND(I218*H218,2)</f>
        <v>0</v>
      </c>
      <c r="BL218" s="17" t="s">
        <v>83</v>
      </c>
      <c r="BM218" s="224" t="s">
        <v>571</v>
      </c>
    </row>
    <row r="219" s="2" customFormat="1" ht="16.5" customHeight="1">
      <c r="A219" s="39"/>
      <c r="B219" s="40"/>
      <c r="C219" s="213" t="s">
        <v>572</v>
      </c>
      <c r="D219" s="213" t="s">
        <v>152</v>
      </c>
      <c r="E219" s="214" t="s">
        <v>573</v>
      </c>
      <c r="F219" s="215" t="s">
        <v>574</v>
      </c>
      <c r="G219" s="216" t="s">
        <v>162</v>
      </c>
      <c r="H219" s="217">
        <v>5</v>
      </c>
      <c r="I219" s="218"/>
      <c r="J219" s="219">
        <f>ROUND(I219*H219,2)</f>
        <v>0</v>
      </c>
      <c r="K219" s="215" t="s">
        <v>156</v>
      </c>
      <c r="L219" s="45"/>
      <c r="M219" s="220" t="s">
        <v>32</v>
      </c>
      <c r="N219" s="221" t="s">
        <v>47</v>
      </c>
      <c r="O219" s="85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4" t="s">
        <v>83</v>
      </c>
      <c r="AT219" s="224" t="s">
        <v>152</v>
      </c>
      <c r="AU219" s="224" t="s">
        <v>83</v>
      </c>
      <c r="AY219" s="17" t="s">
        <v>151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7" t="s">
        <v>83</v>
      </c>
      <c r="BK219" s="225">
        <f>ROUND(I219*H219,2)</f>
        <v>0</v>
      </c>
      <c r="BL219" s="17" t="s">
        <v>83</v>
      </c>
      <c r="BM219" s="224" t="s">
        <v>575</v>
      </c>
    </row>
    <row r="220" s="2" customFormat="1" ht="16.5" customHeight="1">
      <c r="A220" s="39"/>
      <c r="B220" s="40"/>
      <c r="C220" s="213" t="s">
        <v>576</v>
      </c>
      <c r="D220" s="213" t="s">
        <v>152</v>
      </c>
      <c r="E220" s="214" t="s">
        <v>577</v>
      </c>
      <c r="F220" s="215" t="s">
        <v>578</v>
      </c>
      <c r="G220" s="216" t="s">
        <v>162</v>
      </c>
      <c r="H220" s="217">
        <v>5</v>
      </c>
      <c r="I220" s="218"/>
      <c r="J220" s="219">
        <f>ROUND(I220*H220,2)</f>
        <v>0</v>
      </c>
      <c r="K220" s="215" t="s">
        <v>156</v>
      </c>
      <c r="L220" s="45"/>
      <c r="M220" s="220" t="s">
        <v>32</v>
      </c>
      <c r="N220" s="221" t="s">
        <v>47</v>
      </c>
      <c r="O220" s="85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83</v>
      </c>
      <c r="AT220" s="224" t="s">
        <v>152</v>
      </c>
      <c r="AU220" s="224" t="s">
        <v>83</v>
      </c>
      <c r="AY220" s="17" t="s">
        <v>151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7" t="s">
        <v>83</v>
      </c>
      <c r="BK220" s="225">
        <f>ROUND(I220*H220,2)</f>
        <v>0</v>
      </c>
      <c r="BL220" s="17" t="s">
        <v>83</v>
      </c>
      <c r="BM220" s="224" t="s">
        <v>579</v>
      </c>
    </row>
    <row r="221" s="2" customFormat="1" ht="16.5" customHeight="1">
      <c r="A221" s="39"/>
      <c r="B221" s="40"/>
      <c r="C221" s="213" t="s">
        <v>580</v>
      </c>
      <c r="D221" s="213" t="s">
        <v>152</v>
      </c>
      <c r="E221" s="214" t="s">
        <v>581</v>
      </c>
      <c r="F221" s="215" t="s">
        <v>582</v>
      </c>
      <c r="G221" s="216" t="s">
        <v>162</v>
      </c>
      <c r="H221" s="217">
        <v>5</v>
      </c>
      <c r="I221" s="218"/>
      <c r="J221" s="219">
        <f>ROUND(I221*H221,2)</f>
        <v>0</v>
      </c>
      <c r="K221" s="215" t="s">
        <v>156</v>
      </c>
      <c r="L221" s="45"/>
      <c r="M221" s="220" t="s">
        <v>32</v>
      </c>
      <c r="N221" s="221" t="s">
        <v>47</v>
      </c>
      <c r="O221" s="85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4" t="s">
        <v>83</v>
      </c>
      <c r="AT221" s="224" t="s">
        <v>152</v>
      </c>
      <c r="AU221" s="224" t="s">
        <v>83</v>
      </c>
      <c r="AY221" s="17" t="s">
        <v>151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7" t="s">
        <v>83</v>
      </c>
      <c r="BK221" s="225">
        <f>ROUND(I221*H221,2)</f>
        <v>0</v>
      </c>
      <c r="BL221" s="17" t="s">
        <v>83</v>
      </c>
      <c r="BM221" s="224" t="s">
        <v>583</v>
      </c>
    </row>
    <row r="222" s="2" customFormat="1" ht="16.5" customHeight="1">
      <c r="A222" s="39"/>
      <c r="B222" s="40"/>
      <c r="C222" s="213" t="s">
        <v>584</v>
      </c>
      <c r="D222" s="213" t="s">
        <v>152</v>
      </c>
      <c r="E222" s="214" t="s">
        <v>585</v>
      </c>
      <c r="F222" s="215" t="s">
        <v>586</v>
      </c>
      <c r="G222" s="216" t="s">
        <v>162</v>
      </c>
      <c r="H222" s="217">
        <v>1</v>
      </c>
      <c r="I222" s="218"/>
      <c r="J222" s="219">
        <f>ROUND(I222*H222,2)</f>
        <v>0</v>
      </c>
      <c r="K222" s="215" t="s">
        <v>156</v>
      </c>
      <c r="L222" s="45"/>
      <c r="M222" s="220" t="s">
        <v>32</v>
      </c>
      <c r="N222" s="221" t="s">
        <v>47</v>
      </c>
      <c r="O222" s="85"/>
      <c r="P222" s="222">
        <f>O222*H222</f>
        <v>0</v>
      </c>
      <c r="Q222" s="222">
        <v>0</v>
      </c>
      <c r="R222" s="222">
        <f>Q222*H222</f>
        <v>0</v>
      </c>
      <c r="S222" s="222">
        <v>0</v>
      </c>
      <c r="T222" s="223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4" t="s">
        <v>83</v>
      </c>
      <c r="AT222" s="224" t="s">
        <v>152</v>
      </c>
      <c r="AU222" s="224" t="s">
        <v>83</v>
      </c>
      <c r="AY222" s="17" t="s">
        <v>151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7" t="s">
        <v>83</v>
      </c>
      <c r="BK222" s="225">
        <f>ROUND(I222*H222,2)</f>
        <v>0</v>
      </c>
      <c r="BL222" s="17" t="s">
        <v>83</v>
      </c>
      <c r="BM222" s="224" t="s">
        <v>587</v>
      </c>
    </row>
    <row r="223" s="2" customFormat="1" ht="16.5" customHeight="1">
      <c r="A223" s="39"/>
      <c r="B223" s="40"/>
      <c r="C223" s="213" t="s">
        <v>588</v>
      </c>
      <c r="D223" s="213" t="s">
        <v>152</v>
      </c>
      <c r="E223" s="214" t="s">
        <v>589</v>
      </c>
      <c r="F223" s="215" t="s">
        <v>590</v>
      </c>
      <c r="G223" s="216" t="s">
        <v>162</v>
      </c>
      <c r="H223" s="217">
        <v>1</v>
      </c>
      <c r="I223" s="218"/>
      <c r="J223" s="219">
        <f>ROUND(I223*H223,2)</f>
        <v>0</v>
      </c>
      <c r="K223" s="215" t="s">
        <v>156</v>
      </c>
      <c r="L223" s="45"/>
      <c r="M223" s="220" t="s">
        <v>32</v>
      </c>
      <c r="N223" s="221" t="s">
        <v>47</v>
      </c>
      <c r="O223" s="85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4" t="s">
        <v>83</v>
      </c>
      <c r="AT223" s="224" t="s">
        <v>152</v>
      </c>
      <c r="AU223" s="224" t="s">
        <v>83</v>
      </c>
      <c r="AY223" s="17" t="s">
        <v>151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7" t="s">
        <v>83</v>
      </c>
      <c r="BK223" s="225">
        <f>ROUND(I223*H223,2)</f>
        <v>0</v>
      </c>
      <c r="BL223" s="17" t="s">
        <v>83</v>
      </c>
      <c r="BM223" s="224" t="s">
        <v>591</v>
      </c>
    </row>
    <row r="224" s="2" customFormat="1" ht="16.5" customHeight="1">
      <c r="A224" s="39"/>
      <c r="B224" s="40"/>
      <c r="C224" s="213" t="s">
        <v>592</v>
      </c>
      <c r="D224" s="213" t="s">
        <v>152</v>
      </c>
      <c r="E224" s="214" t="s">
        <v>593</v>
      </c>
      <c r="F224" s="215" t="s">
        <v>594</v>
      </c>
      <c r="G224" s="216" t="s">
        <v>162</v>
      </c>
      <c r="H224" s="217">
        <v>1</v>
      </c>
      <c r="I224" s="218"/>
      <c r="J224" s="219">
        <f>ROUND(I224*H224,2)</f>
        <v>0</v>
      </c>
      <c r="K224" s="215" t="s">
        <v>156</v>
      </c>
      <c r="L224" s="45"/>
      <c r="M224" s="220" t="s">
        <v>32</v>
      </c>
      <c r="N224" s="221" t="s">
        <v>47</v>
      </c>
      <c r="O224" s="85"/>
      <c r="P224" s="222">
        <f>O224*H224</f>
        <v>0</v>
      </c>
      <c r="Q224" s="222">
        <v>0</v>
      </c>
      <c r="R224" s="222">
        <f>Q224*H224</f>
        <v>0</v>
      </c>
      <c r="S224" s="222">
        <v>0</v>
      </c>
      <c r="T224" s="22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4" t="s">
        <v>83</v>
      </c>
      <c r="AT224" s="224" t="s">
        <v>152</v>
      </c>
      <c r="AU224" s="224" t="s">
        <v>83</v>
      </c>
      <c r="AY224" s="17" t="s">
        <v>151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7" t="s">
        <v>83</v>
      </c>
      <c r="BK224" s="225">
        <f>ROUND(I224*H224,2)</f>
        <v>0</v>
      </c>
      <c r="BL224" s="17" t="s">
        <v>83</v>
      </c>
      <c r="BM224" s="224" t="s">
        <v>595</v>
      </c>
    </row>
    <row r="225" s="2" customFormat="1" ht="16.5" customHeight="1">
      <c r="A225" s="39"/>
      <c r="B225" s="40"/>
      <c r="C225" s="213" t="s">
        <v>596</v>
      </c>
      <c r="D225" s="213" t="s">
        <v>152</v>
      </c>
      <c r="E225" s="214" t="s">
        <v>597</v>
      </c>
      <c r="F225" s="215" t="s">
        <v>598</v>
      </c>
      <c r="G225" s="216" t="s">
        <v>162</v>
      </c>
      <c r="H225" s="217">
        <v>1</v>
      </c>
      <c r="I225" s="218"/>
      <c r="J225" s="219">
        <f>ROUND(I225*H225,2)</f>
        <v>0</v>
      </c>
      <c r="K225" s="215" t="s">
        <v>156</v>
      </c>
      <c r="L225" s="45"/>
      <c r="M225" s="220" t="s">
        <v>32</v>
      </c>
      <c r="N225" s="221" t="s">
        <v>47</v>
      </c>
      <c r="O225" s="85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3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4" t="s">
        <v>83</v>
      </c>
      <c r="AT225" s="224" t="s">
        <v>152</v>
      </c>
      <c r="AU225" s="224" t="s">
        <v>83</v>
      </c>
      <c r="AY225" s="17" t="s">
        <v>151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7" t="s">
        <v>83</v>
      </c>
      <c r="BK225" s="225">
        <f>ROUND(I225*H225,2)</f>
        <v>0</v>
      </c>
      <c r="BL225" s="17" t="s">
        <v>83</v>
      </c>
      <c r="BM225" s="224" t="s">
        <v>599</v>
      </c>
    </row>
    <row r="226" s="2" customFormat="1" ht="16.5" customHeight="1">
      <c r="A226" s="39"/>
      <c r="B226" s="40"/>
      <c r="C226" s="213" t="s">
        <v>600</v>
      </c>
      <c r="D226" s="213" t="s">
        <v>152</v>
      </c>
      <c r="E226" s="214" t="s">
        <v>601</v>
      </c>
      <c r="F226" s="215" t="s">
        <v>602</v>
      </c>
      <c r="G226" s="216" t="s">
        <v>162</v>
      </c>
      <c r="H226" s="217">
        <v>1</v>
      </c>
      <c r="I226" s="218"/>
      <c r="J226" s="219">
        <f>ROUND(I226*H226,2)</f>
        <v>0</v>
      </c>
      <c r="K226" s="215" t="s">
        <v>156</v>
      </c>
      <c r="L226" s="45"/>
      <c r="M226" s="220" t="s">
        <v>32</v>
      </c>
      <c r="N226" s="221" t="s">
        <v>47</v>
      </c>
      <c r="O226" s="85"/>
      <c r="P226" s="222">
        <f>O226*H226</f>
        <v>0</v>
      </c>
      <c r="Q226" s="222">
        <v>0</v>
      </c>
      <c r="R226" s="222">
        <f>Q226*H226</f>
        <v>0</v>
      </c>
      <c r="S226" s="222">
        <v>0</v>
      </c>
      <c r="T226" s="22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4" t="s">
        <v>83</v>
      </c>
      <c r="AT226" s="224" t="s">
        <v>152</v>
      </c>
      <c r="AU226" s="224" t="s">
        <v>83</v>
      </c>
      <c r="AY226" s="17" t="s">
        <v>151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7" t="s">
        <v>83</v>
      </c>
      <c r="BK226" s="225">
        <f>ROUND(I226*H226,2)</f>
        <v>0</v>
      </c>
      <c r="BL226" s="17" t="s">
        <v>83</v>
      </c>
      <c r="BM226" s="224" t="s">
        <v>603</v>
      </c>
    </row>
    <row r="227" s="2" customFormat="1" ht="16.5" customHeight="1">
      <c r="A227" s="39"/>
      <c r="B227" s="40"/>
      <c r="C227" s="213" t="s">
        <v>604</v>
      </c>
      <c r="D227" s="213" t="s">
        <v>152</v>
      </c>
      <c r="E227" s="214" t="s">
        <v>605</v>
      </c>
      <c r="F227" s="215" t="s">
        <v>606</v>
      </c>
      <c r="G227" s="216" t="s">
        <v>162</v>
      </c>
      <c r="H227" s="217">
        <v>1</v>
      </c>
      <c r="I227" s="218"/>
      <c r="J227" s="219">
        <f>ROUND(I227*H227,2)</f>
        <v>0</v>
      </c>
      <c r="K227" s="215" t="s">
        <v>156</v>
      </c>
      <c r="L227" s="45"/>
      <c r="M227" s="220" t="s">
        <v>32</v>
      </c>
      <c r="N227" s="221" t="s">
        <v>47</v>
      </c>
      <c r="O227" s="85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3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4" t="s">
        <v>83</v>
      </c>
      <c r="AT227" s="224" t="s">
        <v>152</v>
      </c>
      <c r="AU227" s="224" t="s">
        <v>83</v>
      </c>
      <c r="AY227" s="17" t="s">
        <v>151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7" t="s">
        <v>83</v>
      </c>
      <c r="BK227" s="225">
        <f>ROUND(I227*H227,2)</f>
        <v>0</v>
      </c>
      <c r="BL227" s="17" t="s">
        <v>83</v>
      </c>
      <c r="BM227" s="224" t="s">
        <v>607</v>
      </c>
    </row>
    <row r="228" s="2" customFormat="1" ht="16.5" customHeight="1">
      <c r="A228" s="39"/>
      <c r="B228" s="40"/>
      <c r="C228" s="213" t="s">
        <v>608</v>
      </c>
      <c r="D228" s="213" t="s">
        <v>152</v>
      </c>
      <c r="E228" s="214" t="s">
        <v>609</v>
      </c>
      <c r="F228" s="215" t="s">
        <v>610</v>
      </c>
      <c r="G228" s="216" t="s">
        <v>162</v>
      </c>
      <c r="H228" s="217">
        <v>1</v>
      </c>
      <c r="I228" s="218"/>
      <c r="J228" s="219">
        <f>ROUND(I228*H228,2)</f>
        <v>0</v>
      </c>
      <c r="K228" s="215" t="s">
        <v>156</v>
      </c>
      <c r="L228" s="45"/>
      <c r="M228" s="220" t="s">
        <v>32</v>
      </c>
      <c r="N228" s="221" t="s">
        <v>47</v>
      </c>
      <c r="O228" s="85"/>
      <c r="P228" s="222">
        <f>O228*H228</f>
        <v>0</v>
      </c>
      <c r="Q228" s="222">
        <v>0</v>
      </c>
      <c r="R228" s="222">
        <f>Q228*H228</f>
        <v>0</v>
      </c>
      <c r="S228" s="222">
        <v>0</v>
      </c>
      <c r="T228" s="223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4" t="s">
        <v>83</v>
      </c>
      <c r="AT228" s="224" t="s">
        <v>152</v>
      </c>
      <c r="AU228" s="224" t="s">
        <v>83</v>
      </c>
      <c r="AY228" s="17" t="s">
        <v>151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7" t="s">
        <v>83</v>
      </c>
      <c r="BK228" s="225">
        <f>ROUND(I228*H228,2)</f>
        <v>0</v>
      </c>
      <c r="BL228" s="17" t="s">
        <v>83</v>
      </c>
      <c r="BM228" s="224" t="s">
        <v>611</v>
      </c>
    </row>
    <row r="229" s="2" customFormat="1" ht="16.5" customHeight="1">
      <c r="A229" s="39"/>
      <c r="B229" s="40"/>
      <c r="C229" s="213" t="s">
        <v>612</v>
      </c>
      <c r="D229" s="213" t="s">
        <v>152</v>
      </c>
      <c r="E229" s="214" t="s">
        <v>613</v>
      </c>
      <c r="F229" s="215" t="s">
        <v>614</v>
      </c>
      <c r="G229" s="216" t="s">
        <v>162</v>
      </c>
      <c r="H229" s="217">
        <v>1</v>
      </c>
      <c r="I229" s="218"/>
      <c r="J229" s="219">
        <f>ROUND(I229*H229,2)</f>
        <v>0</v>
      </c>
      <c r="K229" s="215" t="s">
        <v>156</v>
      </c>
      <c r="L229" s="45"/>
      <c r="M229" s="220" t="s">
        <v>32</v>
      </c>
      <c r="N229" s="221" t="s">
        <v>47</v>
      </c>
      <c r="O229" s="85"/>
      <c r="P229" s="222">
        <f>O229*H229</f>
        <v>0</v>
      </c>
      <c r="Q229" s="222">
        <v>0</v>
      </c>
      <c r="R229" s="222">
        <f>Q229*H229</f>
        <v>0</v>
      </c>
      <c r="S229" s="222">
        <v>0</v>
      </c>
      <c r="T229" s="223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4" t="s">
        <v>83</v>
      </c>
      <c r="AT229" s="224" t="s">
        <v>152</v>
      </c>
      <c r="AU229" s="224" t="s">
        <v>83</v>
      </c>
      <c r="AY229" s="17" t="s">
        <v>151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7" t="s">
        <v>83</v>
      </c>
      <c r="BK229" s="225">
        <f>ROUND(I229*H229,2)</f>
        <v>0</v>
      </c>
      <c r="BL229" s="17" t="s">
        <v>83</v>
      </c>
      <c r="BM229" s="224" t="s">
        <v>615</v>
      </c>
    </row>
    <row r="230" s="2" customFormat="1" ht="16.5" customHeight="1">
      <c r="A230" s="39"/>
      <c r="B230" s="40"/>
      <c r="C230" s="213" t="s">
        <v>616</v>
      </c>
      <c r="D230" s="213" t="s">
        <v>152</v>
      </c>
      <c r="E230" s="214" t="s">
        <v>617</v>
      </c>
      <c r="F230" s="215" t="s">
        <v>618</v>
      </c>
      <c r="G230" s="216" t="s">
        <v>162</v>
      </c>
      <c r="H230" s="217">
        <v>5</v>
      </c>
      <c r="I230" s="218"/>
      <c r="J230" s="219">
        <f>ROUND(I230*H230,2)</f>
        <v>0</v>
      </c>
      <c r="K230" s="215" t="s">
        <v>156</v>
      </c>
      <c r="L230" s="45"/>
      <c r="M230" s="220" t="s">
        <v>32</v>
      </c>
      <c r="N230" s="221" t="s">
        <v>47</v>
      </c>
      <c r="O230" s="85"/>
      <c r="P230" s="222">
        <f>O230*H230</f>
        <v>0</v>
      </c>
      <c r="Q230" s="222">
        <v>0</v>
      </c>
      <c r="R230" s="222">
        <f>Q230*H230</f>
        <v>0</v>
      </c>
      <c r="S230" s="222">
        <v>0</v>
      </c>
      <c r="T230" s="223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4" t="s">
        <v>83</v>
      </c>
      <c r="AT230" s="224" t="s">
        <v>152</v>
      </c>
      <c r="AU230" s="224" t="s">
        <v>83</v>
      </c>
      <c r="AY230" s="17" t="s">
        <v>151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7" t="s">
        <v>83</v>
      </c>
      <c r="BK230" s="225">
        <f>ROUND(I230*H230,2)</f>
        <v>0</v>
      </c>
      <c r="BL230" s="17" t="s">
        <v>83</v>
      </c>
      <c r="BM230" s="224" t="s">
        <v>619</v>
      </c>
    </row>
    <row r="231" s="2" customFormat="1" ht="16.5" customHeight="1">
      <c r="A231" s="39"/>
      <c r="B231" s="40"/>
      <c r="C231" s="213" t="s">
        <v>620</v>
      </c>
      <c r="D231" s="213" t="s">
        <v>152</v>
      </c>
      <c r="E231" s="214" t="s">
        <v>621</v>
      </c>
      <c r="F231" s="215" t="s">
        <v>622</v>
      </c>
      <c r="G231" s="216" t="s">
        <v>162</v>
      </c>
      <c r="H231" s="217">
        <v>1</v>
      </c>
      <c r="I231" s="218"/>
      <c r="J231" s="219">
        <f>ROUND(I231*H231,2)</f>
        <v>0</v>
      </c>
      <c r="K231" s="215" t="s">
        <v>156</v>
      </c>
      <c r="L231" s="45"/>
      <c r="M231" s="220" t="s">
        <v>32</v>
      </c>
      <c r="N231" s="221" t="s">
        <v>47</v>
      </c>
      <c r="O231" s="85"/>
      <c r="P231" s="222">
        <f>O231*H231</f>
        <v>0</v>
      </c>
      <c r="Q231" s="222">
        <v>0</v>
      </c>
      <c r="R231" s="222">
        <f>Q231*H231</f>
        <v>0</v>
      </c>
      <c r="S231" s="222">
        <v>0</v>
      </c>
      <c r="T231" s="223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4" t="s">
        <v>83</v>
      </c>
      <c r="AT231" s="224" t="s">
        <v>152</v>
      </c>
      <c r="AU231" s="224" t="s">
        <v>83</v>
      </c>
      <c r="AY231" s="17" t="s">
        <v>151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7" t="s">
        <v>83</v>
      </c>
      <c r="BK231" s="225">
        <f>ROUND(I231*H231,2)</f>
        <v>0</v>
      </c>
      <c r="BL231" s="17" t="s">
        <v>83</v>
      </c>
      <c r="BM231" s="224" t="s">
        <v>623</v>
      </c>
    </row>
    <row r="232" s="2" customFormat="1" ht="16.5" customHeight="1">
      <c r="A232" s="39"/>
      <c r="B232" s="40"/>
      <c r="C232" s="213" t="s">
        <v>624</v>
      </c>
      <c r="D232" s="213" t="s">
        <v>152</v>
      </c>
      <c r="E232" s="214" t="s">
        <v>625</v>
      </c>
      <c r="F232" s="215" t="s">
        <v>626</v>
      </c>
      <c r="G232" s="216" t="s">
        <v>162</v>
      </c>
      <c r="H232" s="217">
        <v>1</v>
      </c>
      <c r="I232" s="218"/>
      <c r="J232" s="219">
        <f>ROUND(I232*H232,2)</f>
        <v>0</v>
      </c>
      <c r="K232" s="215" t="s">
        <v>156</v>
      </c>
      <c r="L232" s="45"/>
      <c r="M232" s="220" t="s">
        <v>32</v>
      </c>
      <c r="N232" s="221" t="s">
        <v>47</v>
      </c>
      <c r="O232" s="85"/>
      <c r="P232" s="222">
        <f>O232*H232</f>
        <v>0</v>
      </c>
      <c r="Q232" s="222">
        <v>0</v>
      </c>
      <c r="R232" s="222">
        <f>Q232*H232</f>
        <v>0</v>
      </c>
      <c r="S232" s="222">
        <v>0</v>
      </c>
      <c r="T232" s="22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4" t="s">
        <v>83</v>
      </c>
      <c r="AT232" s="224" t="s">
        <v>152</v>
      </c>
      <c r="AU232" s="224" t="s">
        <v>83</v>
      </c>
      <c r="AY232" s="17" t="s">
        <v>151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7" t="s">
        <v>83</v>
      </c>
      <c r="BK232" s="225">
        <f>ROUND(I232*H232,2)</f>
        <v>0</v>
      </c>
      <c r="BL232" s="17" t="s">
        <v>83</v>
      </c>
      <c r="BM232" s="224" t="s">
        <v>627</v>
      </c>
    </row>
    <row r="233" s="2" customFormat="1" ht="16.5" customHeight="1">
      <c r="A233" s="39"/>
      <c r="B233" s="40"/>
      <c r="C233" s="213" t="s">
        <v>628</v>
      </c>
      <c r="D233" s="213" t="s">
        <v>152</v>
      </c>
      <c r="E233" s="214" t="s">
        <v>629</v>
      </c>
      <c r="F233" s="215" t="s">
        <v>630</v>
      </c>
      <c r="G233" s="216" t="s">
        <v>191</v>
      </c>
      <c r="H233" s="217">
        <v>25</v>
      </c>
      <c r="I233" s="218"/>
      <c r="J233" s="219">
        <f>ROUND(I233*H233,2)</f>
        <v>0</v>
      </c>
      <c r="K233" s="215" t="s">
        <v>156</v>
      </c>
      <c r="L233" s="45"/>
      <c r="M233" s="220" t="s">
        <v>32</v>
      </c>
      <c r="N233" s="221" t="s">
        <v>47</v>
      </c>
      <c r="O233" s="85"/>
      <c r="P233" s="222">
        <f>O233*H233</f>
        <v>0</v>
      </c>
      <c r="Q233" s="222">
        <v>0</v>
      </c>
      <c r="R233" s="222">
        <f>Q233*H233</f>
        <v>0</v>
      </c>
      <c r="S233" s="222">
        <v>0</v>
      </c>
      <c r="T233" s="223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4" t="s">
        <v>83</v>
      </c>
      <c r="AT233" s="224" t="s">
        <v>152</v>
      </c>
      <c r="AU233" s="224" t="s">
        <v>83</v>
      </c>
      <c r="AY233" s="17" t="s">
        <v>151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7" t="s">
        <v>83</v>
      </c>
      <c r="BK233" s="225">
        <f>ROUND(I233*H233,2)</f>
        <v>0</v>
      </c>
      <c r="BL233" s="17" t="s">
        <v>83</v>
      </c>
      <c r="BM233" s="224" t="s">
        <v>631</v>
      </c>
    </row>
    <row r="234" s="2" customFormat="1" ht="24.15" customHeight="1">
      <c r="A234" s="39"/>
      <c r="B234" s="40"/>
      <c r="C234" s="213" t="s">
        <v>632</v>
      </c>
      <c r="D234" s="213" t="s">
        <v>152</v>
      </c>
      <c r="E234" s="214" t="s">
        <v>633</v>
      </c>
      <c r="F234" s="215" t="s">
        <v>634</v>
      </c>
      <c r="G234" s="216" t="s">
        <v>172</v>
      </c>
      <c r="H234" s="217">
        <v>1.5</v>
      </c>
      <c r="I234" s="218"/>
      <c r="J234" s="219">
        <f>ROUND(I234*H234,2)</f>
        <v>0</v>
      </c>
      <c r="K234" s="215" t="s">
        <v>156</v>
      </c>
      <c r="L234" s="45"/>
      <c r="M234" s="220" t="s">
        <v>32</v>
      </c>
      <c r="N234" s="221" t="s">
        <v>47</v>
      </c>
      <c r="O234" s="85"/>
      <c r="P234" s="222">
        <f>O234*H234</f>
        <v>0</v>
      </c>
      <c r="Q234" s="222">
        <v>0</v>
      </c>
      <c r="R234" s="222">
        <f>Q234*H234</f>
        <v>0</v>
      </c>
      <c r="S234" s="222">
        <v>0</v>
      </c>
      <c r="T234" s="223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4" t="s">
        <v>83</v>
      </c>
      <c r="AT234" s="224" t="s">
        <v>152</v>
      </c>
      <c r="AU234" s="224" t="s">
        <v>83</v>
      </c>
      <c r="AY234" s="17" t="s">
        <v>151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7" t="s">
        <v>83</v>
      </c>
      <c r="BK234" s="225">
        <f>ROUND(I234*H234,2)</f>
        <v>0</v>
      </c>
      <c r="BL234" s="17" t="s">
        <v>83</v>
      </c>
      <c r="BM234" s="224" t="s">
        <v>635</v>
      </c>
    </row>
    <row r="235" s="2" customFormat="1" ht="33" customHeight="1">
      <c r="A235" s="39"/>
      <c r="B235" s="40"/>
      <c r="C235" s="213" t="s">
        <v>636</v>
      </c>
      <c r="D235" s="213" t="s">
        <v>152</v>
      </c>
      <c r="E235" s="214" t="s">
        <v>637</v>
      </c>
      <c r="F235" s="215" t="s">
        <v>638</v>
      </c>
      <c r="G235" s="216" t="s">
        <v>162</v>
      </c>
      <c r="H235" s="217">
        <v>5</v>
      </c>
      <c r="I235" s="218"/>
      <c r="J235" s="219">
        <f>ROUND(I235*H235,2)</f>
        <v>0</v>
      </c>
      <c r="K235" s="215" t="s">
        <v>156</v>
      </c>
      <c r="L235" s="45"/>
      <c r="M235" s="220" t="s">
        <v>32</v>
      </c>
      <c r="N235" s="221" t="s">
        <v>47</v>
      </c>
      <c r="O235" s="85"/>
      <c r="P235" s="222">
        <f>O235*H235</f>
        <v>0</v>
      </c>
      <c r="Q235" s="222">
        <v>0</v>
      </c>
      <c r="R235" s="222">
        <f>Q235*H235</f>
        <v>0</v>
      </c>
      <c r="S235" s="222">
        <v>0</v>
      </c>
      <c r="T235" s="223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4" t="s">
        <v>83</v>
      </c>
      <c r="AT235" s="224" t="s">
        <v>152</v>
      </c>
      <c r="AU235" s="224" t="s">
        <v>83</v>
      </c>
      <c r="AY235" s="17" t="s">
        <v>151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7" t="s">
        <v>83</v>
      </c>
      <c r="BK235" s="225">
        <f>ROUND(I235*H235,2)</f>
        <v>0</v>
      </c>
      <c r="BL235" s="17" t="s">
        <v>83</v>
      </c>
      <c r="BM235" s="224" t="s">
        <v>639</v>
      </c>
    </row>
    <row r="236" s="2" customFormat="1" ht="16.5" customHeight="1">
      <c r="A236" s="39"/>
      <c r="B236" s="40"/>
      <c r="C236" s="213" t="s">
        <v>640</v>
      </c>
      <c r="D236" s="213" t="s">
        <v>152</v>
      </c>
      <c r="E236" s="214" t="s">
        <v>641</v>
      </c>
      <c r="F236" s="215" t="s">
        <v>642</v>
      </c>
      <c r="G236" s="216" t="s">
        <v>162</v>
      </c>
      <c r="H236" s="217">
        <v>5</v>
      </c>
      <c r="I236" s="218"/>
      <c r="J236" s="219">
        <f>ROUND(I236*H236,2)</f>
        <v>0</v>
      </c>
      <c r="K236" s="215" t="s">
        <v>156</v>
      </c>
      <c r="L236" s="45"/>
      <c r="M236" s="220" t="s">
        <v>32</v>
      </c>
      <c r="N236" s="221" t="s">
        <v>47</v>
      </c>
      <c r="O236" s="85"/>
      <c r="P236" s="222">
        <f>O236*H236</f>
        <v>0</v>
      </c>
      <c r="Q236" s="222">
        <v>0</v>
      </c>
      <c r="R236" s="222">
        <f>Q236*H236</f>
        <v>0</v>
      </c>
      <c r="S236" s="222">
        <v>0</v>
      </c>
      <c r="T236" s="223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4" t="s">
        <v>83</v>
      </c>
      <c r="AT236" s="224" t="s">
        <v>152</v>
      </c>
      <c r="AU236" s="224" t="s">
        <v>83</v>
      </c>
      <c r="AY236" s="17" t="s">
        <v>151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7" t="s">
        <v>83</v>
      </c>
      <c r="BK236" s="225">
        <f>ROUND(I236*H236,2)</f>
        <v>0</v>
      </c>
      <c r="BL236" s="17" t="s">
        <v>83</v>
      </c>
      <c r="BM236" s="224" t="s">
        <v>643</v>
      </c>
    </row>
    <row r="237" s="2" customFormat="1" ht="16.5" customHeight="1">
      <c r="A237" s="39"/>
      <c r="B237" s="40"/>
      <c r="C237" s="213" t="s">
        <v>644</v>
      </c>
      <c r="D237" s="213" t="s">
        <v>152</v>
      </c>
      <c r="E237" s="214" t="s">
        <v>645</v>
      </c>
      <c r="F237" s="215" t="s">
        <v>646</v>
      </c>
      <c r="G237" s="216" t="s">
        <v>162</v>
      </c>
      <c r="H237" s="217">
        <v>1</v>
      </c>
      <c r="I237" s="218"/>
      <c r="J237" s="219">
        <f>ROUND(I237*H237,2)</f>
        <v>0</v>
      </c>
      <c r="K237" s="215" t="s">
        <v>156</v>
      </c>
      <c r="L237" s="45"/>
      <c r="M237" s="220" t="s">
        <v>32</v>
      </c>
      <c r="N237" s="221" t="s">
        <v>47</v>
      </c>
      <c r="O237" s="85"/>
      <c r="P237" s="222">
        <f>O237*H237</f>
        <v>0</v>
      </c>
      <c r="Q237" s="222">
        <v>0</v>
      </c>
      <c r="R237" s="222">
        <f>Q237*H237</f>
        <v>0</v>
      </c>
      <c r="S237" s="222">
        <v>0</v>
      </c>
      <c r="T237" s="223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4" t="s">
        <v>83</v>
      </c>
      <c r="AT237" s="224" t="s">
        <v>152</v>
      </c>
      <c r="AU237" s="224" t="s">
        <v>83</v>
      </c>
      <c r="AY237" s="17" t="s">
        <v>151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7" t="s">
        <v>83</v>
      </c>
      <c r="BK237" s="225">
        <f>ROUND(I237*H237,2)</f>
        <v>0</v>
      </c>
      <c r="BL237" s="17" t="s">
        <v>83</v>
      </c>
      <c r="BM237" s="224" t="s">
        <v>647</v>
      </c>
    </row>
    <row r="238" s="2" customFormat="1" ht="24.15" customHeight="1">
      <c r="A238" s="39"/>
      <c r="B238" s="40"/>
      <c r="C238" s="213" t="s">
        <v>648</v>
      </c>
      <c r="D238" s="213" t="s">
        <v>152</v>
      </c>
      <c r="E238" s="214" t="s">
        <v>649</v>
      </c>
      <c r="F238" s="215" t="s">
        <v>650</v>
      </c>
      <c r="G238" s="216" t="s">
        <v>162</v>
      </c>
      <c r="H238" s="217">
        <v>5</v>
      </c>
      <c r="I238" s="218"/>
      <c r="J238" s="219">
        <f>ROUND(I238*H238,2)</f>
        <v>0</v>
      </c>
      <c r="K238" s="215" t="s">
        <v>156</v>
      </c>
      <c r="L238" s="45"/>
      <c r="M238" s="220" t="s">
        <v>32</v>
      </c>
      <c r="N238" s="221" t="s">
        <v>47</v>
      </c>
      <c r="O238" s="85"/>
      <c r="P238" s="222">
        <f>O238*H238</f>
        <v>0</v>
      </c>
      <c r="Q238" s="222">
        <v>0</v>
      </c>
      <c r="R238" s="222">
        <f>Q238*H238</f>
        <v>0</v>
      </c>
      <c r="S238" s="222">
        <v>0</v>
      </c>
      <c r="T238" s="223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4" t="s">
        <v>83</v>
      </c>
      <c r="AT238" s="224" t="s">
        <v>152</v>
      </c>
      <c r="AU238" s="224" t="s">
        <v>83</v>
      </c>
      <c r="AY238" s="17" t="s">
        <v>151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7" t="s">
        <v>83</v>
      </c>
      <c r="BK238" s="225">
        <f>ROUND(I238*H238,2)</f>
        <v>0</v>
      </c>
      <c r="BL238" s="17" t="s">
        <v>83</v>
      </c>
      <c r="BM238" s="224" t="s">
        <v>651</v>
      </c>
    </row>
    <row r="239" s="2" customFormat="1" ht="16.5" customHeight="1">
      <c r="A239" s="39"/>
      <c r="B239" s="40"/>
      <c r="C239" s="213" t="s">
        <v>652</v>
      </c>
      <c r="D239" s="213" t="s">
        <v>152</v>
      </c>
      <c r="E239" s="214" t="s">
        <v>653</v>
      </c>
      <c r="F239" s="215" t="s">
        <v>654</v>
      </c>
      <c r="G239" s="216" t="s">
        <v>162</v>
      </c>
      <c r="H239" s="217">
        <v>1</v>
      </c>
      <c r="I239" s="218"/>
      <c r="J239" s="219">
        <f>ROUND(I239*H239,2)</f>
        <v>0</v>
      </c>
      <c r="K239" s="215" t="s">
        <v>156</v>
      </c>
      <c r="L239" s="45"/>
      <c r="M239" s="220" t="s">
        <v>32</v>
      </c>
      <c r="N239" s="221" t="s">
        <v>47</v>
      </c>
      <c r="O239" s="85"/>
      <c r="P239" s="222">
        <f>O239*H239</f>
        <v>0</v>
      </c>
      <c r="Q239" s="222">
        <v>0</v>
      </c>
      <c r="R239" s="222">
        <f>Q239*H239</f>
        <v>0</v>
      </c>
      <c r="S239" s="222">
        <v>0</v>
      </c>
      <c r="T239" s="223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4" t="s">
        <v>83</v>
      </c>
      <c r="AT239" s="224" t="s">
        <v>152</v>
      </c>
      <c r="AU239" s="224" t="s">
        <v>83</v>
      </c>
      <c r="AY239" s="17" t="s">
        <v>151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7" t="s">
        <v>83</v>
      </c>
      <c r="BK239" s="225">
        <f>ROUND(I239*H239,2)</f>
        <v>0</v>
      </c>
      <c r="BL239" s="17" t="s">
        <v>83</v>
      </c>
      <c r="BM239" s="224" t="s">
        <v>655</v>
      </c>
    </row>
    <row r="240" s="2" customFormat="1" ht="16.5" customHeight="1">
      <c r="A240" s="39"/>
      <c r="B240" s="40"/>
      <c r="C240" s="213" t="s">
        <v>656</v>
      </c>
      <c r="D240" s="213" t="s">
        <v>152</v>
      </c>
      <c r="E240" s="214" t="s">
        <v>657</v>
      </c>
      <c r="F240" s="215" t="s">
        <v>658</v>
      </c>
      <c r="G240" s="216" t="s">
        <v>162</v>
      </c>
      <c r="H240" s="217">
        <v>5</v>
      </c>
      <c r="I240" s="218"/>
      <c r="J240" s="219">
        <f>ROUND(I240*H240,2)</f>
        <v>0</v>
      </c>
      <c r="K240" s="215" t="s">
        <v>156</v>
      </c>
      <c r="L240" s="45"/>
      <c r="M240" s="220" t="s">
        <v>32</v>
      </c>
      <c r="N240" s="221" t="s">
        <v>47</v>
      </c>
      <c r="O240" s="85"/>
      <c r="P240" s="222">
        <f>O240*H240</f>
        <v>0</v>
      </c>
      <c r="Q240" s="222">
        <v>0</v>
      </c>
      <c r="R240" s="222">
        <f>Q240*H240</f>
        <v>0</v>
      </c>
      <c r="S240" s="222">
        <v>0</v>
      </c>
      <c r="T240" s="223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4" t="s">
        <v>83</v>
      </c>
      <c r="AT240" s="224" t="s">
        <v>152</v>
      </c>
      <c r="AU240" s="224" t="s">
        <v>83</v>
      </c>
      <c r="AY240" s="17" t="s">
        <v>151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7" t="s">
        <v>83</v>
      </c>
      <c r="BK240" s="225">
        <f>ROUND(I240*H240,2)</f>
        <v>0</v>
      </c>
      <c r="BL240" s="17" t="s">
        <v>83</v>
      </c>
      <c r="BM240" s="224" t="s">
        <v>659</v>
      </c>
    </row>
    <row r="241" s="2" customFormat="1" ht="16.5" customHeight="1">
      <c r="A241" s="39"/>
      <c r="B241" s="40"/>
      <c r="C241" s="213" t="s">
        <v>660</v>
      </c>
      <c r="D241" s="213" t="s">
        <v>152</v>
      </c>
      <c r="E241" s="214" t="s">
        <v>661</v>
      </c>
      <c r="F241" s="215" t="s">
        <v>662</v>
      </c>
      <c r="G241" s="216" t="s">
        <v>162</v>
      </c>
      <c r="H241" s="217">
        <v>5</v>
      </c>
      <c r="I241" s="218"/>
      <c r="J241" s="219">
        <f>ROUND(I241*H241,2)</f>
        <v>0</v>
      </c>
      <c r="K241" s="215" t="s">
        <v>156</v>
      </c>
      <c r="L241" s="45"/>
      <c r="M241" s="220" t="s">
        <v>32</v>
      </c>
      <c r="N241" s="221" t="s">
        <v>47</v>
      </c>
      <c r="O241" s="85"/>
      <c r="P241" s="222">
        <f>O241*H241</f>
        <v>0</v>
      </c>
      <c r="Q241" s="222">
        <v>0</v>
      </c>
      <c r="R241" s="222">
        <f>Q241*H241</f>
        <v>0</v>
      </c>
      <c r="S241" s="222">
        <v>0</v>
      </c>
      <c r="T241" s="223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4" t="s">
        <v>83</v>
      </c>
      <c r="AT241" s="224" t="s">
        <v>152</v>
      </c>
      <c r="AU241" s="224" t="s">
        <v>83</v>
      </c>
      <c r="AY241" s="17" t="s">
        <v>151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7" t="s">
        <v>83</v>
      </c>
      <c r="BK241" s="225">
        <f>ROUND(I241*H241,2)</f>
        <v>0</v>
      </c>
      <c r="BL241" s="17" t="s">
        <v>83</v>
      </c>
      <c r="BM241" s="224" t="s">
        <v>663</v>
      </c>
    </row>
    <row r="242" s="2" customFormat="1" ht="16.5" customHeight="1">
      <c r="A242" s="39"/>
      <c r="B242" s="40"/>
      <c r="C242" s="213" t="s">
        <v>664</v>
      </c>
      <c r="D242" s="213" t="s">
        <v>152</v>
      </c>
      <c r="E242" s="214" t="s">
        <v>665</v>
      </c>
      <c r="F242" s="215" t="s">
        <v>666</v>
      </c>
      <c r="G242" s="216" t="s">
        <v>162</v>
      </c>
      <c r="H242" s="217">
        <v>20</v>
      </c>
      <c r="I242" s="218"/>
      <c r="J242" s="219">
        <f>ROUND(I242*H242,2)</f>
        <v>0</v>
      </c>
      <c r="K242" s="215" t="s">
        <v>156</v>
      </c>
      <c r="L242" s="45"/>
      <c r="M242" s="220" t="s">
        <v>32</v>
      </c>
      <c r="N242" s="221" t="s">
        <v>47</v>
      </c>
      <c r="O242" s="85"/>
      <c r="P242" s="222">
        <f>O242*H242</f>
        <v>0</v>
      </c>
      <c r="Q242" s="222">
        <v>0</v>
      </c>
      <c r="R242" s="222">
        <f>Q242*H242</f>
        <v>0</v>
      </c>
      <c r="S242" s="222">
        <v>0</v>
      </c>
      <c r="T242" s="223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4" t="s">
        <v>83</v>
      </c>
      <c r="AT242" s="224" t="s">
        <v>152</v>
      </c>
      <c r="AU242" s="224" t="s">
        <v>83</v>
      </c>
      <c r="AY242" s="17" t="s">
        <v>151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7" t="s">
        <v>83</v>
      </c>
      <c r="BK242" s="225">
        <f>ROUND(I242*H242,2)</f>
        <v>0</v>
      </c>
      <c r="BL242" s="17" t="s">
        <v>83</v>
      </c>
      <c r="BM242" s="224" t="s">
        <v>667</v>
      </c>
    </row>
    <row r="243" s="2" customFormat="1" ht="16.5" customHeight="1">
      <c r="A243" s="39"/>
      <c r="B243" s="40"/>
      <c r="C243" s="213" t="s">
        <v>668</v>
      </c>
      <c r="D243" s="213" t="s">
        <v>152</v>
      </c>
      <c r="E243" s="214" t="s">
        <v>669</v>
      </c>
      <c r="F243" s="215" t="s">
        <v>670</v>
      </c>
      <c r="G243" s="216" t="s">
        <v>162</v>
      </c>
      <c r="H243" s="217">
        <v>6</v>
      </c>
      <c r="I243" s="218"/>
      <c r="J243" s="219">
        <f>ROUND(I243*H243,2)</f>
        <v>0</v>
      </c>
      <c r="K243" s="215" t="s">
        <v>156</v>
      </c>
      <c r="L243" s="45"/>
      <c r="M243" s="220" t="s">
        <v>32</v>
      </c>
      <c r="N243" s="221" t="s">
        <v>47</v>
      </c>
      <c r="O243" s="85"/>
      <c r="P243" s="222">
        <f>O243*H243</f>
        <v>0</v>
      </c>
      <c r="Q243" s="222">
        <v>0</v>
      </c>
      <c r="R243" s="222">
        <f>Q243*H243</f>
        <v>0</v>
      </c>
      <c r="S243" s="222">
        <v>0</v>
      </c>
      <c r="T243" s="223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4" t="s">
        <v>83</v>
      </c>
      <c r="AT243" s="224" t="s">
        <v>152</v>
      </c>
      <c r="AU243" s="224" t="s">
        <v>83</v>
      </c>
      <c r="AY243" s="17" t="s">
        <v>151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7" t="s">
        <v>83</v>
      </c>
      <c r="BK243" s="225">
        <f>ROUND(I243*H243,2)</f>
        <v>0</v>
      </c>
      <c r="BL243" s="17" t="s">
        <v>83</v>
      </c>
      <c r="BM243" s="224" t="s">
        <v>671</v>
      </c>
    </row>
    <row r="244" s="2" customFormat="1" ht="16.5" customHeight="1">
      <c r="A244" s="39"/>
      <c r="B244" s="40"/>
      <c r="C244" s="213" t="s">
        <v>672</v>
      </c>
      <c r="D244" s="213" t="s">
        <v>152</v>
      </c>
      <c r="E244" s="214" t="s">
        <v>673</v>
      </c>
      <c r="F244" s="215" t="s">
        <v>674</v>
      </c>
      <c r="G244" s="216" t="s">
        <v>162</v>
      </c>
      <c r="H244" s="217">
        <v>2</v>
      </c>
      <c r="I244" s="218"/>
      <c r="J244" s="219">
        <f>ROUND(I244*H244,2)</f>
        <v>0</v>
      </c>
      <c r="K244" s="215" t="s">
        <v>156</v>
      </c>
      <c r="L244" s="45"/>
      <c r="M244" s="220" t="s">
        <v>32</v>
      </c>
      <c r="N244" s="221" t="s">
        <v>47</v>
      </c>
      <c r="O244" s="85"/>
      <c r="P244" s="222">
        <f>O244*H244</f>
        <v>0</v>
      </c>
      <c r="Q244" s="222">
        <v>0</v>
      </c>
      <c r="R244" s="222">
        <f>Q244*H244</f>
        <v>0</v>
      </c>
      <c r="S244" s="222">
        <v>0</v>
      </c>
      <c r="T244" s="223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4" t="s">
        <v>83</v>
      </c>
      <c r="AT244" s="224" t="s">
        <v>152</v>
      </c>
      <c r="AU244" s="224" t="s">
        <v>83</v>
      </c>
      <c r="AY244" s="17" t="s">
        <v>151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7" t="s">
        <v>83</v>
      </c>
      <c r="BK244" s="225">
        <f>ROUND(I244*H244,2)</f>
        <v>0</v>
      </c>
      <c r="BL244" s="17" t="s">
        <v>83</v>
      </c>
      <c r="BM244" s="224" t="s">
        <v>675</v>
      </c>
    </row>
    <row r="245" s="2" customFormat="1" ht="16.5" customHeight="1">
      <c r="A245" s="39"/>
      <c r="B245" s="40"/>
      <c r="C245" s="213" t="s">
        <v>676</v>
      </c>
      <c r="D245" s="213" t="s">
        <v>152</v>
      </c>
      <c r="E245" s="214" t="s">
        <v>677</v>
      </c>
      <c r="F245" s="215" t="s">
        <v>678</v>
      </c>
      <c r="G245" s="216" t="s">
        <v>162</v>
      </c>
      <c r="H245" s="217">
        <v>5</v>
      </c>
      <c r="I245" s="218"/>
      <c r="J245" s="219">
        <f>ROUND(I245*H245,2)</f>
        <v>0</v>
      </c>
      <c r="K245" s="215" t="s">
        <v>156</v>
      </c>
      <c r="L245" s="45"/>
      <c r="M245" s="220" t="s">
        <v>32</v>
      </c>
      <c r="N245" s="221" t="s">
        <v>47</v>
      </c>
      <c r="O245" s="85"/>
      <c r="P245" s="222">
        <f>O245*H245</f>
        <v>0</v>
      </c>
      <c r="Q245" s="222">
        <v>0</v>
      </c>
      <c r="R245" s="222">
        <f>Q245*H245</f>
        <v>0</v>
      </c>
      <c r="S245" s="222">
        <v>0</v>
      </c>
      <c r="T245" s="223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4" t="s">
        <v>83</v>
      </c>
      <c r="AT245" s="224" t="s">
        <v>152</v>
      </c>
      <c r="AU245" s="224" t="s">
        <v>83</v>
      </c>
      <c r="AY245" s="17" t="s">
        <v>151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7" t="s">
        <v>83</v>
      </c>
      <c r="BK245" s="225">
        <f>ROUND(I245*H245,2)</f>
        <v>0</v>
      </c>
      <c r="BL245" s="17" t="s">
        <v>83</v>
      </c>
      <c r="BM245" s="224" t="s">
        <v>679</v>
      </c>
    </row>
    <row r="246" s="2" customFormat="1" ht="16.5" customHeight="1">
      <c r="A246" s="39"/>
      <c r="B246" s="40"/>
      <c r="C246" s="213" t="s">
        <v>680</v>
      </c>
      <c r="D246" s="213" t="s">
        <v>152</v>
      </c>
      <c r="E246" s="214" t="s">
        <v>681</v>
      </c>
      <c r="F246" s="215" t="s">
        <v>682</v>
      </c>
      <c r="G246" s="216" t="s">
        <v>162</v>
      </c>
      <c r="H246" s="217">
        <v>5</v>
      </c>
      <c r="I246" s="218"/>
      <c r="J246" s="219">
        <f>ROUND(I246*H246,2)</f>
        <v>0</v>
      </c>
      <c r="K246" s="215" t="s">
        <v>156</v>
      </c>
      <c r="L246" s="45"/>
      <c r="M246" s="220" t="s">
        <v>32</v>
      </c>
      <c r="N246" s="221" t="s">
        <v>47</v>
      </c>
      <c r="O246" s="85"/>
      <c r="P246" s="222">
        <f>O246*H246</f>
        <v>0</v>
      </c>
      <c r="Q246" s="222">
        <v>0</v>
      </c>
      <c r="R246" s="222">
        <f>Q246*H246</f>
        <v>0</v>
      </c>
      <c r="S246" s="222">
        <v>0</v>
      </c>
      <c r="T246" s="223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4" t="s">
        <v>83</v>
      </c>
      <c r="AT246" s="224" t="s">
        <v>152</v>
      </c>
      <c r="AU246" s="224" t="s">
        <v>83</v>
      </c>
      <c r="AY246" s="17" t="s">
        <v>151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7" t="s">
        <v>83</v>
      </c>
      <c r="BK246" s="225">
        <f>ROUND(I246*H246,2)</f>
        <v>0</v>
      </c>
      <c r="BL246" s="17" t="s">
        <v>83</v>
      </c>
      <c r="BM246" s="224" t="s">
        <v>683</v>
      </c>
    </row>
    <row r="247" s="2" customFormat="1" ht="16.5" customHeight="1">
      <c r="A247" s="39"/>
      <c r="B247" s="40"/>
      <c r="C247" s="213" t="s">
        <v>684</v>
      </c>
      <c r="D247" s="213" t="s">
        <v>152</v>
      </c>
      <c r="E247" s="214" t="s">
        <v>685</v>
      </c>
      <c r="F247" s="215" t="s">
        <v>686</v>
      </c>
      <c r="G247" s="216" t="s">
        <v>162</v>
      </c>
      <c r="H247" s="217">
        <v>5</v>
      </c>
      <c r="I247" s="218"/>
      <c r="J247" s="219">
        <f>ROUND(I247*H247,2)</f>
        <v>0</v>
      </c>
      <c r="K247" s="215" t="s">
        <v>156</v>
      </c>
      <c r="L247" s="45"/>
      <c r="M247" s="220" t="s">
        <v>32</v>
      </c>
      <c r="N247" s="221" t="s">
        <v>47</v>
      </c>
      <c r="O247" s="85"/>
      <c r="P247" s="222">
        <f>O247*H247</f>
        <v>0</v>
      </c>
      <c r="Q247" s="222">
        <v>0</v>
      </c>
      <c r="R247" s="222">
        <f>Q247*H247</f>
        <v>0</v>
      </c>
      <c r="S247" s="222">
        <v>0</v>
      </c>
      <c r="T247" s="223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4" t="s">
        <v>83</v>
      </c>
      <c r="AT247" s="224" t="s">
        <v>152</v>
      </c>
      <c r="AU247" s="224" t="s">
        <v>83</v>
      </c>
      <c r="AY247" s="17" t="s">
        <v>151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7" t="s">
        <v>83</v>
      </c>
      <c r="BK247" s="225">
        <f>ROUND(I247*H247,2)</f>
        <v>0</v>
      </c>
      <c r="BL247" s="17" t="s">
        <v>83</v>
      </c>
      <c r="BM247" s="224" t="s">
        <v>687</v>
      </c>
    </row>
    <row r="248" s="2" customFormat="1" ht="16.5" customHeight="1">
      <c r="A248" s="39"/>
      <c r="B248" s="40"/>
      <c r="C248" s="213" t="s">
        <v>688</v>
      </c>
      <c r="D248" s="213" t="s">
        <v>152</v>
      </c>
      <c r="E248" s="214" t="s">
        <v>689</v>
      </c>
      <c r="F248" s="215" t="s">
        <v>690</v>
      </c>
      <c r="G248" s="216" t="s">
        <v>162</v>
      </c>
      <c r="H248" s="217">
        <v>2</v>
      </c>
      <c r="I248" s="218"/>
      <c r="J248" s="219">
        <f>ROUND(I248*H248,2)</f>
        <v>0</v>
      </c>
      <c r="K248" s="215" t="s">
        <v>156</v>
      </c>
      <c r="L248" s="45"/>
      <c r="M248" s="220" t="s">
        <v>32</v>
      </c>
      <c r="N248" s="221" t="s">
        <v>47</v>
      </c>
      <c r="O248" s="85"/>
      <c r="P248" s="222">
        <f>O248*H248</f>
        <v>0</v>
      </c>
      <c r="Q248" s="222">
        <v>0</v>
      </c>
      <c r="R248" s="222">
        <f>Q248*H248</f>
        <v>0</v>
      </c>
      <c r="S248" s="222">
        <v>0</v>
      </c>
      <c r="T248" s="223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4" t="s">
        <v>83</v>
      </c>
      <c r="AT248" s="224" t="s">
        <v>152</v>
      </c>
      <c r="AU248" s="224" t="s">
        <v>83</v>
      </c>
      <c r="AY248" s="17" t="s">
        <v>151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7" t="s">
        <v>83</v>
      </c>
      <c r="BK248" s="225">
        <f>ROUND(I248*H248,2)</f>
        <v>0</v>
      </c>
      <c r="BL248" s="17" t="s">
        <v>83</v>
      </c>
      <c r="BM248" s="224" t="s">
        <v>691</v>
      </c>
    </row>
    <row r="249" s="2" customFormat="1" ht="16.5" customHeight="1">
      <c r="A249" s="39"/>
      <c r="B249" s="40"/>
      <c r="C249" s="213" t="s">
        <v>692</v>
      </c>
      <c r="D249" s="213" t="s">
        <v>152</v>
      </c>
      <c r="E249" s="214" t="s">
        <v>693</v>
      </c>
      <c r="F249" s="215" t="s">
        <v>694</v>
      </c>
      <c r="G249" s="216" t="s">
        <v>162</v>
      </c>
      <c r="H249" s="217">
        <v>5</v>
      </c>
      <c r="I249" s="218"/>
      <c r="J249" s="219">
        <f>ROUND(I249*H249,2)</f>
        <v>0</v>
      </c>
      <c r="K249" s="215" t="s">
        <v>156</v>
      </c>
      <c r="L249" s="45"/>
      <c r="M249" s="220" t="s">
        <v>32</v>
      </c>
      <c r="N249" s="221" t="s">
        <v>47</v>
      </c>
      <c r="O249" s="85"/>
      <c r="P249" s="222">
        <f>O249*H249</f>
        <v>0</v>
      </c>
      <c r="Q249" s="222">
        <v>0</v>
      </c>
      <c r="R249" s="222">
        <f>Q249*H249</f>
        <v>0</v>
      </c>
      <c r="S249" s="222">
        <v>0</v>
      </c>
      <c r="T249" s="223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4" t="s">
        <v>83</v>
      </c>
      <c r="AT249" s="224" t="s">
        <v>152</v>
      </c>
      <c r="AU249" s="224" t="s">
        <v>83</v>
      </c>
      <c r="AY249" s="17" t="s">
        <v>151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7" t="s">
        <v>83</v>
      </c>
      <c r="BK249" s="225">
        <f>ROUND(I249*H249,2)</f>
        <v>0</v>
      </c>
      <c r="BL249" s="17" t="s">
        <v>83</v>
      </c>
      <c r="BM249" s="224" t="s">
        <v>695</v>
      </c>
    </row>
    <row r="250" s="2" customFormat="1" ht="16.5" customHeight="1">
      <c r="A250" s="39"/>
      <c r="B250" s="40"/>
      <c r="C250" s="213" t="s">
        <v>696</v>
      </c>
      <c r="D250" s="213" t="s">
        <v>152</v>
      </c>
      <c r="E250" s="214" t="s">
        <v>697</v>
      </c>
      <c r="F250" s="215" t="s">
        <v>698</v>
      </c>
      <c r="G250" s="216" t="s">
        <v>162</v>
      </c>
      <c r="H250" s="217">
        <v>1</v>
      </c>
      <c r="I250" s="218"/>
      <c r="J250" s="219">
        <f>ROUND(I250*H250,2)</f>
        <v>0</v>
      </c>
      <c r="K250" s="215" t="s">
        <v>156</v>
      </c>
      <c r="L250" s="45"/>
      <c r="M250" s="220" t="s">
        <v>32</v>
      </c>
      <c r="N250" s="221" t="s">
        <v>47</v>
      </c>
      <c r="O250" s="85"/>
      <c r="P250" s="222">
        <f>O250*H250</f>
        <v>0</v>
      </c>
      <c r="Q250" s="222">
        <v>0</v>
      </c>
      <c r="R250" s="222">
        <f>Q250*H250</f>
        <v>0</v>
      </c>
      <c r="S250" s="222">
        <v>0</v>
      </c>
      <c r="T250" s="223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4" t="s">
        <v>83</v>
      </c>
      <c r="AT250" s="224" t="s">
        <v>152</v>
      </c>
      <c r="AU250" s="224" t="s">
        <v>83</v>
      </c>
      <c r="AY250" s="17" t="s">
        <v>151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7" t="s">
        <v>83</v>
      </c>
      <c r="BK250" s="225">
        <f>ROUND(I250*H250,2)</f>
        <v>0</v>
      </c>
      <c r="BL250" s="17" t="s">
        <v>83</v>
      </c>
      <c r="BM250" s="224" t="s">
        <v>699</v>
      </c>
    </row>
    <row r="251" s="2" customFormat="1" ht="16.5" customHeight="1">
      <c r="A251" s="39"/>
      <c r="B251" s="40"/>
      <c r="C251" s="213" t="s">
        <v>700</v>
      </c>
      <c r="D251" s="213" t="s">
        <v>152</v>
      </c>
      <c r="E251" s="214" t="s">
        <v>701</v>
      </c>
      <c r="F251" s="215" t="s">
        <v>702</v>
      </c>
      <c r="G251" s="216" t="s">
        <v>162</v>
      </c>
      <c r="H251" s="217">
        <v>5</v>
      </c>
      <c r="I251" s="218"/>
      <c r="J251" s="219">
        <f>ROUND(I251*H251,2)</f>
        <v>0</v>
      </c>
      <c r="K251" s="215" t="s">
        <v>156</v>
      </c>
      <c r="L251" s="45"/>
      <c r="M251" s="220" t="s">
        <v>32</v>
      </c>
      <c r="N251" s="221" t="s">
        <v>47</v>
      </c>
      <c r="O251" s="85"/>
      <c r="P251" s="222">
        <f>O251*H251</f>
        <v>0</v>
      </c>
      <c r="Q251" s="222">
        <v>0</v>
      </c>
      <c r="R251" s="222">
        <f>Q251*H251</f>
        <v>0</v>
      </c>
      <c r="S251" s="222">
        <v>0</v>
      </c>
      <c r="T251" s="223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4" t="s">
        <v>83</v>
      </c>
      <c r="AT251" s="224" t="s">
        <v>152</v>
      </c>
      <c r="AU251" s="224" t="s">
        <v>83</v>
      </c>
      <c r="AY251" s="17" t="s">
        <v>151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7" t="s">
        <v>83</v>
      </c>
      <c r="BK251" s="225">
        <f>ROUND(I251*H251,2)</f>
        <v>0</v>
      </c>
      <c r="BL251" s="17" t="s">
        <v>83</v>
      </c>
      <c r="BM251" s="224" t="s">
        <v>703</v>
      </c>
    </row>
    <row r="252" s="2" customFormat="1" ht="16.5" customHeight="1">
      <c r="A252" s="39"/>
      <c r="B252" s="40"/>
      <c r="C252" s="226" t="s">
        <v>704</v>
      </c>
      <c r="D252" s="226" t="s">
        <v>159</v>
      </c>
      <c r="E252" s="227" t="s">
        <v>705</v>
      </c>
      <c r="F252" s="228" t="s">
        <v>706</v>
      </c>
      <c r="G252" s="229" t="s">
        <v>162</v>
      </c>
      <c r="H252" s="230">
        <v>1</v>
      </c>
      <c r="I252" s="231"/>
      <c r="J252" s="232">
        <f>ROUND(I252*H252,2)</f>
        <v>0</v>
      </c>
      <c r="K252" s="228" t="s">
        <v>156</v>
      </c>
      <c r="L252" s="233"/>
      <c r="M252" s="234" t="s">
        <v>32</v>
      </c>
      <c r="N252" s="235" t="s">
        <v>47</v>
      </c>
      <c r="O252" s="85"/>
      <c r="P252" s="222">
        <f>O252*H252</f>
        <v>0</v>
      </c>
      <c r="Q252" s="222">
        <v>0</v>
      </c>
      <c r="R252" s="222">
        <f>Q252*H252</f>
        <v>0</v>
      </c>
      <c r="S252" s="222">
        <v>0</v>
      </c>
      <c r="T252" s="223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4" t="s">
        <v>188</v>
      </c>
      <c r="AT252" s="224" t="s">
        <v>159</v>
      </c>
      <c r="AU252" s="224" t="s">
        <v>83</v>
      </c>
      <c r="AY252" s="17" t="s">
        <v>151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7" t="s">
        <v>83</v>
      </c>
      <c r="BK252" s="225">
        <f>ROUND(I252*H252,2)</f>
        <v>0</v>
      </c>
      <c r="BL252" s="17" t="s">
        <v>157</v>
      </c>
      <c r="BM252" s="224" t="s">
        <v>707</v>
      </c>
    </row>
    <row r="253" s="12" customFormat="1" ht="25.92" customHeight="1">
      <c r="A253" s="12"/>
      <c r="B253" s="199"/>
      <c r="C253" s="200"/>
      <c r="D253" s="201" t="s">
        <v>75</v>
      </c>
      <c r="E253" s="202" t="s">
        <v>708</v>
      </c>
      <c r="F253" s="202" t="s">
        <v>709</v>
      </c>
      <c r="G253" s="200"/>
      <c r="H253" s="200"/>
      <c r="I253" s="203"/>
      <c r="J253" s="204">
        <f>BK253</f>
        <v>0</v>
      </c>
      <c r="K253" s="200"/>
      <c r="L253" s="205"/>
      <c r="M253" s="206"/>
      <c r="N253" s="207"/>
      <c r="O253" s="207"/>
      <c r="P253" s="208">
        <f>P254+SUM(P255:P268)+P274+P369</f>
        <v>0</v>
      </c>
      <c r="Q253" s="207"/>
      <c r="R253" s="208">
        <f>R254+SUM(R255:R268)+R274+R369</f>
        <v>0</v>
      </c>
      <c r="S253" s="207"/>
      <c r="T253" s="209">
        <f>T254+SUM(T255:T268)+T274+T369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0" t="s">
        <v>83</v>
      </c>
      <c r="AT253" s="211" t="s">
        <v>75</v>
      </c>
      <c r="AU253" s="211" t="s">
        <v>76</v>
      </c>
      <c r="AY253" s="210" t="s">
        <v>151</v>
      </c>
      <c r="BK253" s="212">
        <f>BK254+SUM(BK255:BK268)+BK274+BK369</f>
        <v>0</v>
      </c>
    </row>
    <row r="254" s="2" customFormat="1" ht="24.15" customHeight="1">
      <c r="A254" s="39"/>
      <c r="B254" s="40"/>
      <c r="C254" s="226" t="s">
        <v>710</v>
      </c>
      <c r="D254" s="226" t="s">
        <v>159</v>
      </c>
      <c r="E254" s="227" t="s">
        <v>711</v>
      </c>
      <c r="F254" s="228" t="s">
        <v>712</v>
      </c>
      <c r="G254" s="229" t="s">
        <v>162</v>
      </c>
      <c r="H254" s="230">
        <v>1</v>
      </c>
      <c r="I254" s="231"/>
      <c r="J254" s="232">
        <f>ROUND(I254*H254,2)</f>
        <v>0</v>
      </c>
      <c r="K254" s="228" t="s">
        <v>156</v>
      </c>
      <c r="L254" s="233"/>
      <c r="M254" s="234" t="s">
        <v>32</v>
      </c>
      <c r="N254" s="235" t="s">
        <v>47</v>
      </c>
      <c r="O254" s="85"/>
      <c r="P254" s="222">
        <f>O254*H254</f>
        <v>0</v>
      </c>
      <c r="Q254" s="222">
        <v>0</v>
      </c>
      <c r="R254" s="222">
        <f>Q254*H254</f>
        <v>0</v>
      </c>
      <c r="S254" s="222">
        <v>0</v>
      </c>
      <c r="T254" s="223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4" t="s">
        <v>668</v>
      </c>
      <c r="AT254" s="224" t="s">
        <v>159</v>
      </c>
      <c r="AU254" s="224" t="s">
        <v>83</v>
      </c>
      <c r="AY254" s="17" t="s">
        <v>151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7" t="s">
        <v>83</v>
      </c>
      <c r="BK254" s="225">
        <f>ROUND(I254*H254,2)</f>
        <v>0</v>
      </c>
      <c r="BL254" s="17" t="s">
        <v>668</v>
      </c>
      <c r="BM254" s="224" t="s">
        <v>713</v>
      </c>
    </row>
    <row r="255" s="2" customFormat="1" ht="24.15" customHeight="1">
      <c r="A255" s="39"/>
      <c r="B255" s="40"/>
      <c r="C255" s="226" t="s">
        <v>714</v>
      </c>
      <c r="D255" s="226" t="s">
        <v>159</v>
      </c>
      <c r="E255" s="227" t="s">
        <v>715</v>
      </c>
      <c r="F255" s="228" t="s">
        <v>716</v>
      </c>
      <c r="G255" s="229" t="s">
        <v>162</v>
      </c>
      <c r="H255" s="230">
        <v>1</v>
      </c>
      <c r="I255" s="231"/>
      <c r="J255" s="232">
        <f>ROUND(I255*H255,2)</f>
        <v>0</v>
      </c>
      <c r="K255" s="228" t="s">
        <v>156</v>
      </c>
      <c r="L255" s="233"/>
      <c r="M255" s="234" t="s">
        <v>32</v>
      </c>
      <c r="N255" s="235" t="s">
        <v>47</v>
      </c>
      <c r="O255" s="85"/>
      <c r="P255" s="222">
        <f>O255*H255</f>
        <v>0</v>
      </c>
      <c r="Q255" s="222">
        <v>0</v>
      </c>
      <c r="R255" s="222">
        <f>Q255*H255</f>
        <v>0</v>
      </c>
      <c r="S255" s="222">
        <v>0</v>
      </c>
      <c r="T255" s="223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4" t="s">
        <v>668</v>
      </c>
      <c r="AT255" s="224" t="s">
        <v>159</v>
      </c>
      <c r="AU255" s="224" t="s">
        <v>83</v>
      </c>
      <c r="AY255" s="17" t="s">
        <v>151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7" t="s">
        <v>83</v>
      </c>
      <c r="BK255" s="225">
        <f>ROUND(I255*H255,2)</f>
        <v>0</v>
      </c>
      <c r="BL255" s="17" t="s">
        <v>668</v>
      </c>
      <c r="BM255" s="224" t="s">
        <v>717</v>
      </c>
    </row>
    <row r="256" s="2" customFormat="1" ht="24.15" customHeight="1">
      <c r="A256" s="39"/>
      <c r="B256" s="40"/>
      <c r="C256" s="226" t="s">
        <v>718</v>
      </c>
      <c r="D256" s="226" t="s">
        <v>159</v>
      </c>
      <c r="E256" s="227" t="s">
        <v>719</v>
      </c>
      <c r="F256" s="228" t="s">
        <v>720</v>
      </c>
      <c r="G256" s="229" t="s">
        <v>162</v>
      </c>
      <c r="H256" s="230">
        <v>1</v>
      </c>
      <c r="I256" s="231"/>
      <c r="J256" s="232">
        <f>ROUND(I256*H256,2)</f>
        <v>0</v>
      </c>
      <c r="K256" s="228" t="s">
        <v>156</v>
      </c>
      <c r="L256" s="233"/>
      <c r="M256" s="234" t="s">
        <v>32</v>
      </c>
      <c r="N256" s="235" t="s">
        <v>47</v>
      </c>
      <c r="O256" s="85"/>
      <c r="P256" s="222">
        <f>O256*H256</f>
        <v>0</v>
      </c>
      <c r="Q256" s="222">
        <v>0</v>
      </c>
      <c r="R256" s="222">
        <f>Q256*H256</f>
        <v>0</v>
      </c>
      <c r="S256" s="222">
        <v>0</v>
      </c>
      <c r="T256" s="22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4" t="s">
        <v>668</v>
      </c>
      <c r="AT256" s="224" t="s">
        <v>159</v>
      </c>
      <c r="AU256" s="224" t="s">
        <v>83</v>
      </c>
      <c r="AY256" s="17" t="s">
        <v>151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7" t="s">
        <v>83</v>
      </c>
      <c r="BK256" s="225">
        <f>ROUND(I256*H256,2)</f>
        <v>0</v>
      </c>
      <c r="BL256" s="17" t="s">
        <v>668</v>
      </c>
      <c r="BM256" s="224" t="s">
        <v>721</v>
      </c>
    </row>
    <row r="257" s="2" customFormat="1" ht="24.15" customHeight="1">
      <c r="A257" s="39"/>
      <c r="B257" s="40"/>
      <c r="C257" s="226" t="s">
        <v>722</v>
      </c>
      <c r="D257" s="226" t="s">
        <v>159</v>
      </c>
      <c r="E257" s="227" t="s">
        <v>723</v>
      </c>
      <c r="F257" s="228" t="s">
        <v>724</v>
      </c>
      <c r="G257" s="229" t="s">
        <v>162</v>
      </c>
      <c r="H257" s="230">
        <v>1</v>
      </c>
      <c r="I257" s="231"/>
      <c r="J257" s="232">
        <f>ROUND(I257*H257,2)</f>
        <v>0</v>
      </c>
      <c r="K257" s="228" t="s">
        <v>156</v>
      </c>
      <c r="L257" s="233"/>
      <c r="M257" s="234" t="s">
        <v>32</v>
      </c>
      <c r="N257" s="235" t="s">
        <v>47</v>
      </c>
      <c r="O257" s="85"/>
      <c r="P257" s="222">
        <f>O257*H257</f>
        <v>0</v>
      </c>
      <c r="Q257" s="222">
        <v>0</v>
      </c>
      <c r="R257" s="222">
        <f>Q257*H257</f>
        <v>0</v>
      </c>
      <c r="S257" s="222">
        <v>0</v>
      </c>
      <c r="T257" s="223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4" t="s">
        <v>668</v>
      </c>
      <c r="AT257" s="224" t="s">
        <v>159</v>
      </c>
      <c r="AU257" s="224" t="s">
        <v>83</v>
      </c>
      <c r="AY257" s="17" t="s">
        <v>151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7" t="s">
        <v>83</v>
      </c>
      <c r="BK257" s="225">
        <f>ROUND(I257*H257,2)</f>
        <v>0</v>
      </c>
      <c r="BL257" s="17" t="s">
        <v>668</v>
      </c>
      <c r="BM257" s="224" t="s">
        <v>725</v>
      </c>
    </row>
    <row r="258" s="2" customFormat="1" ht="24.15" customHeight="1">
      <c r="A258" s="39"/>
      <c r="B258" s="40"/>
      <c r="C258" s="213" t="s">
        <v>726</v>
      </c>
      <c r="D258" s="213" t="s">
        <v>152</v>
      </c>
      <c r="E258" s="214" t="s">
        <v>727</v>
      </c>
      <c r="F258" s="215" t="s">
        <v>728</v>
      </c>
      <c r="G258" s="216" t="s">
        <v>162</v>
      </c>
      <c r="H258" s="217">
        <v>1</v>
      </c>
      <c r="I258" s="218"/>
      <c r="J258" s="219">
        <f>ROUND(I258*H258,2)</f>
        <v>0</v>
      </c>
      <c r="K258" s="215" t="s">
        <v>156</v>
      </c>
      <c r="L258" s="45"/>
      <c r="M258" s="220" t="s">
        <v>32</v>
      </c>
      <c r="N258" s="221" t="s">
        <v>47</v>
      </c>
      <c r="O258" s="85"/>
      <c r="P258" s="222">
        <f>O258*H258</f>
        <v>0</v>
      </c>
      <c r="Q258" s="222">
        <v>0</v>
      </c>
      <c r="R258" s="222">
        <f>Q258*H258</f>
        <v>0</v>
      </c>
      <c r="S258" s="222">
        <v>0</v>
      </c>
      <c r="T258" s="223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4" t="s">
        <v>157</v>
      </c>
      <c r="AT258" s="224" t="s">
        <v>152</v>
      </c>
      <c r="AU258" s="224" t="s">
        <v>83</v>
      </c>
      <c r="AY258" s="17" t="s">
        <v>151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7" t="s">
        <v>83</v>
      </c>
      <c r="BK258" s="225">
        <f>ROUND(I258*H258,2)</f>
        <v>0</v>
      </c>
      <c r="BL258" s="17" t="s">
        <v>157</v>
      </c>
      <c r="BM258" s="224" t="s">
        <v>729</v>
      </c>
    </row>
    <row r="259" s="2" customFormat="1" ht="37.8" customHeight="1">
      <c r="A259" s="39"/>
      <c r="B259" s="40"/>
      <c r="C259" s="213" t="s">
        <v>730</v>
      </c>
      <c r="D259" s="213" t="s">
        <v>152</v>
      </c>
      <c r="E259" s="214" t="s">
        <v>731</v>
      </c>
      <c r="F259" s="215" t="s">
        <v>732</v>
      </c>
      <c r="G259" s="216" t="s">
        <v>162</v>
      </c>
      <c r="H259" s="217">
        <v>1</v>
      </c>
      <c r="I259" s="218"/>
      <c r="J259" s="219">
        <f>ROUND(I259*H259,2)</f>
        <v>0</v>
      </c>
      <c r="K259" s="215" t="s">
        <v>156</v>
      </c>
      <c r="L259" s="45"/>
      <c r="M259" s="220" t="s">
        <v>32</v>
      </c>
      <c r="N259" s="221" t="s">
        <v>47</v>
      </c>
      <c r="O259" s="85"/>
      <c r="P259" s="222">
        <f>O259*H259</f>
        <v>0</v>
      </c>
      <c r="Q259" s="222">
        <v>0</v>
      </c>
      <c r="R259" s="222">
        <f>Q259*H259</f>
        <v>0</v>
      </c>
      <c r="S259" s="222">
        <v>0</v>
      </c>
      <c r="T259" s="223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4" t="s">
        <v>157</v>
      </c>
      <c r="AT259" s="224" t="s">
        <v>152</v>
      </c>
      <c r="AU259" s="224" t="s">
        <v>83</v>
      </c>
      <c r="AY259" s="17" t="s">
        <v>151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7" t="s">
        <v>83</v>
      </c>
      <c r="BK259" s="225">
        <f>ROUND(I259*H259,2)</f>
        <v>0</v>
      </c>
      <c r="BL259" s="17" t="s">
        <v>157</v>
      </c>
      <c r="BM259" s="224" t="s">
        <v>733</v>
      </c>
    </row>
    <row r="260" s="2" customFormat="1" ht="24.15" customHeight="1">
      <c r="A260" s="39"/>
      <c r="B260" s="40"/>
      <c r="C260" s="213" t="s">
        <v>734</v>
      </c>
      <c r="D260" s="213" t="s">
        <v>152</v>
      </c>
      <c r="E260" s="214" t="s">
        <v>735</v>
      </c>
      <c r="F260" s="215" t="s">
        <v>736</v>
      </c>
      <c r="G260" s="216" t="s">
        <v>162</v>
      </c>
      <c r="H260" s="217">
        <v>1</v>
      </c>
      <c r="I260" s="218"/>
      <c r="J260" s="219">
        <f>ROUND(I260*H260,2)</f>
        <v>0</v>
      </c>
      <c r="K260" s="215" t="s">
        <v>156</v>
      </c>
      <c r="L260" s="45"/>
      <c r="M260" s="220" t="s">
        <v>32</v>
      </c>
      <c r="N260" s="221" t="s">
        <v>47</v>
      </c>
      <c r="O260" s="85"/>
      <c r="P260" s="222">
        <f>O260*H260</f>
        <v>0</v>
      </c>
      <c r="Q260" s="222">
        <v>0</v>
      </c>
      <c r="R260" s="222">
        <f>Q260*H260</f>
        <v>0</v>
      </c>
      <c r="S260" s="222">
        <v>0</v>
      </c>
      <c r="T260" s="223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4" t="s">
        <v>157</v>
      </c>
      <c r="AT260" s="224" t="s">
        <v>152</v>
      </c>
      <c r="AU260" s="224" t="s">
        <v>83</v>
      </c>
      <c r="AY260" s="17" t="s">
        <v>151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7" t="s">
        <v>83</v>
      </c>
      <c r="BK260" s="225">
        <f>ROUND(I260*H260,2)</f>
        <v>0</v>
      </c>
      <c r="BL260" s="17" t="s">
        <v>157</v>
      </c>
      <c r="BM260" s="224" t="s">
        <v>737</v>
      </c>
    </row>
    <row r="261" s="2" customFormat="1" ht="16.5" customHeight="1">
      <c r="A261" s="39"/>
      <c r="B261" s="40"/>
      <c r="C261" s="226" t="s">
        <v>738</v>
      </c>
      <c r="D261" s="226" t="s">
        <v>159</v>
      </c>
      <c r="E261" s="227" t="s">
        <v>739</v>
      </c>
      <c r="F261" s="228" t="s">
        <v>740</v>
      </c>
      <c r="G261" s="229" t="s">
        <v>162</v>
      </c>
      <c r="H261" s="230">
        <v>2</v>
      </c>
      <c r="I261" s="231"/>
      <c r="J261" s="232">
        <f>ROUND(I261*H261,2)</f>
        <v>0</v>
      </c>
      <c r="K261" s="228" t="s">
        <v>156</v>
      </c>
      <c r="L261" s="233"/>
      <c r="M261" s="234" t="s">
        <v>32</v>
      </c>
      <c r="N261" s="235" t="s">
        <v>47</v>
      </c>
      <c r="O261" s="85"/>
      <c r="P261" s="222">
        <f>O261*H261</f>
        <v>0</v>
      </c>
      <c r="Q261" s="222">
        <v>0</v>
      </c>
      <c r="R261" s="222">
        <f>Q261*H261</f>
        <v>0</v>
      </c>
      <c r="S261" s="222">
        <v>0</v>
      </c>
      <c r="T261" s="223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4" t="s">
        <v>163</v>
      </c>
      <c r="AT261" s="224" t="s">
        <v>159</v>
      </c>
      <c r="AU261" s="224" t="s">
        <v>83</v>
      </c>
      <c r="AY261" s="17" t="s">
        <v>151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7" t="s">
        <v>83</v>
      </c>
      <c r="BK261" s="225">
        <f>ROUND(I261*H261,2)</f>
        <v>0</v>
      </c>
      <c r="BL261" s="17" t="s">
        <v>164</v>
      </c>
      <c r="BM261" s="224" t="s">
        <v>741</v>
      </c>
    </row>
    <row r="262" s="2" customFormat="1" ht="16.5" customHeight="1">
      <c r="A262" s="39"/>
      <c r="B262" s="40"/>
      <c r="C262" s="213" t="s">
        <v>742</v>
      </c>
      <c r="D262" s="213" t="s">
        <v>152</v>
      </c>
      <c r="E262" s="214" t="s">
        <v>743</v>
      </c>
      <c r="F262" s="215" t="s">
        <v>744</v>
      </c>
      <c r="G262" s="216" t="s">
        <v>162</v>
      </c>
      <c r="H262" s="217">
        <v>1</v>
      </c>
      <c r="I262" s="218"/>
      <c r="J262" s="219">
        <f>ROUND(I262*H262,2)</f>
        <v>0</v>
      </c>
      <c r="K262" s="215" t="s">
        <v>156</v>
      </c>
      <c r="L262" s="45"/>
      <c r="M262" s="220" t="s">
        <v>32</v>
      </c>
      <c r="N262" s="221" t="s">
        <v>47</v>
      </c>
      <c r="O262" s="85"/>
      <c r="P262" s="222">
        <f>O262*H262</f>
        <v>0</v>
      </c>
      <c r="Q262" s="222">
        <v>0</v>
      </c>
      <c r="R262" s="222">
        <f>Q262*H262</f>
        <v>0</v>
      </c>
      <c r="S262" s="222">
        <v>0</v>
      </c>
      <c r="T262" s="223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4" t="s">
        <v>157</v>
      </c>
      <c r="AT262" s="224" t="s">
        <v>152</v>
      </c>
      <c r="AU262" s="224" t="s">
        <v>83</v>
      </c>
      <c r="AY262" s="17" t="s">
        <v>151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7" t="s">
        <v>83</v>
      </c>
      <c r="BK262" s="225">
        <f>ROUND(I262*H262,2)</f>
        <v>0</v>
      </c>
      <c r="BL262" s="17" t="s">
        <v>157</v>
      </c>
      <c r="BM262" s="224" t="s">
        <v>745</v>
      </c>
    </row>
    <row r="263" s="2" customFormat="1" ht="16.5" customHeight="1">
      <c r="A263" s="39"/>
      <c r="B263" s="40"/>
      <c r="C263" s="226" t="s">
        <v>746</v>
      </c>
      <c r="D263" s="226" t="s">
        <v>159</v>
      </c>
      <c r="E263" s="227" t="s">
        <v>747</v>
      </c>
      <c r="F263" s="228" t="s">
        <v>748</v>
      </c>
      <c r="G263" s="229" t="s">
        <v>162</v>
      </c>
      <c r="H263" s="230">
        <v>1</v>
      </c>
      <c r="I263" s="231"/>
      <c r="J263" s="232">
        <f>ROUND(I263*H263,2)</f>
        <v>0</v>
      </c>
      <c r="K263" s="228" t="s">
        <v>156</v>
      </c>
      <c r="L263" s="233"/>
      <c r="M263" s="234" t="s">
        <v>32</v>
      </c>
      <c r="N263" s="235" t="s">
        <v>47</v>
      </c>
      <c r="O263" s="85"/>
      <c r="P263" s="222">
        <f>O263*H263</f>
        <v>0</v>
      </c>
      <c r="Q263" s="222">
        <v>0</v>
      </c>
      <c r="R263" s="222">
        <f>Q263*H263</f>
        <v>0</v>
      </c>
      <c r="S263" s="222">
        <v>0</v>
      </c>
      <c r="T263" s="223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4" t="s">
        <v>163</v>
      </c>
      <c r="AT263" s="224" t="s">
        <v>159</v>
      </c>
      <c r="AU263" s="224" t="s">
        <v>83</v>
      </c>
      <c r="AY263" s="17" t="s">
        <v>151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7" t="s">
        <v>83</v>
      </c>
      <c r="BK263" s="225">
        <f>ROUND(I263*H263,2)</f>
        <v>0</v>
      </c>
      <c r="BL263" s="17" t="s">
        <v>164</v>
      </c>
      <c r="BM263" s="224" t="s">
        <v>749</v>
      </c>
    </row>
    <row r="264" s="2" customFormat="1" ht="16.5" customHeight="1">
      <c r="A264" s="39"/>
      <c r="B264" s="40"/>
      <c r="C264" s="226" t="s">
        <v>750</v>
      </c>
      <c r="D264" s="226" t="s">
        <v>159</v>
      </c>
      <c r="E264" s="227" t="s">
        <v>751</v>
      </c>
      <c r="F264" s="228" t="s">
        <v>752</v>
      </c>
      <c r="G264" s="229" t="s">
        <v>162</v>
      </c>
      <c r="H264" s="230">
        <v>1</v>
      </c>
      <c r="I264" s="231"/>
      <c r="J264" s="232">
        <f>ROUND(I264*H264,2)</f>
        <v>0</v>
      </c>
      <c r="K264" s="228" t="s">
        <v>156</v>
      </c>
      <c r="L264" s="233"/>
      <c r="M264" s="234" t="s">
        <v>32</v>
      </c>
      <c r="N264" s="235" t="s">
        <v>47</v>
      </c>
      <c r="O264" s="85"/>
      <c r="P264" s="222">
        <f>O264*H264</f>
        <v>0</v>
      </c>
      <c r="Q264" s="222">
        <v>0</v>
      </c>
      <c r="R264" s="222">
        <f>Q264*H264</f>
        <v>0</v>
      </c>
      <c r="S264" s="222">
        <v>0</v>
      </c>
      <c r="T264" s="223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4" t="s">
        <v>163</v>
      </c>
      <c r="AT264" s="224" t="s">
        <v>159</v>
      </c>
      <c r="AU264" s="224" t="s">
        <v>83</v>
      </c>
      <c r="AY264" s="17" t="s">
        <v>151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7" t="s">
        <v>83</v>
      </c>
      <c r="BK264" s="225">
        <f>ROUND(I264*H264,2)</f>
        <v>0</v>
      </c>
      <c r="BL264" s="17" t="s">
        <v>164</v>
      </c>
      <c r="BM264" s="224" t="s">
        <v>753</v>
      </c>
    </row>
    <row r="265" s="2" customFormat="1" ht="16.5" customHeight="1">
      <c r="A265" s="39"/>
      <c r="B265" s="40"/>
      <c r="C265" s="213" t="s">
        <v>754</v>
      </c>
      <c r="D265" s="213" t="s">
        <v>152</v>
      </c>
      <c r="E265" s="214" t="s">
        <v>755</v>
      </c>
      <c r="F265" s="215" t="s">
        <v>756</v>
      </c>
      <c r="G265" s="216" t="s">
        <v>162</v>
      </c>
      <c r="H265" s="217">
        <v>2</v>
      </c>
      <c r="I265" s="218"/>
      <c r="J265" s="219">
        <f>ROUND(I265*H265,2)</f>
        <v>0</v>
      </c>
      <c r="K265" s="215" t="s">
        <v>156</v>
      </c>
      <c r="L265" s="45"/>
      <c r="M265" s="220" t="s">
        <v>32</v>
      </c>
      <c r="N265" s="221" t="s">
        <v>47</v>
      </c>
      <c r="O265" s="85"/>
      <c r="P265" s="222">
        <f>O265*H265</f>
        <v>0</v>
      </c>
      <c r="Q265" s="222">
        <v>0</v>
      </c>
      <c r="R265" s="222">
        <f>Q265*H265</f>
        <v>0</v>
      </c>
      <c r="S265" s="222">
        <v>0</v>
      </c>
      <c r="T265" s="223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4" t="s">
        <v>157</v>
      </c>
      <c r="AT265" s="224" t="s">
        <v>152</v>
      </c>
      <c r="AU265" s="224" t="s">
        <v>83</v>
      </c>
      <c r="AY265" s="17" t="s">
        <v>151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7" t="s">
        <v>83</v>
      </c>
      <c r="BK265" s="225">
        <f>ROUND(I265*H265,2)</f>
        <v>0</v>
      </c>
      <c r="BL265" s="17" t="s">
        <v>157</v>
      </c>
      <c r="BM265" s="224" t="s">
        <v>757</v>
      </c>
    </row>
    <row r="266" s="2" customFormat="1" ht="16.5" customHeight="1">
      <c r="A266" s="39"/>
      <c r="B266" s="40"/>
      <c r="C266" s="226" t="s">
        <v>758</v>
      </c>
      <c r="D266" s="226" t="s">
        <v>159</v>
      </c>
      <c r="E266" s="227" t="s">
        <v>759</v>
      </c>
      <c r="F266" s="228" t="s">
        <v>760</v>
      </c>
      <c r="G266" s="229" t="s">
        <v>162</v>
      </c>
      <c r="H266" s="230">
        <v>4</v>
      </c>
      <c r="I266" s="231"/>
      <c r="J266" s="232">
        <f>ROUND(I266*H266,2)</f>
        <v>0</v>
      </c>
      <c r="K266" s="228" t="s">
        <v>156</v>
      </c>
      <c r="L266" s="233"/>
      <c r="M266" s="234" t="s">
        <v>32</v>
      </c>
      <c r="N266" s="235" t="s">
        <v>47</v>
      </c>
      <c r="O266" s="85"/>
      <c r="P266" s="222">
        <f>O266*H266</f>
        <v>0</v>
      </c>
      <c r="Q266" s="222">
        <v>0</v>
      </c>
      <c r="R266" s="222">
        <f>Q266*H266</f>
        <v>0</v>
      </c>
      <c r="S266" s="222">
        <v>0</v>
      </c>
      <c r="T266" s="223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4" t="s">
        <v>163</v>
      </c>
      <c r="AT266" s="224" t="s">
        <v>159</v>
      </c>
      <c r="AU266" s="224" t="s">
        <v>83</v>
      </c>
      <c r="AY266" s="17" t="s">
        <v>151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7" t="s">
        <v>83</v>
      </c>
      <c r="BK266" s="225">
        <f>ROUND(I266*H266,2)</f>
        <v>0</v>
      </c>
      <c r="BL266" s="17" t="s">
        <v>164</v>
      </c>
      <c r="BM266" s="224" t="s">
        <v>761</v>
      </c>
    </row>
    <row r="267" s="2" customFormat="1" ht="16.5" customHeight="1">
      <c r="A267" s="39"/>
      <c r="B267" s="40"/>
      <c r="C267" s="226" t="s">
        <v>762</v>
      </c>
      <c r="D267" s="226" t="s">
        <v>159</v>
      </c>
      <c r="E267" s="227" t="s">
        <v>763</v>
      </c>
      <c r="F267" s="228" t="s">
        <v>764</v>
      </c>
      <c r="G267" s="229" t="s">
        <v>765</v>
      </c>
      <c r="H267" s="230">
        <v>2</v>
      </c>
      <c r="I267" s="231"/>
      <c r="J267" s="232">
        <f>ROUND(I267*H267,2)</f>
        <v>0</v>
      </c>
      <c r="K267" s="228" t="s">
        <v>156</v>
      </c>
      <c r="L267" s="233"/>
      <c r="M267" s="234" t="s">
        <v>32</v>
      </c>
      <c r="N267" s="235" t="s">
        <v>47</v>
      </c>
      <c r="O267" s="85"/>
      <c r="P267" s="222">
        <f>O267*H267</f>
        <v>0</v>
      </c>
      <c r="Q267" s="222">
        <v>0</v>
      </c>
      <c r="R267" s="222">
        <f>Q267*H267</f>
        <v>0</v>
      </c>
      <c r="S267" s="222">
        <v>0</v>
      </c>
      <c r="T267" s="223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4" t="s">
        <v>668</v>
      </c>
      <c r="AT267" s="224" t="s">
        <v>159</v>
      </c>
      <c r="AU267" s="224" t="s">
        <v>83</v>
      </c>
      <c r="AY267" s="17" t="s">
        <v>151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7" t="s">
        <v>83</v>
      </c>
      <c r="BK267" s="225">
        <f>ROUND(I267*H267,2)</f>
        <v>0</v>
      </c>
      <c r="BL267" s="17" t="s">
        <v>668</v>
      </c>
      <c r="BM267" s="224" t="s">
        <v>766</v>
      </c>
    </row>
    <row r="268" s="12" customFormat="1" ht="22.8" customHeight="1">
      <c r="A268" s="12"/>
      <c r="B268" s="199"/>
      <c r="C268" s="200"/>
      <c r="D268" s="201" t="s">
        <v>75</v>
      </c>
      <c r="E268" s="236" t="s">
        <v>767</v>
      </c>
      <c r="F268" s="236" t="s">
        <v>768</v>
      </c>
      <c r="G268" s="200"/>
      <c r="H268" s="200"/>
      <c r="I268" s="203"/>
      <c r="J268" s="237">
        <f>BK268</f>
        <v>0</v>
      </c>
      <c r="K268" s="200"/>
      <c r="L268" s="205"/>
      <c r="M268" s="206"/>
      <c r="N268" s="207"/>
      <c r="O268" s="207"/>
      <c r="P268" s="208">
        <f>SUM(P269:P273)</f>
        <v>0</v>
      </c>
      <c r="Q268" s="207"/>
      <c r="R268" s="208">
        <f>SUM(R269:R273)</f>
        <v>0</v>
      </c>
      <c r="S268" s="207"/>
      <c r="T268" s="209">
        <f>SUM(T269:T273)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0" t="s">
        <v>83</v>
      </c>
      <c r="AT268" s="211" t="s">
        <v>75</v>
      </c>
      <c r="AU268" s="211" t="s">
        <v>83</v>
      </c>
      <c r="AY268" s="210" t="s">
        <v>151</v>
      </c>
      <c r="BK268" s="212">
        <f>SUM(BK269:BK273)</f>
        <v>0</v>
      </c>
    </row>
    <row r="269" s="2" customFormat="1" ht="16.5" customHeight="1">
      <c r="A269" s="39"/>
      <c r="B269" s="40"/>
      <c r="C269" s="213" t="s">
        <v>769</v>
      </c>
      <c r="D269" s="213" t="s">
        <v>152</v>
      </c>
      <c r="E269" s="214" t="s">
        <v>770</v>
      </c>
      <c r="F269" s="215" t="s">
        <v>771</v>
      </c>
      <c r="G269" s="216" t="s">
        <v>162</v>
      </c>
      <c r="H269" s="217">
        <v>1</v>
      </c>
      <c r="I269" s="218"/>
      <c r="J269" s="219">
        <f>ROUND(I269*H269,2)</f>
        <v>0</v>
      </c>
      <c r="K269" s="215" t="s">
        <v>156</v>
      </c>
      <c r="L269" s="45"/>
      <c r="M269" s="220" t="s">
        <v>32</v>
      </c>
      <c r="N269" s="221" t="s">
        <v>47</v>
      </c>
      <c r="O269" s="85"/>
      <c r="P269" s="222">
        <f>O269*H269</f>
        <v>0</v>
      </c>
      <c r="Q269" s="222">
        <v>0</v>
      </c>
      <c r="R269" s="222">
        <f>Q269*H269</f>
        <v>0</v>
      </c>
      <c r="S269" s="222">
        <v>0</v>
      </c>
      <c r="T269" s="223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4" t="s">
        <v>497</v>
      </c>
      <c r="AT269" s="224" t="s">
        <v>152</v>
      </c>
      <c r="AU269" s="224" t="s">
        <v>85</v>
      </c>
      <c r="AY269" s="17" t="s">
        <v>151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7" t="s">
        <v>83</v>
      </c>
      <c r="BK269" s="225">
        <f>ROUND(I269*H269,2)</f>
        <v>0</v>
      </c>
      <c r="BL269" s="17" t="s">
        <v>497</v>
      </c>
      <c r="BM269" s="224" t="s">
        <v>772</v>
      </c>
    </row>
    <row r="270" s="2" customFormat="1" ht="16.5" customHeight="1">
      <c r="A270" s="39"/>
      <c r="B270" s="40"/>
      <c r="C270" s="226" t="s">
        <v>773</v>
      </c>
      <c r="D270" s="226" t="s">
        <v>159</v>
      </c>
      <c r="E270" s="227" t="s">
        <v>774</v>
      </c>
      <c r="F270" s="228" t="s">
        <v>775</v>
      </c>
      <c r="G270" s="229" t="s">
        <v>162</v>
      </c>
      <c r="H270" s="230">
        <v>1</v>
      </c>
      <c r="I270" s="231"/>
      <c r="J270" s="232">
        <f>ROUND(I270*H270,2)</f>
        <v>0</v>
      </c>
      <c r="K270" s="228" t="s">
        <v>156</v>
      </c>
      <c r="L270" s="233"/>
      <c r="M270" s="234" t="s">
        <v>32</v>
      </c>
      <c r="N270" s="235" t="s">
        <v>47</v>
      </c>
      <c r="O270" s="85"/>
      <c r="P270" s="222">
        <f>O270*H270</f>
        <v>0</v>
      </c>
      <c r="Q270" s="222">
        <v>0</v>
      </c>
      <c r="R270" s="222">
        <f>Q270*H270</f>
        <v>0</v>
      </c>
      <c r="S270" s="222">
        <v>0</v>
      </c>
      <c r="T270" s="223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4" t="s">
        <v>668</v>
      </c>
      <c r="AT270" s="224" t="s">
        <v>159</v>
      </c>
      <c r="AU270" s="224" t="s">
        <v>85</v>
      </c>
      <c r="AY270" s="17" t="s">
        <v>151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7" t="s">
        <v>83</v>
      </c>
      <c r="BK270" s="225">
        <f>ROUND(I270*H270,2)</f>
        <v>0</v>
      </c>
      <c r="BL270" s="17" t="s">
        <v>668</v>
      </c>
      <c r="BM270" s="224" t="s">
        <v>776</v>
      </c>
    </row>
    <row r="271" s="2" customFormat="1" ht="33" customHeight="1">
      <c r="A271" s="39"/>
      <c r="B271" s="40"/>
      <c r="C271" s="226" t="s">
        <v>777</v>
      </c>
      <c r="D271" s="226" t="s">
        <v>159</v>
      </c>
      <c r="E271" s="227" t="s">
        <v>778</v>
      </c>
      <c r="F271" s="228" t="s">
        <v>779</v>
      </c>
      <c r="G271" s="229" t="s">
        <v>162</v>
      </c>
      <c r="H271" s="230">
        <v>1</v>
      </c>
      <c r="I271" s="231"/>
      <c r="J271" s="232">
        <f>ROUND(I271*H271,2)</f>
        <v>0</v>
      </c>
      <c r="K271" s="228" t="s">
        <v>156</v>
      </c>
      <c r="L271" s="233"/>
      <c r="M271" s="234" t="s">
        <v>32</v>
      </c>
      <c r="N271" s="235" t="s">
        <v>47</v>
      </c>
      <c r="O271" s="85"/>
      <c r="P271" s="222">
        <f>O271*H271</f>
        <v>0</v>
      </c>
      <c r="Q271" s="222">
        <v>0</v>
      </c>
      <c r="R271" s="222">
        <f>Q271*H271</f>
        <v>0</v>
      </c>
      <c r="S271" s="222">
        <v>0</v>
      </c>
      <c r="T271" s="223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4" t="s">
        <v>163</v>
      </c>
      <c r="AT271" s="224" t="s">
        <v>159</v>
      </c>
      <c r="AU271" s="224" t="s">
        <v>85</v>
      </c>
      <c r="AY271" s="17" t="s">
        <v>151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7" t="s">
        <v>83</v>
      </c>
      <c r="BK271" s="225">
        <f>ROUND(I271*H271,2)</f>
        <v>0</v>
      </c>
      <c r="BL271" s="17" t="s">
        <v>164</v>
      </c>
      <c r="BM271" s="224" t="s">
        <v>780</v>
      </c>
    </row>
    <row r="272" s="2" customFormat="1" ht="16.5" customHeight="1">
      <c r="A272" s="39"/>
      <c r="B272" s="40"/>
      <c r="C272" s="226" t="s">
        <v>781</v>
      </c>
      <c r="D272" s="226" t="s">
        <v>159</v>
      </c>
      <c r="E272" s="227" t="s">
        <v>782</v>
      </c>
      <c r="F272" s="228" t="s">
        <v>783</v>
      </c>
      <c r="G272" s="229" t="s">
        <v>162</v>
      </c>
      <c r="H272" s="230">
        <v>1</v>
      </c>
      <c r="I272" s="231"/>
      <c r="J272" s="232">
        <f>ROUND(I272*H272,2)</f>
        <v>0</v>
      </c>
      <c r="K272" s="228" t="s">
        <v>156</v>
      </c>
      <c r="L272" s="233"/>
      <c r="M272" s="234" t="s">
        <v>32</v>
      </c>
      <c r="N272" s="235" t="s">
        <v>47</v>
      </c>
      <c r="O272" s="85"/>
      <c r="P272" s="222">
        <f>O272*H272</f>
        <v>0</v>
      </c>
      <c r="Q272" s="222">
        <v>0</v>
      </c>
      <c r="R272" s="222">
        <f>Q272*H272</f>
        <v>0</v>
      </c>
      <c r="S272" s="222">
        <v>0</v>
      </c>
      <c r="T272" s="223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4" t="s">
        <v>163</v>
      </c>
      <c r="AT272" s="224" t="s">
        <v>159</v>
      </c>
      <c r="AU272" s="224" t="s">
        <v>85</v>
      </c>
      <c r="AY272" s="17" t="s">
        <v>151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7" t="s">
        <v>83</v>
      </c>
      <c r="BK272" s="225">
        <f>ROUND(I272*H272,2)</f>
        <v>0</v>
      </c>
      <c r="BL272" s="17" t="s">
        <v>164</v>
      </c>
      <c r="BM272" s="224" t="s">
        <v>784</v>
      </c>
    </row>
    <row r="273" s="2" customFormat="1" ht="16.5" customHeight="1">
      <c r="A273" s="39"/>
      <c r="B273" s="40"/>
      <c r="C273" s="226" t="s">
        <v>785</v>
      </c>
      <c r="D273" s="226" t="s">
        <v>159</v>
      </c>
      <c r="E273" s="227" t="s">
        <v>786</v>
      </c>
      <c r="F273" s="228" t="s">
        <v>787</v>
      </c>
      <c r="G273" s="229" t="s">
        <v>162</v>
      </c>
      <c r="H273" s="230">
        <v>1</v>
      </c>
      <c r="I273" s="231"/>
      <c r="J273" s="232">
        <f>ROUND(I273*H273,2)</f>
        <v>0</v>
      </c>
      <c r="K273" s="228" t="s">
        <v>156</v>
      </c>
      <c r="L273" s="233"/>
      <c r="M273" s="234" t="s">
        <v>32</v>
      </c>
      <c r="N273" s="235" t="s">
        <v>47</v>
      </c>
      <c r="O273" s="85"/>
      <c r="P273" s="222">
        <f>O273*H273</f>
        <v>0</v>
      </c>
      <c r="Q273" s="222">
        <v>0</v>
      </c>
      <c r="R273" s="222">
        <f>Q273*H273</f>
        <v>0</v>
      </c>
      <c r="S273" s="222">
        <v>0</v>
      </c>
      <c r="T273" s="223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4" t="s">
        <v>163</v>
      </c>
      <c r="AT273" s="224" t="s">
        <v>159</v>
      </c>
      <c r="AU273" s="224" t="s">
        <v>85</v>
      </c>
      <c r="AY273" s="17" t="s">
        <v>151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7" t="s">
        <v>83</v>
      </c>
      <c r="BK273" s="225">
        <f>ROUND(I273*H273,2)</f>
        <v>0</v>
      </c>
      <c r="BL273" s="17" t="s">
        <v>164</v>
      </c>
      <c r="BM273" s="224" t="s">
        <v>788</v>
      </c>
    </row>
    <row r="274" s="12" customFormat="1" ht="22.8" customHeight="1">
      <c r="A274" s="12"/>
      <c r="B274" s="199"/>
      <c r="C274" s="200"/>
      <c r="D274" s="201" t="s">
        <v>75</v>
      </c>
      <c r="E274" s="236" t="s">
        <v>789</v>
      </c>
      <c r="F274" s="236" t="s">
        <v>790</v>
      </c>
      <c r="G274" s="200"/>
      <c r="H274" s="200"/>
      <c r="I274" s="203"/>
      <c r="J274" s="237">
        <f>BK274</f>
        <v>0</v>
      </c>
      <c r="K274" s="200"/>
      <c r="L274" s="205"/>
      <c r="M274" s="206"/>
      <c r="N274" s="207"/>
      <c r="O274" s="207"/>
      <c r="P274" s="208">
        <f>SUM(P275:P368)</f>
        <v>0</v>
      </c>
      <c r="Q274" s="207"/>
      <c r="R274" s="208">
        <f>SUM(R275:R368)</f>
        <v>0</v>
      </c>
      <c r="S274" s="207"/>
      <c r="T274" s="209">
        <f>SUM(T275:T368)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0" t="s">
        <v>83</v>
      </c>
      <c r="AT274" s="211" t="s">
        <v>75</v>
      </c>
      <c r="AU274" s="211" t="s">
        <v>83</v>
      </c>
      <c r="AY274" s="210" t="s">
        <v>151</v>
      </c>
      <c r="BK274" s="212">
        <f>SUM(BK275:BK368)</f>
        <v>0</v>
      </c>
    </row>
    <row r="275" s="2" customFormat="1" ht="16.5" customHeight="1">
      <c r="A275" s="39"/>
      <c r="B275" s="40"/>
      <c r="C275" s="226" t="s">
        <v>791</v>
      </c>
      <c r="D275" s="226" t="s">
        <v>159</v>
      </c>
      <c r="E275" s="227" t="s">
        <v>792</v>
      </c>
      <c r="F275" s="228" t="s">
        <v>793</v>
      </c>
      <c r="G275" s="229" t="s">
        <v>162</v>
      </c>
      <c r="H275" s="230">
        <v>1</v>
      </c>
      <c r="I275" s="231"/>
      <c r="J275" s="232">
        <f>ROUND(I275*H275,2)</f>
        <v>0</v>
      </c>
      <c r="K275" s="228" t="s">
        <v>156</v>
      </c>
      <c r="L275" s="233"/>
      <c r="M275" s="234" t="s">
        <v>32</v>
      </c>
      <c r="N275" s="235" t="s">
        <v>47</v>
      </c>
      <c r="O275" s="85"/>
      <c r="P275" s="222">
        <f>O275*H275</f>
        <v>0</v>
      </c>
      <c r="Q275" s="222">
        <v>0</v>
      </c>
      <c r="R275" s="222">
        <f>Q275*H275</f>
        <v>0</v>
      </c>
      <c r="S275" s="222">
        <v>0</v>
      </c>
      <c r="T275" s="223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4" t="s">
        <v>668</v>
      </c>
      <c r="AT275" s="224" t="s">
        <v>159</v>
      </c>
      <c r="AU275" s="224" t="s">
        <v>85</v>
      </c>
      <c r="AY275" s="17" t="s">
        <v>151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7" t="s">
        <v>83</v>
      </c>
      <c r="BK275" s="225">
        <f>ROUND(I275*H275,2)</f>
        <v>0</v>
      </c>
      <c r="BL275" s="17" t="s">
        <v>668</v>
      </c>
      <c r="BM275" s="224" t="s">
        <v>794</v>
      </c>
    </row>
    <row r="276" s="2" customFormat="1" ht="24.15" customHeight="1">
      <c r="A276" s="39"/>
      <c r="B276" s="40"/>
      <c r="C276" s="226" t="s">
        <v>795</v>
      </c>
      <c r="D276" s="226" t="s">
        <v>159</v>
      </c>
      <c r="E276" s="227" t="s">
        <v>796</v>
      </c>
      <c r="F276" s="228" t="s">
        <v>797</v>
      </c>
      <c r="G276" s="229" t="s">
        <v>162</v>
      </c>
      <c r="H276" s="230">
        <v>10</v>
      </c>
      <c r="I276" s="231"/>
      <c r="J276" s="232">
        <f>ROUND(I276*H276,2)</f>
        <v>0</v>
      </c>
      <c r="K276" s="228" t="s">
        <v>156</v>
      </c>
      <c r="L276" s="233"/>
      <c r="M276" s="234" t="s">
        <v>32</v>
      </c>
      <c r="N276" s="235" t="s">
        <v>47</v>
      </c>
      <c r="O276" s="85"/>
      <c r="P276" s="222">
        <f>O276*H276</f>
        <v>0</v>
      </c>
      <c r="Q276" s="222">
        <v>0</v>
      </c>
      <c r="R276" s="222">
        <f>Q276*H276</f>
        <v>0</v>
      </c>
      <c r="S276" s="222">
        <v>0</v>
      </c>
      <c r="T276" s="223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4" t="s">
        <v>163</v>
      </c>
      <c r="AT276" s="224" t="s">
        <v>159</v>
      </c>
      <c r="AU276" s="224" t="s">
        <v>85</v>
      </c>
      <c r="AY276" s="17" t="s">
        <v>151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7" t="s">
        <v>83</v>
      </c>
      <c r="BK276" s="225">
        <f>ROUND(I276*H276,2)</f>
        <v>0</v>
      </c>
      <c r="BL276" s="17" t="s">
        <v>164</v>
      </c>
      <c r="BM276" s="224" t="s">
        <v>798</v>
      </c>
    </row>
    <row r="277" s="2" customFormat="1" ht="16.5" customHeight="1">
      <c r="A277" s="39"/>
      <c r="B277" s="40"/>
      <c r="C277" s="226" t="s">
        <v>799</v>
      </c>
      <c r="D277" s="226" t="s">
        <v>159</v>
      </c>
      <c r="E277" s="227" t="s">
        <v>800</v>
      </c>
      <c r="F277" s="228" t="s">
        <v>801</v>
      </c>
      <c r="G277" s="229" t="s">
        <v>162</v>
      </c>
      <c r="H277" s="230">
        <v>1</v>
      </c>
      <c r="I277" s="231"/>
      <c r="J277" s="232">
        <f>ROUND(I277*H277,2)</f>
        <v>0</v>
      </c>
      <c r="K277" s="228" t="s">
        <v>156</v>
      </c>
      <c r="L277" s="233"/>
      <c r="M277" s="234" t="s">
        <v>32</v>
      </c>
      <c r="N277" s="235" t="s">
        <v>47</v>
      </c>
      <c r="O277" s="85"/>
      <c r="P277" s="222">
        <f>O277*H277</f>
        <v>0</v>
      </c>
      <c r="Q277" s="222">
        <v>0</v>
      </c>
      <c r="R277" s="222">
        <f>Q277*H277</f>
        <v>0</v>
      </c>
      <c r="S277" s="222">
        <v>0</v>
      </c>
      <c r="T277" s="223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4" t="s">
        <v>163</v>
      </c>
      <c r="AT277" s="224" t="s">
        <v>159</v>
      </c>
      <c r="AU277" s="224" t="s">
        <v>85</v>
      </c>
      <c r="AY277" s="17" t="s">
        <v>151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7" t="s">
        <v>83</v>
      </c>
      <c r="BK277" s="225">
        <f>ROUND(I277*H277,2)</f>
        <v>0</v>
      </c>
      <c r="BL277" s="17" t="s">
        <v>164</v>
      </c>
      <c r="BM277" s="224" t="s">
        <v>802</v>
      </c>
    </row>
    <row r="278" s="2" customFormat="1" ht="24.15" customHeight="1">
      <c r="A278" s="39"/>
      <c r="B278" s="40"/>
      <c r="C278" s="213" t="s">
        <v>803</v>
      </c>
      <c r="D278" s="213" t="s">
        <v>152</v>
      </c>
      <c r="E278" s="214" t="s">
        <v>804</v>
      </c>
      <c r="F278" s="215" t="s">
        <v>805</v>
      </c>
      <c r="G278" s="216" t="s">
        <v>162</v>
      </c>
      <c r="H278" s="217">
        <v>2</v>
      </c>
      <c r="I278" s="218"/>
      <c r="J278" s="219">
        <f>ROUND(I278*H278,2)</f>
        <v>0</v>
      </c>
      <c r="K278" s="215" t="s">
        <v>156</v>
      </c>
      <c r="L278" s="45"/>
      <c r="M278" s="220" t="s">
        <v>32</v>
      </c>
      <c r="N278" s="221" t="s">
        <v>47</v>
      </c>
      <c r="O278" s="85"/>
      <c r="P278" s="222">
        <f>O278*H278</f>
        <v>0</v>
      </c>
      <c r="Q278" s="222">
        <v>0</v>
      </c>
      <c r="R278" s="222">
        <f>Q278*H278</f>
        <v>0</v>
      </c>
      <c r="S278" s="222">
        <v>0</v>
      </c>
      <c r="T278" s="223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4" t="s">
        <v>497</v>
      </c>
      <c r="AT278" s="224" t="s">
        <v>152</v>
      </c>
      <c r="AU278" s="224" t="s">
        <v>85</v>
      </c>
      <c r="AY278" s="17" t="s">
        <v>151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7" t="s">
        <v>83</v>
      </c>
      <c r="BK278" s="225">
        <f>ROUND(I278*H278,2)</f>
        <v>0</v>
      </c>
      <c r="BL278" s="17" t="s">
        <v>497</v>
      </c>
      <c r="BM278" s="224" t="s">
        <v>806</v>
      </c>
    </row>
    <row r="279" s="2" customFormat="1" ht="16.5" customHeight="1">
      <c r="A279" s="39"/>
      <c r="B279" s="40"/>
      <c r="C279" s="226" t="s">
        <v>807</v>
      </c>
      <c r="D279" s="226" t="s">
        <v>159</v>
      </c>
      <c r="E279" s="227" t="s">
        <v>808</v>
      </c>
      <c r="F279" s="228" t="s">
        <v>809</v>
      </c>
      <c r="G279" s="229" t="s">
        <v>162</v>
      </c>
      <c r="H279" s="230">
        <v>2</v>
      </c>
      <c r="I279" s="231"/>
      <c r="J279" s="232">
        <f>ROUND(I279*H279,2)</f>
        <v>0</v>
      </c>
      <c r="K279" s="228" t="s">
        <v>156</v>
      </c>
      <c r="L279" s="233"/>
      <c r="M279" s="234" t="s">
        <v>32</v>
      </c>
      <c r="N279" s="235" t="s">
        <v>47</v>
      </c>
      <c r="O279" s="85"/>
      <c r="P279" s="222">
        <f>O279*H279</f>
        <v>0</v>
      </c>
      <c r="Q279" s="222">
        <v>0</v>
      </c>
      <c r="R279" s="222">
        <f>Q279*H279</f>
        <v>0</v>
      </c>
      <c r="S279" s="222">
        <v>0</v>
      </c>
      <c r="T279" s="223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4" t="s">
        <v>163</v>
      </c>
      <c r="AT279" s="224" t="s">
        <v>159</v>
      </c>
      <c r="AU279" s="224" t="s">
        <v>85</v>
      </c>
      <c r="AY279" s="17" t="s">
        <v>151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7" t="s">
        <v>83</v>
      </c>
      <c r="BK279" s="225">
        <f>ROUND(I279*H279,2)</f>
        <v>0</v>
      </c>
      <c r="BL279" s="17" t="s">
        <v>164</v>
      </c>
      <c r="BM279" s="224" t="s">
        <v>810</v>
      </c>
    </row>
    <row r="280" s="2" customFormat="1" ht="33" customHeight="1">
      <c r="A280" s="39"/>
      <c r="B280" s="40"/>
      <c r="C280" s="213" t="s">
        <v>811</v>
      </c>
      <c r="D280" s="213" t="s">
        <v>152</v>
      </c>
      <c r="E280" s="214" t="s">
        <v>812</v>
      </c>
      <c r="F280" s="215" t="s">
        <v>813</v>
      </c>
      <c r="G280" s="216" t="s">
        <v>191</v>
      </c>
      <c r="H280" s="217">
        <v>7</v>
      </c>
      <c r="I280" s="218"/>
      <c r="J280" s="219">
        <f>ROUND(I280*H280,2)</f>
        <v>0</v>
      </c>
      <c r="K280" s="215" t="s">
        <v>156</v>
      </c>
      <c r="L280" s="45"/>
      <c r="M280" s="220" t="s">
        <v>32</v>
      </c>
      <c r="N280" s="221" t="s">
        <v>47</v>
      </c>
      <c r="O280" s="85"/>
      <c r="P280" s="222">
        <f>O280*H280</f>
        <v>0</v>
      </c>
      <c r="Q280" s="222">
        <v>0</v>
      </c>
      <c r="R280" s="222">
        <f>Q280*H280</f>
        <v>0</v>
      </c>
      <c r="S280" s="222">
        <v>0</v>
      </c>
      <c r="T280" s="223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4" t="s">
        <v>157</v>
      </c>
      <c r="AT280" s="224" t="s">
        <v>152</v>
      </c>
      <c r="AU280" s="224" t="s">
        <v>85</v>
      </c>
      <c r="AY280" s="17" t="s">
        <v>151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7" t="s">
        <v>83</v>
      </c>
      <c r="BK280" s="225">
        <f>ROUND(I280*H280,2)</f>
        <v>0</v>
      </c>
      <c r="BL280" s="17" t="s">
        <v>157</v>
      </c>
      <c r="BM280" s="224" t="s">
        <v>814</v>
      </c>
    </row>
    <row r="281" s="2" customFormat="1" ht="33" customHeight="1">
      <c r="A281" s="39"/>
      <c r="B281" s="40"/>
      <c r="C281" s="213" t="s">
        <v>815</v>
      </c>
      <c r="D281" s="213" t="s">
        <v>152</v>
      </c>
      <c r="E281" s="214" t="s">
        <v>816</v>
      </c>
      <c r="F281" s="215" t="s">
        <v>817</v>
      </c>
      <c r="G281" s="216" t="s">
        <v>162</v>
      </c>
      <c r="H281" s="217">
        <v>2</v>
      </c>
      <c r="I281" s="218"/>
      <c r="J281" s="219">
        <f>ROUND(I281*H281,2)</f>
        <v>0</v>
      </c>
      <c r="K281" s="215" t="s">
        <v>156</v>
      </c>
      <c r="L281" s="45"/>
      <c r="M281" s="220" t="s">
        <v>32</v>
      </c>
      <c r="N281" s="221" t="s">
        <v>47</v>
      </c>
      <c r="O281" s="85"/>
      <c r="P281" s="222">
        <f>O281*H281</f>
        <v>0</v>
      </c>
      <c r="Q281" s="222">
        <v>0</v>
      </c>
      <c r="R281" s="222">
        <f>Q281*H281</f>
        <v>0</v>
      </c>
      <c r="S281" s="222">
        <v>0</v>
      </c>
      <c r="T281" s="223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4" t="s">
        <v>157</v>
      </c>
      <c r="AT281" s="224" t="s">
        <v>152</v>
      </c>
      <c r="AU281" s="224" t="s">
        <v>85</v>
      </c>
      <c r="AY281" s="17" t="s">
        <v>151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7" t="s">
        <v>83</v>
      </c>
      <c r="BK281" s="225">
        <f>ROUND(I281*H281,2)</f>
        <v>0</v>
      </c>
      <c r="BL281" s="17" t="s">
        <v>157</v>
      </c>
      <c r="BM281" s="224" t="s">
        <v>818</v>
      </c>
    </row>
    <row r="282" s="2" customFormat="1" ht="24.15" customHeight="1">
      <c r="A282" s="39"/>
      <c r="B282" s="40"/>
      <c r="C282" s="213" t="s">
        <v>819</v>
      </c>
      <c r="D282" s="213" t="s">
        <v>152</v>
      </c>
      <c r="E282" s="214" t="s">
        <v>820</v>
      </c>
      <c r="F282" s="215" t="s">
        <v>821</v>
      </c>
      <c r="G282" s="216" t="s">
        <v>162</v>
      </c>
      <c r="H282" s="217">
        <v>2</v>
      </c>
      <c r="I282" s="218"/>
      <c r="J282" s="219">
        <f>ROUND(I282*H282,2)</f>
        <v>0</v>
      </c>
      <c r="K282" s="215" t="s">
        <v>156</v>
      </c>
      <c r="L282" s="45"/>
      <c r="M282" s="220" t="s">
        <v>32</v>
      </c>
      <c r="N282" s="221" t="s">
        <v>47</v>
      </c>
      <c r="O282" s="85"/>
      <c r="P282" s="222">
        <f>O282*H282</f>
        <v>0</v>
      </c>
      <c r="Q282" s="222">
        <v>0</v>
      </c>
      <c r="R282" s="222">
        <f>Q282*H282</f>
        <v>0</v>
      </c>
      <c r="S282" s="222">
        <v>0</v>
      </c>
      <c r="T282" s="223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4" t="s">
        <v>157</v>
      </c>
      <c r="AT282" s="224" t="s">
        <v>152</v>
      </c>
      <c r="AU282" s="224" t="s">
        <v>85</v>
      </c>
      <c r="AY282" s="17" t="s">
        <v>151</v>
      </c>
      <c r="BE282" s="225">
        <f>IF(N282="základní",J282,0)</f>
        <v>0</v>
      </c>
      <c r="BF282" s="225">
        <f>IF(N282="snížená",J282,0)</f>
        <v>0</v>
      </c>
      <c r="BG282" s="225">
        <f>IF(N282="zákl. přenesená",J282,0)</f>
        <v>0</v>
      </c>
      <c r="BH282" s="225">
        <f>IF(N282="sníž. přenesená",J282,0)</f>
        <v>0</v>
      </c>
      <c r="BI282" s="225">
        <f>IF(N282="nulová",J282,0)</f>
        <v>0</v>
      </c>
      <c r="BJ282" s="17" t="s">
        <v>83</v>
      </c>
      <c r="BK282" s="225">
        <f>ROUND(I282*H282,2)</f>
        <v>0</v>
      </c>
      <c r="BL282" s="17" t="s">
        <v>157</v>
      </c>
      <c r="BM282" s="224" t="s">
        <v>822</v>
      </c>
    </row>
    <row r="283" s="2" customFormat="1" ht="24.15" customHeight="1">
      <c r="A283" s="39"/>
      <c r="B283" s="40"/>
      <c r="C283" s="213" t="s">
        <v>823</v>
      </c>
      <c r="D283" s="213" t="s">
        <v>152</v>
      </c>
      <c r="E283" s="214" t="s">
        <v>824</v>
      </c>
      <c r="F283" s="215" t="s">
        <v>825</v>
      </c>
      <c r="G283" s="216" t="s">
        <v>191</v>
      </c>
      <c r="H283" s="217">
        <v>2</v>
      </c>
      <c r="I283" s="218"/>
      <c r="J283" s="219">
        <f>ROUND(I283*H283,2)</f>
        <v>0</v>
      </c>
      <c r="K283" s="215" t="s">
        <v>156</v>
      </c>
      <c r="L283" s="45"/>
      <c r="M283" s="220" t="s">
        <v>32</v>
      </c>
      <c r="N283" s="221" t="s">
        <v>47</v>
      </c>
      <c r="O283" s="85"/>
      <c r="P283" s="222">
        <f>O283*H283</f>
        <v>0</v>
      </c>
      <c r="Q283" s="222">
        <v>0</v>
      </c>
      <c r="R283" s="222">
        <f>Q283*H283</f>
        <v>0</v>
      </c>
      <c r="S283" s="222">
        <v>0</v>
      </c>
      <c r="T283" s="223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4" t="s">
        <v>157</v>
      </c>
      <c r="AT283" s="224" t="s">
        <v>152</v>
      </c>
      <c r="AU283" s="224" t="s">
        <v>85</v>
      </c>
      <c r="AY283" s="17" t="s">
        <v>151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7" t="s">
        <v>83</v>
      </c>
      <c r="BK283" s="225">
        <f>ROUND(I283*H283,2)</f>
        <v>0</v>
      </c>
      <c r="BL283" s="17" t="s">
        <v>157</v>
      </c>
      <c r="BM283" s="224" t="s">
        <v>826</v>
      </c>
    </row>
    <row r="284" s="2" customFormat="1" ht="24.15" customHeight="1">
      <c r="A284" s="39"/>
      <c r="B284" s="40"/>
      <c r="C284" s="213" t="s">
        <v>827</v>
      </c>
      <c r="D284" s="213" t="s">
        <v>152</v>
      </c>
      <c r="E284" s="214" t="s">
        <v>828</v>
      </c>
      <c r="F284" s="215" t="s">
        <v>829</v>
      </c>
      <c r="G284" s="216" t="s">
        <v>191</v>
      </c>
      <c r="H284" s="217">
        <v>3</v>
      </c>
      <c r="I284" s="218"/>
      <c r="J284" s="219">
        <f>ROUND(I284*H284,2)</f>
        <v>0</v>
      </c>
      <c r="K284" s="215" t="s">
        <v>156</v>
      </c>
      <c r="L284" s="45"/>
      <c r="M284" s="220" t="s">
        <v>32</v>
      </c>
      <c r="N284" s="221" t="s">
        <v>47</v>
      </c>
      <c r="O284" s="85"/>
      <c r="P284" s="222">
        <f>O284*H284</f>
        <v>0</v>
      </c>
      <c r="Q284" s="222">
        <v>0</v>
      </c>
      <c r="R284" s="222">
        <f>Q284*H284</f>
        <v>0</v>
      </c>
      <c r="S284" s="222">
        <v>0</v>
      </c>
      <c r="T284" s="223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4" t="s">
        <v>157</v>
      </c>
      <c r="AT284" s="224" t="s">
        <v>152</v>
      </c>
      <c r="AU284" s="224" t="s">
        <v>85</v>
      </c>
      <c r="AY284" s="17" t="s">
        <v>151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7" t="s">
        <v>83</v>
      </c>
      <c r="BK284" s="225">
        <f>ROUND(I284*H284,2)</f>
        <v>0</v>
      </c>
      <c r="BL284" s="17" t="s">
        <v>157</v>
      </c>
      <c r="BM284" s="224" t="s">
        <v>830</v>
      </c>
    </row>
    <row r="285" s="2" customFormat="1" ht="16.5" customHeight="1">
      <c r="A285" s="39"/>
      <c r="B285" s="40"/>
      <c r="C285" s="226" t="s">
        <v>831</v>
      </c>
      <c r="D285" s="226" t="s">
        <v>159</v>
      </c>
      <c r="E285" s="227" t="s">
        <v>832</v>
      </c>
      <c r="F285" s="228" t="s">
        <v>833</v>
      </c>
      <c r="G285" s="229" t="s">
        <v>191</v>
      </c>
      <c r="H285" s="230">
        <v>25</v>
      </c>
      <c r="I285" s="231"/>
      <c r="J285" s="232">
        <f>ROUND(I285*H285,2)</f>
        <v>0</v>
      </c>
      <c r="K285" s="228" t="s">
        <v>156</v>
      </c>
      <c r="L285" s="233"/>
      <c r="M285" s="234" t="s">
        <v>32</v>
      </c>
      <c r="N285" s="235" t="s">
        <v>47</v>
      </c>
      <c r="O285" s="85"/>
      <c r="P285" s="222">
        <f>O285*H285</f>
        <v>0</v>
      </c>
      <c r="Q285" s="222">
        <v>0</v>
      </c>
      <c r="R285" s="222">
        <f>Q285*H285</f>
        <v>0</v>
      </c>
      <c r="S285" s="222">
        <v>0</v>
      </c>
      <c r="T285" s="223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4" t="s">
        <v>163</v>
      </c>
      <c r="AT285" s="224" t="s">
        <v>159</v>
      </c>
      <c r="AU285" s="224" t="s">
        <v>85</v>
      </c>
      <c r="AY285" s="17" t="s">
        <v>151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7" t="s">
        <v>83</v>
      </c>
      <c r="BK285" s="225">
        <f>ROUND(I285*H285,2)</f>
        <v>0</v>
      </c>
      <c r="BL285" s="17" t="s">
        <v>164</v>
      </c>
      <c r="BM285" s="224" t="s">
        <v>834</v>
      </c>
    </row>
    <row r="286" s="2" customFormat="1" ht="24.15" customHeight="1">
      <c r="A286" s="39"/>
      <c r="B286" s="40"/>
      <c r="C286" s="213" t="s">
        <v>835</v>
      </c>
      <c r="D286" s="213" t="s">
        <v>152</v>
      </c>
      <c r="E286" s="214" t="s">
        <v>836</v>
      </c>
      <c r="F286" s="215" t="s">
        <v>837</v>
      </c>
      <c r="G286" s="216" t="s">
        <v>162</v>
      </c>
      <c r="H286" s="217">
        <v>1</v>
      </c>
      <c r="I286" s="218"/>
      <c r="J286" s="219">
        <f>ROUND(I286*H286,2)</f>
        <v>0</v>
      </c>
      <c r="K286" s="215" t="s">
        <v>156</v>
      </c>
      <c r="L286" s="45"/>
      <c r="M286" s="220" t="s">
        <v>32</v>
      </c>
      <c r="N286" s="221" t="s">
        <v>47</v>
      </c>
      <c r="O286" s="85"/>
      <c r="P286" s="222">
        <f>O286*H286</f>
        <v>0</v>
      </c>
      <c r="Q286" s="222">
        <v>0</v>
      </c>
      <c r="R286" s="222">
        <f>Q286*H286</f>
        <v>0</v>
      </c>
      <c r="S286" s="222">
        <v>0</v>
      </c>
      <c r="T286" s="223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4" t="s">
        <v>157</v>
      </c>
      <c r="AT286" s="224" t="s">
        <v>152</v>
      </c>
      <c r="AU286" s="224" t="s">
        <v>85</v>
      </c>
      <c r="AY286" s="17" t="s">
        <v>151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7" t="s">
        <v>83</v>
      </c>
      <c r="BK286" s="225">
        <f>ROUND(I286*H286,2)</f>
        <v>0</v>
      </c>
      <c r="BL286" s="17" t="s">
        <v>157</v>
      </c>
      <c r="BM286" s="224" t="s">
        <v>838</v>
      </c>
    </row>
    <row r="287" s="2" customFormat="1" ht="16.5" customHeight="1">
      <c r="A287" s="39"/>
      <c r="B287" s="40"/>
      <c r="C287" s="226" t="s">
        <v>839</v>
      </c>
      <c r="D287" s="226" t="s">
        <v>159</v>
      </c>
      <c r="E287" s="227" t="s">
        <v>840</v>
      </c>
      <c r="F287" s="228" t="s">
        <v>841</v>
      </c>
      <c r="G287" s="229" t="s">
        <v>162</v>
      </c>
      <c r="H287" s="230">
        <v>1</v>
      </c>
      <c r="I287" s="231"/>
      <c r="J287" s="232">
        <f>ROUND(I287*H287,2)</f>
        <v>0</v>
      </c>
      <c r="K287" s="228" t="s">
        <v>156</v>
      </c>
      <c r="L287" s="233"/>
      <c r="M287" s="234" t="s">
        <v>32</v>
      </c>
      <c r="N287" s="235" t="s">
        <v>47</v>
      </c>
      <c r="O287" s="85"/>
      <c r="P287" s="222">
        <f>O287*H287</f>
        <v>0</v>
      </c>
      <c r="Q287" s="222">
        <v>0</v>
      </c>
      <c r="R287" s="222">
        <f>Q287*H287</f>
        <v>0</v>
      </c>
      <c r="S287" s="222">
        <v>0</v>
      </c>
      <c r="T287" s="223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4" t="s">
        <v>668</v>
      </c>
      <c r="AT287" s="224" t="s">
        <v>159</v>
      </c>
      <c r="AU287" s="224" t="s">
        <v>85</v>
      </c>
      <c r="AY287" s="17" t="s">
        <v>151</v>
      </c>
      <c r="BE287" s="225">
        <f>IF(N287="základní",J287,0)</f>
        <v>0</v>
      </c>
      <c r="BF287" s="225">
        <f>IF(N287="snížená",J287,0)</f>
        <v>0</v>
      </c>
      <c r="BG287" s="225">
        <f>IF(N287="zákl. přenesená",J287,0)</f>
        <v>0</v>
      </c>
      <c r="BH287" s="225">
        <f>IF(N287="sníž. přenesená",J287,0)</f>
        <v>0</v>
      </c>
      <c r="BI287" s="225">
        <f>IF(N287="nulová",J287,0)</f>
        <v>0</v>
      </c>
      <c r="BJ287" s="17" t="s">
        <v>83</v>
      </c>
      <c r="BK287" s="225">
        <f>ROUND(I287*H287,2)</f>
        <v>0</v>
      </c>
      <c r="BL287" s="17" t="s">
        <v>668</v>
      </c>
      <c r="BM287" s="224" t="s">
        <v>842</v>
      </c>
    </row>
    <row r="288" s="2" customFormat="1" ht="16.5" customHeight="1">
      <c r="A288" s="39"/>
      <c r="B288" s="40"/>
      <c r="C288" s="226" t="s">
        <v>843</v>
      </c>
      <c r="D288" s="226" t="s">
        <v>159</v>
      </c>
      <c r="E288" s="227" t="s">
        <v>844</v>
      </c>
      <c r="F288" s="228" t="s">
        <v>845</v>
      </c>
      <c r="G288" s="229" t="s">
        <v>162</v>
      </c>
      <c r="H288" s="230">
        <v>1</v>
      </c>
      <c r="I288" s="231"/>
      <c r="J288" s="232">
        <f>ROUND(I288*H288,2)</f>
        <v>0</v>
      </c>
      <c r="K288" s="228" t="s">
        <v>156</v>
      </c>
      <c r="L288" s="233"/>
      <c r="M288" s="234" t="s">
        <v>32</v>
      </c>
      <c r="N288" s="235" t="s">
        <v>47</v>
      </c>
      <c r="O288" s="85"/>
      <c r="P288" s="222">
        <f>O288*H288</f>
        <v>0</v>
      </c>
      <c r="Q288" s="222">
        <v>0</v>
      </c>
      <c r="R288" s="222">
        <f>Q288*H288</f>
        <v>0</v>
      </c>
      <c r="S288" s="222">
        <v>0</v>
      </c>
      <c r="T288" s="223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4" t="s">
        <v>668</v>
      </c>
      <c r="AT288" s="224" t="s">
        <v>159</v>
      </c>
      <c r="AU288" s="224" t="s">
        <v>85</v>
      </c>
      <c r="AY288" s="17" t="s">
        <v>151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7" t="s">
        <v>83</v>
      </c>
      <c r="BK288" s="225">
        <f>ROUND(I288*H288,2)</f>
        <v>0</v>
      </c>
      <c r="BL288" s="17" t="s">
        <v>668</v>
      </c>
      <c r="BM288" s="224" t="s">
        <v>846</v>
      </c>
    </row>
    <row r="289" s="2" customFormat="1" ht="16.5" customHeight="1">
      <c r="A289" s="39"/>
      <c r="B289" s="40"/>
      <c r="C289" s="226" t="s">
        <v>847</v>
      </c>
      <c r="D289" s="226" t="s">
        <v>159</v>
      </c>
      <c r="E289" s="227" t="s">
        <v>848</v>
      </c>
      <c r="F289" s="228" t="s">
        <v>849</v>
      </c>
      <c r="G289" s="229" t="s">
        <v>162</v>
      </c>
      <c r="H289" s="230">
        <v>1</v>
      </c>
      <c r="I289" s="231"/>
      <c r="J289" s="232">
        <f>ROUND(I289*H289,2)</f>
        <v>0</v>
      </c>
      <c r="K289" s="228" t="s">
        <v>156</v>
      </c>
      <c r="L289" s="233"/>
      <c r="M289" s="234" t="s">
        <v>32</v>
      </c>
      <c r="N289" s="235" t="s">
        <v>47</v>
      </c>
      <c r="O289" s="85"/>
      <c r="P289" s="222">
        <f>O289*H289</f>
        <v>0</v>
      </c>
      <c r="Q289" s="222">
        <v>0</v>
      </c>
      <c r="R289" s="222">
        <f>Q289*H289</f>
        <v>0</v>
      </c>
      <c r="S289" s="222">
        <v>0</v>
      </c>
      <c r="T289" s="223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4" t="s">
        <v>668</v>
      </c>
      <c r="AT289" s="224" t="s">
        <v>159</v>
      </c>
      <c r="AU289" s="224" t="s">
        <v>85</v>
      </c>
      <c r="AY289" s="17" t="s">
        <v>151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17" t="s">
        <v>83</v>
      </c>
      <c r="BK289" s="225">
        <f>ROUND(I289*H289,2)</f>
        <v>0</v>
      </c>
      <c r="BL289" s="17" t="s">
        <v>668</v>
      </c>
      <c r="BM289" s="224" t="s">
        <v>850</v>
      </c>
    </row>
    <row r="290" s="2" customFormat="1" ht="16.5" customHeight="1">
      <c r="A290" s="39"/>
      <c r="B290" s="40"/>
      <c r="C290" s="226" t="s">
        <v>851</v>
      </c>
      <c r="D290" s="226" t="s">
        <v>159</v>
      </c>
      <c r="E290" s="227" t="s">
        <v>852</v>
      </c>
      <c r="F290" s="228" t="s">
        <v>853</v>
      </c>
      <c r="G290" s="229" t="s">
        <v>162</v>
      </c>
      <c r="H290" s="230">
        <v>1</v>
      </c>
      <c r="I290" s="231"/>
      <c r="J290" s="232">
        <f>ROUND(I290*H290,2)</f>
        <v>0</v>
      </c>
      <c r="K290" s="228" t="s">
        <v>156</v>
      </c>
      <c r="L290" s="233"/>
      <c r="M290" s="234" t="s">
        <v>32</v>
      </c>
      <c r="N290" s="235" t="s">
        <v>47</v>
      </c>
      <c r="O290" s="85"/>
      <c r="P290" s="222">
        <f>O290*H290</f>
        <v>0</v>
      </c>
      <c r="Q290" s="222">
        <v>0</v>
      </c>
      <c r="R290" s="222">
        <f>Q290*H290</f>
        <v>0</v>
      </c>
      <c r="S290" s="222">
        <v>0</v>
      </c>
      <c r="T290" s="223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4" t="s">
        <v>163</v>
      </c>
      <c r="AT290" s="224" t="s">
        <v>159</v>
      </c>
      <c r="AU290" s="224" t="s">
        <v>85</v>
      </c>
      <c r="AY290" s="17" t="s">
        <v>151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7" t="s">
        <v>83</v>
      </c>
      <c r="BK290" s="225">
        <f>ROUND(I290*H290,2)</f>
        <v>0</v>
      </c>
      <c r="BL290" s="17" t="s">
        <v>164</v>
      </c>
      <c r="BM290" s="224" t="s">
        <v>854</v>
      </c>
    </row>
    <row r="291" s="2" customFormat="1" ht="24.15" customHeight="1">
      <c r="A291" s="39"/>
      <c r="B291" s="40"/>
      <c r="C291" s="226" t="s">
        <v>855</v>
      </c>
      <c r="D291" s="226" t="s">
        <v>159</v>
      </c>
      <c r="E291" s="227" t="s">
        <v>856</v>
      </c>
      <c r="F291" s="228" t="s">
        <v>857</v>
      </c>
      <c r="G291" s="229" t="s">
        <v>162</v>
      </c>
      <c r="H291" s="230">
        <v>1</v>
      </c>
      <c r="I291" s="231"/>
      <c r="J291" s="232">
        <f>ROUND(I291*H291,2)</f>
        <v>0</v>
      </c>
      <c r="K291" s="228" t="s">
        <v>156</v>
      </c>
      <c r="L291" s="233"/>
      <c r="M291" s="234" t="s">
        <v>32</v>
      </c>
      <c r="N291" s="235" t="s">
        <v>47</v>
      </c>
      <c r="O291" s="85"/>
      <c r="P291" s="222">
        <f>O291*H291</f>
        <v>0</v>
      </c>
      <c r="Q291" s="222">
        <v>0</v>
      </c>
      <c r="R291" s="222">
        <f>Q291*H291</f>
        <v>0</v>
      </c>
      <c r="S291" s="222">
        <v>0</v>
      </c>
      <c r="T291" s="223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4" t="s">
        <v>163</v>
      </c>
      <c r="AT291" s="224" t="s">
        <v>159</v>
      </c>
      <c r="AU291" s="224" t="s">
        <v>85</v>
      </c>
      <c r="AY291" s="17" t="s">
        <v>151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7" t="s">
        <v>83</v>
      </c>
      <c r="BK291" s="225">
        <f>ROUND(I291*H291,2)</f>
        <v>0</v>
      </c>
      <c r="BL291" s="17" t="s">
        <v>164</v>
      </c>
      <c r="BM291" s="224" t="s">
        <v>858</v>
      </c>
    </row>
    <row r="292" s="2" customFormat="1" ht="16.5" customHeight="1">
      <c r="A292" s="39"/>
      <c r="B292" s="40"/>
      <c r="C292" s="226" t="s">
        <v>859</v>
      </c>
      <c r="D292" s="226" t="s">
        <v>159</v>
      </c>
      <c r="E292" s="227" t="s">
        <v>860</v>
      </c>
      <c r="F292" s="228" t="s">
        <v>861</v>
      </c>
      <c r="G292" s="229" t="s">
        <v>162</v>
      </c>
      <c r="H292" s="230">
        <v>1</v>
      </c>
      <c r="I292" s="231"/>
      <c r="J292" s="232">
        <f>ROUND(I292*H292,2)</f>
        <v>0</v>
      </c>
      <c r="K292" s="228" t="s">
        <v>156</v>
      </c>
      <c r="L292" s="233"/>
      <c r="M292" s="234" t="s">
        <v>32</v>
      </c>
      <c r="N292" s="235" t="s">
        <v>47</v>
      </c>
      <c r="O292" s="85"/>
      <c r="P292" s="222">
        <f>O292*H292</f>
        <v>0</v>
      </c>
      <c r="Q292" s="222">
        <v>0</v>
      </c>
      <c r="R292" s="222">
        <f>Q292*H292</f>
        <v>0</v>
      </c>
      <c r="S292" s="222">
        <v>0</v>
      </c>
      <c r="T292" s="223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4" t="s">
        <v>163</v>
      </c>
      <c r="AT292" s="224" t="s">
        <v>159</v>
      </c>
      <c r="AU292" s="224" t="s">
        <v>85</v>
      </c>
      <c r="AY292" s="17" t="s">
        <v>151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17" t="s">
        <v>83</v>
      </c>
      <c r="BK292" s="225">
        <f>ROUND(I292*H292,2)</f>
        <v>0</v>
      </c>
      <c r="BL292" s="17" t="s">
        <v>164</v>
      </c>
      <c r="BM292" s="224" t="s">
        <v>862</v>
      </c>
    </row>
    <row r="293" s="2" customFormat="1" ht="37.8" customHeight="1">
      <c r="A293" s="39"/>
      <c r="B293" s="40"/>
      <c r="C293" s="213" t="s">
        <v>863</v>
      </c>
      <c r="D293" s="213" t="s">
        <v>152</v>
      </c>
      <c r="E293" s="214" t="s">
        <v>864</v>
      </c>
      <c r="F293" s="215" t="s">
        <v>865</v>
      </c>
      <c r="G293" s="216" t="s">
        <v>162</v>
      </c>
      <c r="H293" s="217">
        <v>2</v>
      </c>
      <c r="I293" s="218"/>
      <c r="J293" s="219">
        <f>ROUND(I293*H293,2)</f>
        <v>0</v>
      </c>
      <c r="K293" s="215" t="s">
        <v>156</v>
      </c>
      <c r="L293" s="45"/>
      <c r="M293" s="220" t="s">
        <v>32</v>
      </c>
      <c r="N293" s="221" t="s">
        <v>47</v>
      </c>
      <c r="O293" s="85"/>
      <c r="P293" s="222">
        <f>O293*H293</f>
        <v>0</v>
      </c>
      <c r="Q293" s="222">
        <v>0</v>
      </c>
      <c r="R293" s="222">
        <f>Q293*H293</f>
        <v>0</v>
      </c>
      <c r="S293" s="222">
        <v>0</v>
      </c>
      <c r="T293" s="223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4" t="s">
        <v>497</v>
      </c>
      <c r="AT293" s="224" t="s">
        <v>152</v>
      </c>
      <c r="AU293" s="224" t="s">
        <v>85</v>
      </c>
      <c r="AY293" s="17" t="s">
        <v>151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7" t="s">
        <v>83</v>
      </c>
      <c r="BK293" s="225">
        <f>ROUND(I293*H293,2)</f>
        <v>0</v>
      </c>
      <c r="BL293" s="17" t="s">
        <v>497</v>
      </c>
      <c r="BM293" s="224" t="s">
        <v>866</v>
      </c>
    </row>
    <row r="294" s="2" customFormat="1" ht="16.5" customHeight="1">
      <c r="A294" s="39"/>
      <c r="B294" s="40"/>
      <c r="C294" s="213" t="s">
        <v>867</v>
      </c>
      <c r="D294" s="213" t="s">
        <v>152</v>
      </c>
      <c r="E294" s="214" t="s">
        <v>868</v>
      </c>
      <c r="F294" s="215" t="s">
        <v>869</v>
      </c>
      <c r="G294" s="216" t="s">
        <v>162</v>
      </c>
      <c r="H294" s="217">
        <v>5</v>
      </c>
      <c r="I294" s="218"/>
      <c r="J294" s="219">
        <f>ROUND(I294*H294,2)</f>
        <v>0</v>
      </c>
      <c r="K294" s="215" t="s">
        <v>156</v>
      </c>
      <c r="L294" s="45"/>
      <c r="M294" s="220" t="s">
        <v>32</v>
      </c>
      <c r="N294" s="221" t="s">
        <v>47</v>
      </c>
      <c r="O294" s="85"/>
      <c r="P294" s="222">
        <f>O294*H294</f>
        <v>0</v>
      </c>
      <c r="Q294" s="222">
        <v>0</v>
      </c>
      <c r="R294" s="222">
        <f>Q294*H294</f>
        <v>0</v>
      </c>
      <c r="S294" s="222">
        <v>0</v>
      </c>
      <c r="T294" s="223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4" t="s">
        <v>157</v>
      </c>
      <c r="AT294" s="224" t="s">
        <v>152</v>
      </c>
      <c r="AU294" s="224" t="s">
        <v>85</v>
      </c>
      <c r="AY294" s="17" t="s">
        <v>151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17" t="s">
        <v>83</v>
      </c>
      <c r="BK294" s="225">
        <f>ROUND(I294*H294,2)</f>
        <v>0</v>
      </c>
      <c r="BL294" s="17" t="s">
        <v>157</v>
      </c>
      <c r="BM294" s="224" t="s">
        <v>870</v>
      </c>
    </row>
    <row r="295" s="2" customFormat="1" ht="16.5" customHeight="1">
      <c r="A295" s="39"/>
      <c r="B295" s="40"/>
      <c r="C295" s="213" t="s">
        <v>871</v>
      </c>
      <c r="D295" s="213" t="s">
        <v>152</v>
      </c>
      <c r="E295" s="214" t="s">
        <v>872</v>
      </c>
      <c r="F295" s="215" t="s">
        <v>873</v>
      </c>
      <c r="G295" s="216" t="s">
        <v>162</v>
      </c>
      <c r="H295" s="217">
        <v>5</v>
      </c>
      <c r="I295" s="218"/>
      <c r="J295" s="219">
        <f>ROUND(I295*H295,2)</f>
        <v>0</v>
      </c>
      <c r="K295" s="215" t="s">
        <v>156</v>
      </c>
      <c r="L295" s="45"/>
      <c r="M295" s="220" t="s">
        <v>32</v>
      </c>
      <c r="N295" s="221" t="s">
        <v>47</v>
      </c>
      <c r="O295" s="85"/>
      <c r="P295" s="222">
        <f>O295*H295</f>
        <v>0</v>
      </c>
      <c r="Q295" s="222">
        <v>0</v>
      </c>
      <c r="R295" s="222">
        <f>Q295*H295</f>
        <v>0</v>
      </c>
      <c r="S295" s="222">
        <v>0</v>
      </c>
      <c r="T295" s="223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4" t="s">
        <v>157</v>
      </c>
      <c r="AT295" s="224" t="s">
        <v>152</v>
      </c>
      <c r="AU295" s="224" t="s">
        <v>85</v>
      </c>
      <c r="AY295" s="17" t="s">
        <v>151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7" t="s">
        <v>83</v>
      </c>
      <c r="BK295" s="225">
        <f>ROUND(I295*H295,2)</f>
        <v>0</v>
      </c>
      <c r="BL295" s="17" t="s">
        <v>157</v>
      </c>
      <c r="BM295" s="224" t="s">
        <v>874</v>
      </c>
    </row>
    <row r="296" s="2" customFormat="1" ht="24.15" customHeight="1">
      <c r="A296" s="39"/>
      <c r="B296" s="40"/>
      <c r="C296" s="226" t="s">
        <v>875</v>
      </c>
      <c r="D296" s="226" t="s">
        <v>159</v>
      </c>
      <c r="E296" s="227" t="s">
        <v>876</v>
      </c>
      <c r="F296" s="228" t="s">
        <v>877</v>
      </c>
      <c r="G296" s="229" t="s">
        <v>162</v>
      </c>
      <c r="H296" s="230">
        <v>5</v>
      </c>
      <c r="I296" s="231"/>
      <c r="J296" s="232">
        <f>ROUND(I296*H296,2)</f>
        <v>0</v>
      </c>
      <c r="K296" s="228" t="s">
        <v>156</v>
      </c>
      <c r="L296" s="233"/>
      <c r="M296" s="234" t="s">
        <v>32</v>
      </c>
      <c r="N296" s="235" t="s">
        <v>47</v>
      </c>
      <c r="O296" s="85"/>
      <c r="P296" s="222">
        <f>O296*H296</f>
        <v>0</v>
      </c>
      <c r="Q296" s="222">
        <v>0</v>
      </c>
      <c r="R296" s="222">
        <f>Q296*H296</f>
        <v>0</v>
      </c>
      <c r="S296" s="222">
        <v>0</v>
      </c>
      <c r="T296" s="223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4" t="s">
        <v>163</v>
      </c>
      <c r="AT296" s="224" t="s">
        <v>159</v>
      </c>
      <c r="AU296" s="224" t="s">
        <v>85</v>
      </c>
      <c r="AY296" s="17" t="s">
        <v>151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7" t="s">
        <v>83</v>
      </c>
      <c r="BK296" s="225">
        <f>ROUND(I296*H296,2)</f>
        <v>0</v>
      </c>
      <c r="BL296" s="17" t="s">
        <v>164</v>
      </c>
      <c r="BM296" s="224" t="s">
        <v>878</v>
      </c>
    </row>
    <row r="297" s="2" customFormat="1" ht="16.5" customHeight="1">
      <c r="A297" s="39"/>
      <c r="B297" s="40"/>
      <c r="C297" s="213" t="s">
        <v>879</v>
      </c>
      <c r="D297" s="213" t="s">
        <v>152</v>
      </c>
      <c r="E297" s="214" t="s">
        <v>880</v>
      </c>
      <c r="F297" s="215" t="s">
        <v>881</v>
      </c>
      <c r="G297" s="216" t="s">
        <v>162</v>
      </c>
      <c r="H297" s="217">
        <v>5</v>
      </c>
      <c r="I297" s="218"/>
      <c r="J297" s="219">
        <f>ROUND(I297*H297,2)</f>
        <v>0</v>
      </c>
      <c r="K297" s="215" t="s">
        <v>156</v>
      </c>
      <c r="L297" s="45"/>
      <c r="M297" s="220" t="s">
        <v>32</v>
      </c>
      <c r="N297" s="221" t="s">
        <v>47</v>
      </c>
      <c r="O297" s="85"/>
      <c r="P297" s="222">
        <f>O297*H297</f>
        <v>0</v>
      </c>
      <c r="Q297" s="222">
        <v>0</v>
      </c>
      <c r="R297" s="222">
        <f>Q297*H297</f>
        <v>0</v>
      </c>
      <c r="S297" s="222">
        <v>0</v>
      </c>
      <c r="T297" s="223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4" t="s">
        <v>157</v>
      </c>
      <c r="AT297" s="224" t="s">
        <v>152</v>
      </c>
      <c r="AU297" s="224" t="s">
        <v>85</v>
      </c>
      <c r="AY297" s="17" t="s">
        <v>151</v>
      </c>
      <c r="BE297" s="225">
        <f>IF(N297="základní",J297,0)</f>
        <v>0</v>
      </c>
      <c r="BF297" s="225">
        <f>IF(N297="snížená",J297,0)</f>
        <v>0</v>
      </c>
      <c r="BG297" s="225">
        <f>IF(N297="zákl. přenesená",J297,0)</f>
        <v>0</v>
      </c>
      <c r="BH297" s="225">
        <f>IF(N297="sníž. přenesená",J297,0)</f>
        <v>0</v>
      </c>
      <c r="BI297" s="225">
        <f>IF(N297="nulová",J297,0)</f>
        <v>0</v>
      </c>
      <c r="BJ297" s="17" t="s">
        <v>83</v>
      </c>
      <c r="BK297" s="225">
        <f>ROUND(I297*H297,2)</f>
        <v>0</v>
      </c>
      <c r="BL297" s="17" t="s">
        <v>157</v>
      </c>
      <c r="BM297" s="224" t="s">
        <v>882</v>
      </c>
    </row>
    <row r="298" s="2" customFormat="1" ht="16.5" customHeight="1">
      <c r="A298" s="39"/>
      <c r="B298" s="40"/>
      <c r="C298" s="213" t="s">
        <v>883</v>
      </c>
      <c r="D298" s="213" t="s">
        <v>152</v>
      </c>
      <c r="E298" s="214" t="s">
        <v>884</v>
      </c>
      <c r="F298" s="215" t="s">
        <v>885</v>
      </c>
      <c r="G298" s="216" t="s">
        <v>162</v>
      </c>
      <c r="H298" s="217">
        <v>5</v>
      </c>
      <c r="I298" s="218"/>
      <c r="J298" s="219">
        <f>ROUND(I298*H298,2)</f>
        <v>0</v>
      </c>
      <c r="K298" s="215" t="s">
        <v>156</v>
      </c>
      <c r="L298" s="45"/>
      <c r="M298" s="220" t="s">
        <v>32</v>
      </c>
      <c r="N298" s="221" t="s">
        <v>47</v>
      </c>
      <c r="O298" s="85"/>
      <c r="P298" s="222">
        <f>O298*H298</f>
        <v>0</v>
      </c>
      <c r="Q298" s="222">
        <v>0</v>
      </c>
      <c r="R298" s="222">
        <f>Q298*H298</f>
        <v>0</v>
      </c>
      <c r="S298" s="222">
        <v>0</v>
      </c>
      <c r="T298" s="223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4" t="s">
        <v>157</v>
      </c>
      <c r="AT298" s="224" t="s">
        <v>152</v>
      </c>
      <c r="AU298" s="224" t="s">
        <v>85</v>
      </c>
      <c r="AY298" s="17" t="s">
        <v>151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7" t="s">
        <v>83</v>
      </c>
      <c r="BK298" s="225">
        <f>ROUND(I298*H298,2)</f>
        <v>0</v>
      </c>
      <c r="BL298" s="17" t="s">
        <v>157</v>
      </c>
      <c r="BM298" s="224" t="s">
        <v>886</v>
      </c>
    </row>
    <row r="299" s="2" customFormat="1" ht="24.15" customHeight="1">
      <c r="A299" s="39"/>
      <c r="B299" s="40"/>
      <c r="C299" s="226" t="s">
        <v>887</v>
      </c>
      <c r="D299" s="226" t="s">
        <v>159</v>
      </c>
      <c r="E299" s="227" t="s">
        <v>888</v>
      </c>
      <c r="F299" s="228" t="s">
        <v>889</v>
      </c>
      <c r="G299" s="229" t="s">
        <v>162</v>
      </c>
      <c r="H299" s="230">
        <v>5</v>
      </c>
      <c r="I299" s="231"/>
      <c r="J299" s="232">
        <f>ROUND(I299*H299,2)</f>
        <v>0</v>
      </c>
      <c r="K299" s="228" t="s">
        <v>156</v>
      </c>
      <c r="L299" s="233"/>
      <c r="M299" s="234" t="s">
        <v>32</v>
      </c>
      <c r="N299" s="235" t="s">
        <v>47</v>
      </c>
      <c r="O299" s="85"/>
      <c r="P299" s="222">
        <f>O299*H299</f>
        <v>0</v>
      </c>
      <c r="Q299" s="222">
        <v>0</v>
      </c>
      <c r="R299" s="222">
        <f>Q299*H299</f>
        <v>0</v>
      </c>
      <c r="S299" s="222">
        <v>0</v>
      </c>
      <c r="T299" s="223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4" t="s">
        <v>163</v>
      </c>
      <c r="AT299" s="224" t="s">
        <v>159</v>
      </c>
      <c r="AU299" s="224" t="s">
        <v>85</v>
      </c>
      <c r="AY299" s="17" t="s">
        <v>151</v>
      </c>
      <c r="BE299" s="225">
        <f>IF(N299="základní",J299,0)</f>
        <v>0</v>
      </c>
      <c r="BF299" s="225">
        <f>IF(N299="snížená",J299,0)</f>
        <v>0</v>
      </c>
      <c r="BG299" s="225">
        <f>IF(N299="zákl. přenesená",J299,0)</f>
        <v>0</v>
      </c>
      <c r="BH299" s="225">
        <f>IF(N299="sníž. přenesená",J299,0)</f>
        <v>0</v>
      </c>
      <c r="BI299" s="225">
        <f>IF(N299="nulová",J299,0)</f>
        <v>0</v>
      </c>
      <c r="BJ299" s="17" t="s">
        <v>83</v>
      </c>
      <c r="BK299" s="225">
        <f>ROUND(I299*H299,2)</f>
        <v>0</v>
      </c>
      <c r="BL299" s="17" t="s">
        <v>164</v>
      </c>
      <c r="BM299" s="224" t="s">
        <v>890</v>
      </c>
    </row>
    <row r="300" s="2" customFormat="1" ht="24.15" customHeight="1">
      <c r="A300" s="39"/>
      <c r="B300" s="40"/>
      <c r="C300" s="213" t="s">
        <v>891</v>
      </c>
      <c r="D300" s="213" t="s">
        <v>152</v>
      </c>
      <c r="E300" s="214" t="s">
        <v>892</v>
      </c>
      <c r="F300" s="215" t="s">
        <v>893</v>
      </c>
      <c r="G300" s="216" t="s">
        <v>162</v>
      </c>
      <c r="H300" s="217">
        <v>1</v>
      </c>
      <c r="I300" s="218"/>
      <c r="J300" s="219">
        <f>ROUND(I300*H300,2)</f>
        <v>0</v>
      </c>
      <c r="K300" s="215" t="s">
        <v>156</v>
      </c>
      <c r="L300" s="45"/>
      <c r="M300" s="220" t="s">
        <v>32</v>
      </c>
      <c r="N300" s="221" t="s">
        <v>47</v>
      </c>
      <c r="O300" s="85"/>
      <c r="P300" s="222">
        <f>O300*H300</f>
        <v>0</v>
      </c>
      <c r="Q300" s="222">
        <v>0</v>
      </c>
      <c r="R300" s="222">
        <f>Q300*H300</f>
        <v>0</v>
      </c>
      <c r="S300" s="222">
        <v>0</v>
      </c>
      <c r="T300" s="223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4" t="s">
        <v>157</v>
      </c>
      <c r="AT300" s="224" t="s">
        <v>152</v>
      </c>
      <c r="AU300" s="224" t="s">
        <v>85</v>
      </c>
      <c r="AY300" s="17" t="s">
        <v>151</v>
      </c>
      <c r="BE300" s="225">
        <f>IF(N300="základní",J300,0)</f>
        <v>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17" t="s">
        <v>83</v>
      </c>
      <c r="BK300" s="225">
        <f>ROUND(I300*H300,2)</f>
        <v>0</v>
      </c>
      <c r="BL300" s="17" t="s">
        <v>157</v>
      </c>
      <c r="BM300" s="224" t="s">
        <v>894</v>
      </c>
    </row>
    <row r="301" s="2" customFormat="1" ht="16.5" customHeight="1">
      <c r="A301" s="39"/>
      <c r="B301" s="40"/>
      <c r="C301" s="213" t="s">
        <v>895</v>
      </c>
      <c r="D301" s="213" t="s">
        <v>152</v>
      </c>
      <c r="E301" s="214" t="s">
        <v>896</v>
      </c>
      <c r="F301" s="215" t="s">
        <v>897</v>
      </c>
      <c r="G301" s="216" t="s">
        <v>162</v>
      </c>
      <c r="H301" s="217">
        <v>5</v>
      </c>
      <c r="I301" s="218"/>
      <c r="J301" s="219">
        <f>ROUND(I301*H301,2)</f>
        <v>0</v>
      </c>
      <c r="K301" s="215" t="s">
        <v>156</v>
      </c>
      <c r="L301" s="45"/>
      <c r="M301" s="220" t="s">
        <v>32</v>
      </c>
      <c r="N301" s="221" t="s">
        <v>47</v>
      </c>
      <c r="O301" s="85"/>
      <c r="P301" s="222">
        <f>O301*H301</f>
        <v>0</v>
      </c>
      <c r="Q301" s="222">
        <v>0</v>
      </c>
      <c r="R301" s="222">
        <f>Q301*H301</f>
        <v>0</v>
      </c>
      <c r="S301" s="222">
        <v>0</v>
      </c>
      <c r="T301" s="223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4" t="s">
        <v>157</v>
      </c>
      <c r="AT301" s="224" t="s">
        <v>152</v>
      </c>
      <c r="AU301" s="224" t="s">
        <v>85</v>
      </c>
      <c r="AY301" s="17" t="s">
        <v>151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17" t="s">
        <v>83</v>
      </c>
      <c r="BK301" s="225">
        <f>ROUND(I301*H301,2)</f>
        <v>0</v>
      </c>
      <c r="BL301" s="17" t="s">
        <v>157</v>
      </c>
      <c r="BM301" s="224" t="s">
        <v>898</v>
      </c>
    </row>
    <row r="302" s="2" customFormat="1" ht="16.5" customHeight="1">
      <c r="A302" s="39"/>
      <c r="B302" s="40"/>
      <c r="C302" s="213" t="s">
        <v>899</v>
      </c>
      <c r="D302" s="213" t="s">
        <v>152</v>
      </c>
      <c r="E302" s="214" t="s">
        <v>900</v>
      </c>
      <c r="F302" s="215" t="s">
        <v>901</v>
      </c>
      <c r="G302" s="216" t="s">
        <v>162</v>
      </c>
      <c r="H302" s="217">
        <v>5</v>
      </c>
      <c r="I302" s="218"/>
      <c r="J302" s="219">
        <f>ROUND(I302*H302,2)</f>
        <v>0</v>
      </c>
      <c r="K302" s="215" t="s">
        <v>156</v>
      </c>
      <c r="L302" s="45"/>
      <c r="M302" s="220" t="s">
        <v>32</v>
      </c>
      <c r="N302" s="221" t="s">
        <v>47</v>
      </c>
      <c r="O302" s="85"/>
      <c r="P302" s="222">
        <f>O302*H302</f>
        <v>0</v>
      </c>
      <c r="Q302" s="222">
        <v>0</v>
      </c>
      <c r="R302" s="222">
        <f>Q302*H302</f>
        <v>0</v>
      </c>
      <c r="S302" s="222">
        <v>0</v>
      </c>
      <c r="T302" s="223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4" t="s">
        <v>157</v>
      </c>
      <c r="AT302" s="224" t="s">
        <v>152</v>
      </c>
      <c r="AU302" s="224" t="s">
        <v>85</v>
      </c>
      <c r="AY302" s="17" t="s">
        <v>151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17" t="s">
        <v>83</v>
      </c>
      <c r="BK302" s="225">
        <f>ROUND(I302*H302,2)</f>
        <v>0</v>
      </c>
      <c r="BL302" s="17" t="s">
        <v>157</v>
      </c>
      <c r="BM302" s="224" t="s">
        <v>902</v>
      </c>
    </row>
    <row r="303" s="2" customFormat="1" ht="21.75" customHeight="1">
      <c r="A303" s="39"/>
      <c r="B303" s="40"/>
      <c r="C303" s="226" t="s">
        <v>903</v>
      </c>
      <c r="D303" s="226" t="s">
        <v>159</v>
      </c>
      <c r="E303" s="227" t="s">
        <v>904</v>
      </c>
      <c r="F303" s="228" t="s">
        <v>905</v>
      </c>
      <c r="G303" s="229" t="s">
        <v>162</v>
      </c>
      <c r="H303" s="230">
        <v>5</v>
      </c>
      <c r="I303" s="231"/>
      <c r="J303" s="232">
        <f>ROUND(I303*H303,2)</f>
        <v>0</v>
      </c>
      <c r="K303" s="228" t="s">
        <v>156</v>
      </c>
      <c r="L303" s="233"/>
      <c r="M303" s="234" t="s">
        <v>32</v>
      </c>
      <c r="N303" s="235" t="s">
        <v>47</v>
      </c>
      <c r="O303" s="85"/>
      <c r="P303" s="222">
        <f>O303*H303</f>
        <v>0</v>
      </c>
      <c r="Q303" s="222">
        <v>0</v>
      </c>
      <c r="R303" s="222">
        <f>Q303*H303</f>
        <v>0</v>
      </c>
      <c r="S303" s="222">
        <v>0</v>
      </c>
      <c r="T303" s="223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4" t="s">
        <v>163</v>
      </c>
      <c r="AT303" s="224" t="s">
        <v>159</v>
      </c>
      <c r="AU303" s="224" t="s">
        <v>85</v>
      </c>
      <c r="AY303" s="17" t="s">
        <v>151</v>
      </c>
      <c r="BE303" s="225">
        <f>IF(N303="základní",J303,0)</f>
        <v>0</v>
      </c>
      <c r="BF303" s="225">
        <f>IF(N303="snížená",J303,0)</f>
        <v>0</v>
      </c>
      <c r="BG303" s="225">
        <f>IF(N303="zákl. přenesená",J303,0)</f>
        <v>0</v>
      </c>
      <c r="BH303" s="225">
        <f>IF(N303="sníž. přenesená",J303,0)</f>
        <v>0</v>
      </c>
      <c r="BI303" s="225">
        <f>IF(N303="nulová",J303,0)</f>
        <v>0</v>
      </c>
      <c r="BJ303" s="17" t="s">
        <v>83</v>
      </c>
      <c r="BK303" s="225">
        <f>ROUND(I303*H303,2)</f>
        <v>0</v>
      </c>
      <c r="BL303" s="17" t="s">
        <v>164</v>
      </c>
      <c r="BM303" s="224" t="s">
        <v>906</v>
      </c>
    </row>
    <row r="304" s="2" customFormat="1" ht="21.75" customHeight="1">
      <c r="A304" s="39"/>
      <c r="B304" s="40"/>
      <c r="C304" s="213" t="s">
        <v>907</v>
      </c>
      <c r="D304" s="213" t="s">
        <v>152</v>
      </c>
      <c r="E304" s="214" t="s">
        <v>908</v>
      </c>
      <c r="F304" s="215" t="s">
        <v>909</v>
      </c>
      <c r="G304" s="216" t="s">
        <v>162</v>
      </c>
      <c r="H304" s="217">
        <v>5</v>
      </c>
      <c r="I304" s="218"/>
      <c r="J304" s="219">
        <f>ROUND(I304*H304,2)</f>
        <v>0</v>
      </c>
      <c r="K304" s="215" t="s">
        <v>156</v>
      </c>
      <c r="L304" s="45"/>
      <c r="M304" s="220" t="s">
        <v>32</v>
      </c>
      <c r="N304" s="221" t="s">
        <v>47</v>
      </c>
      <c r="O304" s="85"/>
      <c r="P304" s="222">
        <f>O304*H304</f>
        <v>0</v>
      </c>
      <c r="Q304" s="222">
        <v>0</v>
      </c>
      <c r="R304" s="222">
        <f>Q304*H304</f>
        <v>0</v>
      </c>
      <c r="S304" s="222">
        <v>0</v>
      </c>
      <c r="T304" s="223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4" t="s">
        <v>157</v>
      </c>
      <c r="AT304" s="224" t="s">
        <v>152</v>
      </c>
      <c r="AU304" s="224" t="s">
        <v>85</v>
      </c>
      <c r="AY304" s="17" t="s">
        <v>151</v>
      </c>
      <c r="BE304" s="225">
        <f>IF(N304="základní",J304,0)</f>
        <v>0</v>
      </c>
      <c r="BF304" s="225">
        <f>IF(N304="snížená",J304,0)</f>
        <v>0</v>
      </c>
      <c r="BG304" s="225">
        <f>IF(N304="zákl. přenesená",J304,0)</f>
        <v>0</v>
      </c>
      <c r="BH304" s="225">
        <f>IF(N304="sníž. přenesená",J304,0)</f>
        <v>0</v>
      </c>
      <c r="BI304" s="225">
        <f>IF(N304="nulová",J304,0)</f>
        <v>0</v>
      </c>
      <c r="BJ304" s="17" t="s">
        <v>83</v>
      </c>
      <c r="BK304" s="225">
        <f>ROUND(I304*H304,2)</f>
        <v>0</v>
      </c>
      <c r="BL304" s="17" t="s">
        <v>157</v>
      </c>
      <c r="BM304" s="224" t="s">
        <v>910</v>
      </c>
    </row>
    <row r="305" s="2" customFormat="1" ht="24.15" customHeight="1">
      <c r="A305" s="39"/>
      <c r="B305" s="40"/>
      <c r="C305" s="226" t="s">
        <v>911</v>
      </c>
      <c r="D305" s="226" t="s">
        <v>159</v>
      </c>
      <c r="E305" s="227" t="s">
        <v>912</v>
      </c>
      <c r="F305" s="228" t="s">
        <v>913</v>
      </c>
      <c r="G305" s="229" t="s">
        <v>162</v>
      </c>
      <c r="H305" s="230">
        <v>5</v>
      </c>
      <c r="I305" s="231"/>
      <c r="J305" s="232">
        <f>ROUND(I305*H305,2)</f>
        <v>0</v>
      </c>
      <c r="K305" s="228" t="s">
        <v>156</v>
      </c>
      <c r="L305" s="233"/>
      <c r="M305" s="234" t="s">
        <v>32</v>
      </c>
      <c r="N305" s="235" t="s">
        <v>47</v>
      </c>
      <c r="O305" s="85"/>
      <c r="P305" s="222">
        <f>O305*H305</f>
        <v>0</v>
      </c>
      <c r="Q305" s="222">
        <v>0</v>
      </c>
      <c r="R305" s="222">
        <f>Q305*H305</f>
        <v>0</v>
      </c>
      <c r="S305" s="222">
        <v>0</v>
      </c>
      <c r="T305" s="223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4" t="s">
        <v>163</v>
      </c>
      <c r="AT305" s="224" t="s">
        <v>159</v>
      </c>
      <c r="AU305" s="224" t="s">
        <v>85</v>
      </c>
      <c r="AY305" s="17" t="s">
        <v>151</v>
      </c>
      <c r="BE305" s="225">
        <f>IF(N305="základní",J305,0)</f>
        <v>0</v>
      </c>
      <c r="BF305" s="225">
        <f>IF(N305="snížená",J305,0)</f>
        <v>0</v>
      </c>
      <c r="BG305" s="225">
        <f>IF(N305="zákl. přenesená",J305,0)</f>
        <v>0</v>
      </c>
      <c r="BH305" s="225">
        <f>IF(N305="sníž. přenesená",J305,0)</f>
        <v>0</v>
      </c>
      <c r="BI305" s="225">
        <f>IF(N305="nulová",J305,0)</f>
        <v>0</v>
      </c>
      <c r="BJ305" s="17" t="s">
        <v>83</v>
      </c>
      <c r="BK305" s="225">
        <f>ROUND(I305*H305,2)</f>
        <v>0</v>
      </c>
      <c r="BL305" s="17" t="s">
        <v>164</v>
      </c>
      <c r="BM305" s="224" t="s">
        <v>914</v>
      </c>
    </row>
    <row r="306" s="2" customFormat="1" ht="21.75" customHeight="1">
      <c r="A306" s="39"/>
      <c r="B306" s="40"/>
      <c r="C306" s="213" t="s">
        <v>915</v>
      </c>
      <c r="D306" s="213" t="s">
        <v>152</v>
      </c>
      <c r="E306" s="214" t="s">
        <v>916</v>
      </c>
      <c r="F306" s="215" t="s">
        <v>917</v>
      </c>
      <c r="G306" s="216" t="s">
        <v>162</v>
      </c>
      <c r="H306" s="217">
        <v>5</v>
      </c>
      <c r="I306" s="218"/>
      <c r="J306" s="219">
        <f>ROUND(I306*H306,2)</f>
        <v>0</v>
      </c>
      <c r="K306" s="215" t="s">
        <v>156</v>
      </c>
      <c r="L306" s="45"/>
      <c r="M306" s="220" t="s">
        <v>32</v>
      </c>
      <c r="N306" s="221" t="s">
        <v>47</v>
      </c>
      <c r="O306" s="85"/>
      <c r="P306" s="222">
        <f>O306*H306</f>
        <v>0</v>
      </c>
      <c r="Q306" s="222">
        <v>0</v>
      </c>
      <c r="R306" s="222">
        <f>Q306*H306</f>
        <v>0</v>
      </c>
      <c r="S306" s="222">
        <v>0</v>
      </c>
      <c r="T306" s="223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4" t="s">
        <v>157</v>
      </c>
      <c r="AT306" s="224" t="s">
        <v>152</v>
      </c>
      <c r="AU306" s="224" t="s">
        <v>85</v>
      </c>
      <c r="AY306" s="17" t="s">
        <v>151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7" t="s">
        <v>83</v>
      </c>
      <c r="BK306" s="225">
        <f>ROUND(I306*H306,2)</f>
        <v>0</v>
      </c>
      <c r="BL306" s="17" t="s">
        <v>157</v>
      </c>
      <c r="BM306" s="224" t="s">
        <v>918</v>
      </c>
    </row>
    <row r="307" s="2" customFormat="1" ht="24.15" customHeight="1">
      <c r="A307" s="39"/>
      <c r="B307" s="40"/>
      <c r="C307" s="226" t="s">
        <v>919</v>
      </c>
      <c r="D307" s="226" t="s">
        <v>159</v>
      </c>
      <c r="E307" s="227" t="s">
        <v>920</v>
      </c>
      <c r="F307" s="228" t="s">
        <v>921</v>
      </c>
      <c r="G307" s="229" t="s">
        <v>162</v>
      </c>
      <c r="H307" s="230">
        <v>5</v>
      </c>
      <c r="I307" s="231"/>
      <c r="J307" s="232">
        <f>ROUND(I307*H307,2)</f>
        <v>0</v>
      </c>
      <c r="K307" s="228" t="s">
        <v>156</v>
      </c>
      <c r="L307" s="233"/>
      <c r="M307" s="234" t="s">
        <v>32</v>
      </c>
      <c r="N307" s="235" t="s">
        <v>47</v>
      </c>
      <c r="O307" s="85"/>
      <c r="P307" s="222">
        <f>O307*H307</f>
        <v>0</v>
      </c>
      <c r="Q307" s="222">
        <v>0</v>
      </c>
      <c r="R307" s="222">
        <f>Q307*H307</f>
        <v>0</v>
      </c>
      <c r="S307" s="222">
        <v>0</v>
      </c>
      <c r="T307" s="223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4" t="s">
        <v>163</v>
      </c>
      <c r="AT307" s="224" t="s">
        <v>159</v>
      </c>
      <c r="AU307" s="224" t="s">
        <v>85</v>
      </c>
      <c r="AY307" s="17" t="s">
        <v>151</v>
      </c>
      <c r="BE307" s="225">
        <f>IF(N307="základní",J307,0)</f>
        <v>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17" t="s">
        <v>83</v>
      </c>
      <c r="BK307" s="225">
        <f>ROUND(I307*H307,2)</f>
        <v>0</v>
      </c>
      <c r="BL307" s="17" t="s">
        <v>164</v>
      </c>
      <c r="BM307" s="224" t="s">
        <v>922</v>
      </c>
    </row>
    <row r="308" s="2" customFormat="1" ht="21.75" customHeight="1">
      <c r="A308" s="39"/>
      <c r="B308" s="40"/>
      <c r="C308" s="213" t="s">
        <v>923</v>
      </c>
      <c r="D308" s="213" t="s">
        <v>152</v>
      </c>
      <c r="E308" s="214" t="s">
        <v>924</v>
      </c>
      <c r="F308" s="215" t="s">
        <v>925</v>
      </c>
      <c r="G308" s="216" t="s">
        <v>162</v>
      </c>
      <c r="H308" s="217">
        <v>1</v>
      </c>
      <c r="I308" s="218"/>
      <c r="J308" s="219">
        <f>ROUND(I308*H308,2)</f>
        <v>0</v>
      </c>
      <c r="K308" s="215" t="s">
        <v>156</v>
      </c>
      <c r="L308" s="45"/>
      <c r="M308" s="220" t="s">
        <v>32</v>
      </c>
      <c r="N308" s="221" t="s">
        <v>47</v>
      </c>
      <c r="O308" s="85"/>
      <c r="P308" s="222">
        <f>O308*H308</f>
        <v>0</v>
      </c>
      <c r="Q308" s="222">
        <v>0</v>
      </c>
      <c r="R308" s="222">
        <f>Q308*H308</f>
        <v>0</v>
      </c>
      <c r="S308" s="222">
        <v>0</v>
      </c>
      <c r="T308" s="223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4" t="s">
        <v>157</v>
      </c>
      <c r="AT308" s="224" t="s">
        <v>152</v>
      </c>
      <c r="AU308" s="224" t="s">
        <v>85</v>
      </c>
      <c r="AY308" s="17" t="s">
        <v>151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7" t="s">
        <v>83</v>
      </c>
      <c r="BK308" s="225">
        <f>ROUND(I308*H308,2)</f>
        <v>0</v>
      </c>
      <c r="BL308" s="17" t="s">
        <v>157</v>
      </c>
      <c r="BM308" s="224" t="s">
        <v>926</v>
      </c>
    </row>
    <row r="309" s="2" customFormat="1" ht="21.75" customHeight="1">
      <c r="A309" s="39"/>
      <c r="B309" s="40"/>
      <c r="C309" s="213" t="s">
        <v>927</v>
      </c>
      <c r="D309" s="213" t="s">
        <v>152</v>
      </c>
      <c r="E309" s="214" t="s">
        <v>928</v>
      </c>
      <c r="F309" s="215" t="s">
        <v>929</v>
      </c>
      <c r="G309" s="216" t="s">
        <v>162</v>
      </c>
      <c r="H309" s="217">
        <v>1</v>
      </c>
      <c r="I309" s="218"/>
      <c r="J309" s="219">
        <f>ROUND(I309*H309,2)</f>
        <v>0</v>
      </c>
      <c r="K309" s="215" t="s">
        <v>156</v>
      </c>
      <c r="L309" s="45"/>
      <c r="M309" s="220" t="s">
        <v>32</v>
      </c>
      <c r="N309" s="221" t="s">
        <v>47</v>
      </c>
      <c r="O309" s="85"/>
      <c r="P309" s="222">
        <f>O309*H309</f>
        <v>0</v>
      </c>
      <c r="Q309" s="222">
        <v>0</v>
      </c>
      <c r="R309" s="222">
        <f>Q309*H309</f>
        <v>0</v>
      </c>
      <c r="S309" s="222">
        <v>0</v>
      </c>
      <c r="T309" s="223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4" t="s">
        <v>157</v>
      </c>
      <c r="AT309" s="224" t="s">
        <v>152</v>
      </c>
      <c r="AU309" s="224" t="s">
        <v>85</v>
      </c>
      <c r="AY309" s="17" t="s">
        <v>151</v>
      </c>
      <c r="BE309" s="225">
        <f>IF(N309="základní",J309,0)</f>
        <v>0</v>
      </c>
      <c r="BF309" s="225">
        <f>IF(N309="snížená",J309,0)</f>
        <v>0</v>
      </c>
      <c r="BG309" s="225">
        <f>IF(N309="zákl. přenesená",J309,0)</f>
        <v>0</v>
      </c>
      <c r="BH309" s="225">
        <f>IF(N309="sníž. přenesená",J309,0)</f>
        <v>0</v>
      </c>
      <c r="BI309" s="225">
        <f>IF(N309="nulová",J309,0)</f>
        <v>0</v>
      </c>
      <c r="BJ309" s="17" t="s">
        <v>83</v>
      </c>
      <c r="BK309" s="225">
        <f>ROUND(I309*H309,2)</f>
        <v>0</v>
      </c>
      <c r="BL309" s="17" t="s">
        <v>157</v>
      </c>
      <c r="BM309" s="224" t="s">
        <v>930</v>
      </c>
    </row>
    <row r="310" s="2" customFormat="1" ht="24.15" customHeight="1">
      <c r="A310" s="39"/>
      <c r="B310" s="40"/>
      <c r="C310" s="226" t="s">
        <v>931</v>
      </c>
      <c r="D310" s="226" t="s">
        <v>159</v>
      </c>
      <c r="E310" s="227" t="s">
        <v>932</v>
      </c>
      <c r="F310" s="228" t="s">
        <v>933</v>
      </c>
      <c r="G310" s="229" t="s">
        <v>162</v>
      </c>
      <c r="H310" s="230">
        <v>2</v>
      </c>
      <c r="I310" s="231"/>
      <c r="J310" s="232">
        <f>ROUND(I310*H310,2)</f>
        <v>0</v>
      </c>
      <c r="K310" s="228" t="s">
        <v>156</v>
      </c>
      <c r="L310" s="233"/>
      <c r="M310" s="234" t="s">
        <v>32</v>
      </c>
      <c r="N310" s="235" t="s">
        <v>47</v>
      </c>
      <c r="O310" s="85"/>
      <c r="P310" s="222">
        <f>O310*H310</f>
        <v>0</v>
      </c>
      <c r="Q310" s="222">
        <v>0</v>
      </c>
      <c r="R310" s="222">
        <f>Q310*H310</f>
        <v>0</v>
      </c>
      <c r="S310" s="222">
        <v>0</v>
      </c>
      <c r="T310" s="223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4" t="s">
        <v>668</v>
      </c>
      <c r="AT310" s="224" t="s">
        <v>159</v>
      </c>
      <c r="AU310" s="224" t="s">
        <v>85</v>
      </c>
      <c r="AY310" s="17" t="s">
        <v>151</v>
      </c>
      <c r="BE310" s="225">
        <f>IF(N310="základní",J310,0)</f>
        <v>0</v>
      </c>
      <c r="BF310" s="225">
        <f>IF(N310="snížená",J310,0)</f>
        <v>0</v>
      </c>
      <c r="BG310" s="225">
        <f>IF(N310="zákl. přenesená",J310,0)</f>
        <v>0</v>
      </c>
      <c r="BH310" s="225">
        <f>IF(N310="sníž. přenesená",J310,0)</f>
        <v>0</v>
      </c>
      <c r="BI310" s="225">
        <f>IF(N310="nulová",J310,0)</f>
        <v>0</v>
      </c>
      <c r="BJ310" s="17" t="s">
        <v>83</v>
      </c>
      <c r="BK310" s="225">
        <f>ROUND(I310*H310,2)</f>
        <v>0</v>
      </c>
      <c r="BL310" s="17" t="s">
        <v>668</v>
      </c>
      <c r="BM310" s="224" t="s">
        <v>934</v>
      </c>
    </row>
    <row r="311" s="2" customFormat="1" ht="16.5" customHeight="1">
      <c r="A311" s="39"/>
      <c r="B311" s="40"/>
      <c r="C311" s="226" t="s">
        <v>935</v>
      </c>
      <c r="D311" s="226" t="s">
        <v>159</v>
      </c>
      <c r="E311" s="227" t="s">
        <v>936</v>
      </c>
      <c r="F311" s="228" t="s">
        <v>937</v>
      </c>
      <c r="G311" s="229" t="s">
        <v>162</v>
      </c>
      <c r="H311" s="230">
        <v>1</v>
      </c>
      <c r="I311" s="231"/>
      <c r="J311" s="232">
        <f>ROUND(I311*H311,2)</f>
        <v>0</v>
      </c>
      <c r="K311" s="228" t="s">
        <v>156</v>
      </c>
      <c r="L311" s="233"/>
      <c r="M311" s="234" t="s">
        <v>32</v>
      </c>
      <c r="N311" s="235" t="s">
        <v>47</v>
      </c>
      <c r="O311" s="85"/>
      <c r="P311" s="222">
        <f>O311*H311</f>
        <v>0</v>
      </c>
      <c r="Q311" s="222">
        <v>0</v>
      </c>
      <c r="R311" s="222">
        <f>Q311*H311</f>
        <v>0</v>
      </c>
      <c r="S311" s="222">
        <v>0</v>
      </c>
      <c r="T311" s="223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4" t="s">
        <v>668</v>
      </c>
      <c r="AT311" s="224" t="s">
        <v>159</v>
      </c>
      <c r="AU311" s="224" t="s">
        <v>85</v>
      </c>
      <c r="AY311" s="17" t="s">
        <v>151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7" t="s">
        <v>83</v>
      </c>
      <c r="BK311" s="225">
        <f>ROUND(I311*H311,2)</f>
        <v>0</v>
      </c>
      <c r="BL311" s="17" t="s">
        <v>668</v>
      </c>
      <c r="BM311" s="224" t="s">
        <v>938</v>
      </c>
    </row>
    <row r="312" s="2" customFormat="1" ht="16.5" customHeight="1">
      <c r="A312" s="39"/>
      <c r="B312" s="40"/>
      <c r="C312" s="226" t="s">
        <v>939</v>
      </c>
      <c r="D312" s="226" t="s">
        <v>159</v>
      </c>
      <c r="E312" s="227" t="s">
        <v>940</v>
      </c>
      <c r="F312" s="228" t="s">
        <v>941</v>
      </c>
      <c r="G312" s="229" t="s">
        <v>162</v>
      </c>
      <c r="H312" s="230">
        <v>5</v>
      </c>
      <c r="I312" s="231"/>
      <c r="J312" s="232">
        <f>ROUND(I312*H312,2)</f>
        <v>0</v>
      </c>
      <c r="K312" s="228" t="s">
        <v>156</v>
      </c>
      <c r="L312" s="233"/>
      <c r="M312" s="234" t="s">
        <v>32</v>
      </c>
      <c r="N312" s="235" t="s">
        <v>47</v>
      </c>
      <c r="O312" s="85"/>
      <c r="P312" s="222">
        <f>O312*H312</f>
        <v>0</v>
      </c>
      <c r="Q312" s="222">
        <v>0</v>
      </c>
      <c r="R312" s="222">
        <f>Q312*H312</f>
        <v>0</v>
      </c>
      <c r="S312" s="222">
        <v>0</v>
      </c>
      <c r="T312" s="223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4" t="s">
        <v>163</v>
      </c>
      <c r="AT312" s="224" t="s">
        <v>159</v>
      </c>
      <c r="AU312" s="224" t="s">
        <v>85</v>
      </c>
      <c r="AY312" s="17" t="s">
        <v>151</v>
      </c>
      <c r="BE312" s="225">
        <f>IF(N312="základní",J312,0)</f>
        <v>0</v>
      </c>
      <c r="BF312" s="225">
        <f>IF(N312="snížená",J312,0)</f>
        <v>0</v>
      </c>
      <c r="BG312" s="225">
        <f>IF(N312="zákl. přenesená",J312,0)</f>
        <v>0</v>
      </c>
      <c r="BH312" s="225">
        <f>IF(N312="sníž. přenesená",J312,0)</f>
        <v>0</v>
      </c>
      <c r="BI312" s="225">
        <f>IF(N312="nulová",J312,0)</f>
        <v>0</v>
      </c>
      <c r="BJ312" s="17" t="s">
        <v>83</v>
      </c>
      <c r="BK312" s="225">
        <f>ROUND(I312*H312,2)</f>
        <v>0</v>
      </c>
      <c r="BL312" s="17" t="s">
        <v>164</v>
      </c>
      <c r="BM312" s="224" t="s">
        <v>942</v>
      </c>
    </row>
    <row r="313" s="2" customFormat="1" ht="24.15" customHeight="1">
      <c r="A313" s="39"/>
      <c r="B313" s="40"/>
      <c r="C313" s="213" t="s">
        <v>943</v>
      </c>
      <c r="D313" s="213" t="s">
        <v>152</v>
      </c>
      <c r="E313" s="214" t="s">
        <v>944</v>
      </c>
      <c r="F313" s="215" t="s">
        <v>945</v>
      </c>
      <c r="G313" s="216" t="s">
        <v>162</v>
      </c>
      <c r="H313" s="217">
        <v>7</v>
      </c>
      <c r="I313" s="218"/>
      <c r="J313" s="219">
        <f>ROUND(I313*H313,2)</f>
        <v>0</v>
      </c>
      <c r="K313" s="215" t="s">
        <v>156</v>
      </c>
      <c r="L313" s="45"/>
      <c r="M313" s="220" t="s">
        <v>32</v>
      </c>
      <c r="N313" s="221" t="s">
        <v>47</v>
      </c>
      <c r="O313" s="85"/>
      <c r="P313" s="222">
        <f>O313*H313</f>
        <v>0</v>
      </c>
      <c r="Q313" s="222">
        <v>0</v>
      </c>
      <c r="R313" s="222">
        <f>Q313*H313</f>
        <v>0</v>
      </c>
      <c r="S313" s="222">
        <v>0</v>
      </c>
      <c r="T313" s="223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4" t="s">
        <v>497</v>
      </c>
      <c r="AT313" s="224" t="s">
        <v>152</v>
      </c>
      <c r="AU313" s="224" t="s">
        <v>85</v>
      </c>
      <c r="AY313" s="17" t="s">
        <v>151</v>
      </c>
      <c r="BE313" s="225">
        <f>IF(N313="základní",J313,0)</f>
        <v>0</v>
      </c>
      <c r="BF313" s="225">
        <f>IF(N313="snížená",J313,0)</f>
        <v>0</v>
      </c>
      <c r="BG313" s="225">
        <f>IF(N313="zákl. přenesená",J313,0)</f>
        <v>0</v>
      </c>
      <c r="BH313" s="225">
        <f>IF(N313="sníž. přenesená",J313,0)</f>
        <v>0</v>
      </c>
      <c r="BI313" s="225">
        <f>IF(N313="nulová",J313,0)</f>
        <v>0</v>
      </c>
      <c r="BJ313" s="17" t="s">
        <v>83</v>
      </c>
      <c r="BK313" s="225">
        <f>ROUND(I313*H313,2)</f>
        <v>0</v>
      </c>
      <c r="BL313" s="17" t="s">
        <v>497</v>
      </c>
      <c r="BM313" s="224" t="s">
        <v>946</v>
      </c>
    </row>
    <row r="314" s="2" customFormat="1" ht="24.15" customHeight="1">
      <c r="A314" s="39"/>
      <c r="B314" s="40"/>
      <c r="C314" s="226" t="s">
        <v>947</v>
      </c>
      <c r="D314" s="226" t="s">
        <v>159</v>
      </c>
      <c r="E314" s="227" t="s">
        <v>948</v>
      </c>
      <c r="F314" s="228" t="s">
        <v>949</v>
      </c>
      <c r="G314" s="229" t="s">
        <v>162</v>
      </c>
      <c r="H314" s="230">
        <v>2</v>
      </c>
      <c r="I314" s="231"/>
      <c r="J314" s="232">
        <f>ROUND(I314*H314,2)</f>
        <v>0</v>
      </c>
      <c r="K314" s="228" t="s">
        <v>156</v>
      </c>
      <c r="L314" s="233"/>
      <c r="M314" s="234" t="s">
        <v>32</v>
      </c>
      <c r="N314" s="235" t="s">
        <v>47</v>
      </c>
      <c r="O314" s="85"/>
      <c r="P314" s="222">
        <f>O314*H314</f>
        <v>0</v>
      </c>
      <c r="Q314" s="222">
        <v>0</v>
      </c>
      <c r="R314" s="222">
        <f>Q314*H314</f>
        <v>0</v>
      </c>
      <c r="S314" s="222">
        <v>0</v>
      </c>
      <c r="T314" s="223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4" t="s">
        <v>163</v>
      </c>
      <c r="AT314" s="224" t="s">
        <v>159</v>
      </c>
      <c r="AU314" s="224" t="s">
        <v>85</v>
      </c>
      <c r="AY314" s="17" t="s">
        <v>151</v>
      </c>
      <c r="BE314" s="225">
        <f>IF(N314="základní",J314,0)</f>
        <v>0</v>
      </c>
      <c r="BF314" s="225">
        <f>IF(N314="snížená",J314,0)</f>
        <v>0</v>
      </c>
      <c r="BG314" s="225">
        <f>IF(N314="zákl. přenesená",J314,0)</f>
        <v>0</v>
      </c>
      <c r="BH314" s="225">
        <f>IF(N314="sníž. přenesená",J314,0)</f>
        <v>0</v>
      </c>
      <c r="BI314" s="225">
        <f>IF(N314="nulová",J314,0)</f>
        <v>0</v>
      </c>
      <c r="BJ314" s="17" t="s">
        <v>83</v>
      </c>
      <c r="BK314" s="225">
        <f>ROUND(I314*H314,2)</f>
        <v>0</v>
      </c>
      <c r="BL314" s="17" t="s">
        <v>164</v>
      </c>
      <c r="BM314" s="224" t="s">
        <v>950</v>
      </c>
    </row>
    <row r="315" s="13" customFormat="1">
      <c r="A315" s="13"/>
      <c r="B315" s="238"/>
      <c r="C315" s="239"/>
      <c r="D315" s="240" t="s">
        <v>951</v>
      </c>
      <c r="E315" s="241" t="s">
        <v>32</v>
      </c>
      <c r="F315" s="242" t="s">
        <v>952</v>
      </c>
      <c r="G315" s="239"/>
      <c r="H315" s="241" t="s">
        <v>32</v>
      </c>
      <c r="I315" s="243"/>
      <c r="J315" s="239"/>
      <c r="K315" s="239"/>
      <c r="L315" s="244"/>
      <c r="M315" s="245"/>
      <c r="N315" s="246"/>
      <c r="O315" s="246"/>
      <c r="P315" s="246"/>
      <c r="Q315" s="246"/>
      <c r="R315" s="246"/>
      <c r="S315" s="246"/>
      <c r="T315" s="24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8" t="s">
        <v>951</v>
      </c>
      <c r="AU315" s="248" t="s">
        <v>85</v>
      </c>
      <c r="AV315" s="13" t="s">
        <v>83</v>
      </c>
      <c r="AW315" s="13" t="s">
        <v>38</v>
      </c>
      <c r="AX315" s="13" t="s">
        <v>76</v>
      </c>
      <c r="AY315" s="248" t="s">
        <v>151</v>
      </c>
    </row>
    <row r="316" s="14" customFormat="1">
      <c r="A316" s="14"/>
      <c r="B316" s="249"/>
      <c r="C316" s="250"/>
      <c r="D316" s="240" t="s">
        <v>951</v>
      </c>
      <c r="E316" s="251" t="s">
        <v>32</v>
      </c>
      <c r="F316" s="252" t="s">
        <v>83</v>
      </c>
      <c r="G316" s="250"/>
      <c r="H316" s="253">
        <v>1</v>
      </c>
      <c r="I316" s="254"/>
      <c r="J316" s="250"/>
      <c r="K316" s="250"/>
      <c r="L316" s="255"/>
      <c r="M316" s="256"/>
      <c r="N316" s="257"/>
      <c r="O316" s="257"/>
      <c r="P316" s="257"/>
      <c r="Q316" s="257"/>
      <c r="R316" s="257"/>
      <c r="S316" s="257"/>
      <c r="T316" s="258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9" t="s">
        <v>951</v>
      </c>
      <c r="AU316" s="259" t="s">
        <v>85</v>
      </c>
      <c r="AV316" s="14" t="s">
        <v>85</v>
      </c>
      <c r="AW316" s="14" t="s">
        <v>38</v>
      </c>
      <c r="AX316" s="14" t="s">
        <v>76</v>
      </c>
      <c r="AY316" s="259" t="s">
        <v>151</v>
      </c>
    </row>
    <row r="317" s="13" customFormat="1">
      <c r="A317" s="13"/>
      <c r="B317" s="238"/>
      <c r="C317" s="239"/>
      <c r="D317" s="240" t="s">
        <v>951</v>
      </c>
      <c r="E317" s="241" t="s">
        <v>32</v>
      </c>
      <c r="F317" s="242" t="s">
        <v>953</v>
      </c>
      <c r="G317" s="239"/>
      <c r="H317" s="241" t="s">
        <v>32</v>
      </c>
      <c r="I317" s="243"/>
      <c r="J317" s="239"/>
      <c r="K317" s="239"/>
      <c r="L317" s="244"/>
      <c r="M317" s="245"/>
      <c r="N317" s="246"/>
      <c r="O317" s="246"/>
      <c r="P317" s="246"/>
      <c r="Q317" s="246"/>
      <c r="R317" s="246"/>
      <c r="S317" s="246"/>
      <c r="T317" s="247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8" t="s">
        <v>951</v>
      </c>
      <c r="AU317" s="248" t="s">
        <v>85</v>
      </c>
      <c r="AV317" s="13" t="s">
        <v>83</v>
      </c>
      <c r="AW317" s="13" t="s">
        <v>38</v>
      </c>
      <c r="AX317" s="13" t="s">
        <v>76</v>
      </c>
      <c r="AY317" s="248" t="s">
        <v>151</v>
      </c>
    </row>
    <row r="318" s="14" customFormat="1">
      <c r="A318" s="14"/>
      <c r="B318" s="249"/>
      <c r="C318" s="250"/>
      <c r="D318" s="240" t="s">
        <v>951</v>
      </c>
      <c r="E318" s="251" t="s">
        <v>32</v>
      </c>
      <c r="F318" s="252" t="s">
        <v>83</v>
      </c>
      <c r="G318" s="250"/>
      <c r="H318" s="253">
        <v>1</v>
      </c>
      <c r="I318" s="254"/>
      <c r="J318" s="250"/>
      <c r="K318" s="250"/>
      <c r="L318" s="255"/>
      <c r="M318" s="256"/>
      <c r="N318" s="257"/>
      <c r="O318" s="257"/>
      <c r="P318" s="257"/>
      <c r="Q318" s="257"/>
      <c r="R318" s="257"/>
      <c r="S318" s="257"/>
      <c r="T318" s="258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9" t="s">
        <v>951</v>
      </c>
      <c r="AU318" s="259" t="s">
        <v>85</v>
      </c>
      <c r="AV318" s="14" t="s">
        <v>85</v>
      </c>
      <c r="AW318" s="14" t="s">
        <v>38</v>
      </c>
      <c r="AX318" s="14" t="s">
        <v>76</v>
      </c>
      <c r="AY318" s="259" t="s">
        <v>151</v>
      </c>
    </row>
    <row r="319" s="15" customFormat="1">
      <c r="A319" s="15"/>
      <c r="B319" s="260"/>
      <c r="C319" s="261"/>
      <c r="D319" s="240" t="s">
        <v>951</v>
      </c>
      <c r="E319" s="262" t="s">
        <v>32</v>
      </c>
      <c r="F319" s="263" t="s">
        <v>954</v>
      </c>
      <c r="G319" s="261"/>
      <c r="H319" s="264">
        <v>2</v>
      </c>
      <c r="I319" s="265"/>
      <c r="J319" s="261"/>
      <c r="K319" s="261"/>
      <c r="L319" s="266"/>
      <c r="M319" s="267"/>
      <c r="N319" s="268"/>
      <c r="O319" s="268"/>
      <c r="P319" s="268"/>
      <c r="Q319" s="268"/>
      <c r="R319" s="268"/>
      <c r="S319" s="268"/>
      <c r="T319" s="269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70" t="s">
        <v>951</v>
      </c>
      <c r="AU319" s="270" t="s">
        <v>85</v>
      </c>
      <c r="AV319" s="15" t="s">
        <v>157</v>
      </c>
      <c r="AW319" s="15" t="s">
        <v>38</v>
      </c>
      <c r="AX319" s="15" t="s">
        <v>83</v>
      </c>
      <c r="AY319" s="270" t="s">
        <v>151</v>
      </c>
    </row>
    <row r="320" s="2" customFormat="1" ht="37.8" customHeight="1">
      <c r="A320" s="39"/>
      <c r="B320" s="40"/>
      <c r="C320" s="226" t="s">
        <v>955</v>
      </c>
      <c r="D320" s="226" t="s">
        <v>159</v>
      </c>
      <c r="E320" s="227" t="s">
        <v>956</v>
      </c>
      <c r="F320" s="228" t="s">
        <v>957</v>
      </c>
      <c r="G320" s="229" t="s">
        <v>162</v>
      </c>
      <c r="H320" s="230">
        <v>1</v>
      </c>
      <c r="I320" s="231"/>
      <c r="J320" s="232">
        <f>ROUND(I320*H320,2)</f>
        <v>0</v>
      </c>
      <c r="K320" s="228" t="s">
        <v>156</v>
      </c>
      <c r="L320" s="233"/>
      <c r="M320" s="234" t="s">
        <v>32</v>
      </c>
      <c r="N320" s="235" t="s">
        <v>47</v>
      </c>
      <c r="O320" s="85"/>
      <c r="P320" s="222">
        <f>O320*H320</f>
        <v>0</v>
      </c>
      <c r="Q320" s="222">
        <v>0</v>
      </c>
      <c r="R320" s="222">
        <f>Q320*H320</f>
        <v>0</v>
      </c>
      <c r="S320" s="222">
        <v>0</v>
      </c>
      <c r="T320" s="223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4" t="s">
        <v>668</v>
      </c>
      <c r="AT320" s="224" t="s">
        <v>159</v>
      </c>
      <c r="AU320" s="224" t="s">
        <v>85</v>
      </c>
      <c r="AY320" s="17" t="s">
        <v>151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17" t="s">
        <v>83</v>
      </c>
      <c r="BK320" s="225">
        <f>ROUND(I320*H320,2)</f>
        <v>0</v>
      </c>
      <c r="BL320" s="17" t="s">
        <v>668</v>
      </c>
      <c r="BM320" s="224" t="s">
        <v>958</v>
      </c>
    </row>
    <row r="321" s="2" customFormat="1" ht="37.8" customHeight="1">
      <c r="A321" s="39"/>
      <c r="B321" s="40"/>
      <c r="C321" s="226" t="s">
        <v>959</v>
      </c>
      <c r="D321" s="226" t="s">
        <v>159</v>
      </c>
      <c r="E321" s="227" t="s">
        <v>960</v>
      </c>
      <c r="F321" s="228" t="s">
        <v>961</v>
      </c>
      <c r="G321" s="229" t="s">
        <v>162</v>
      </c>
      <c r="H321" s="230">
        <v>1</v>
      </c>
      <c r="I321" s="231"/>
      <c r="J321" s="232">
        <f>ROUND(I321*H321,2)</f>
        <v>0</v>
      </c>
      <c r="K321" s="228" t="s">
        <v>156</v>
      </c>
      <c r="L321" s="233"/>
      <c r="M321" s="234" t="s">
        <v>32</v>
      </c>
      <c r="N321" s="235" t="s">
        <v>47</v>
      </c>
      <c r="O321" s="85"/>
      <c r="P321" s="222">
        <f>O321*H321</f>
        <v>0</v>
      </c>
      <c r="Q321" s="222">
        <v>0</v>
      </c>
      <c r="R321" s="222">
        <f>Q321*H321</f>
        <v>0</v>
      </c>
      <c r="S321" s="222">
        <v>0</v>
      </c>
      <c r="T321" s="223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4" t="s">
        <v>668</v>
      </c>
      <c r="AT321" s="224" t="s">
        <v>159</v>
      </c>
      <c r="AU321" s="224" t="s">
        <v>85</v>
      </c>
      <c r="AY321" s="17" t="s">
        <v>151</v>
      </c>
      <c r="BE321" s="225">
        <f>IF(N321="základní",J321,0)</f>
        <v>0</v>
      </c>
      <c r="BF321" s="225">
        <f>IF(N321="snížená",J321,0)</f>
        <v>0</v>
      </c>
      <c r="BG321" s="225">
        <f>IF(N321="zákl. přenesená",J321,0)</f>
        <v>0</v>
      </c>
      <c r="BH321" s="225">
        <f>IF(N321="sníž. přenesená",J321,0)</f>
        <v>0</v>
      </c>
      <c r="BI321" s="225">
        <f>IF(N321="nulová",J321,0)</f>
        <v>0</v>
      </c>
      <c r="BJ321" s="17" t="s">
        <v>83</v>
      </c>
      <c r="BK321" s="225">
        <f>ROUND(I321*H321,2)</f>
        <v>0</v>
      </c>
      <c r="BL321" s="17" t="s">
        <v>668</v>
      </c>
      <c r="BM321" s="224" t="s">
        <v>962</v>
      </c>
    </row>
    <row r="322" s="2" customFormat="1" ht="16.5" customHeight="1">
      <c r="A322" s="39"/>
      <c r="B322" s="40"/>
      <c r="C322" s="226" t="s">
        <v>963</v>
      </c>
      <c r="D322" s="226" t="s">
        <v>159</v>
      </c>
      <c r="E322" s="227" t="s">
        <v>964</v>
      </c>
      <c r="F322" s="228" t="s">
        <v>965</v>
      </c>
      <c r="G322" s="229" t="s">
        <v>191</v>
      </c>
      <c r="H322" s="230">
        <v>7</v>
      </c>
      <c r="I322" s="231"/>
      <c r="J322" s="232">
        <f>ROUND(I322*H322,2)</f>
        <v>0</v>
      </c>
      <c r="K322" s="228" t="s">
        <v>156</v>
      </c>
      <c r="L322" s="233"/>
      <c r="M322" s="234" t="s">
        <v>32</v>
      </c>
      <c r="N322" s="235" t="s">
        <v>47</v>
      </c>
      <c r="O322" s="85"/>
      <c r="P322" s="222">
        <f>O322*H322</f>
        <v>0</v>
      </c>
      <c r="Q322" s="222">
        <v>0</v>
      </c>
      <c r="R322" s="222">
        <f>Q322*H322</f>
        <v>0</v>
      </c>
      <c r="S322" s="222">
        <v>0</v>
      </c>
      <c r="T322" s="223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4" t="s">
        <v>163</v>
      </c>
      <c r="AT322" s="224" t="s">
        <v>159</v>
      </c>
      <c r="AU322" s="224" t="s">
        <v>85</v>
      </c>
      <c r="AY322" s="17" t="s">
        <v>151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7" t="s">
        <v>83</v>
      </c>
      <c r="BK322" s="225">
        <f>ROUND(I322*H322,2)</f>
        <v>0</v>
      </c>
      <c r="BL322" s="17" t="s">
        <v>164</v>
      </c>
      <c r="BM322" s="224" t="s">
        <v>966</v>
      </c>
    </row>
    <row r="323" s="2" customFormat="1" ht="24.15" customHeight="1">
      <c r="A323" s="39"/>
      <c r="B323" s="40"/>
      <c r="C323" s="226" t="s">
        <v>967</v>
      </c>
      <c r="D323" s="226" t="s">
        <v>159</v>
      </c>
      <c r="E323" s="227" t="s">
        <v>968</v>
      </c>
      <c r="F323" s="228" t="s">
        <v>969</v>
      </c>
      <c r="G323" s="229" t="s">
        <v>162</v>
      </c>
      <c r="H323" s="230">
        <v>1</v>
      </c>
      <c r="I323" s="231"/>
      <c r="J323" s="232">
        <f>ROUND(I323*H323,2)</f>
        <v>0</v>
      </c>
      <c r="K323" s="228" t="s">
        <v>156</v>
      </c>
      <c r="L323" s="233"/>
      <c r="M323" s="234" t="s">
        <v>32</v>
      </c>
      <c r="N323" s="235" t="s">
        <v>47</v>
      </c>
      <c r="O323" s="85"/>
      <c r="P323" s="222">
        <f>O323*H323</f>
        <v>0</v>
      </c>
      <c r="Q323" s="222">
        <v>0</v>
      </c>
      <c r="R323" s="222">
        <f>Q323*H323</f>
        <v>0</v>
      </c>
      <c r="S323" s="222">
        <v>0</v>
      </c>
      <c r="T323" s="223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4" t="s">
        <v>163</v>
      </c>
      <c r="AT323" s="224" t="s">
        <v>159</v>
      </c>
      <c r="AU323" s="224" t="s">
        <v>85</v>
      </c>
      <c r="AY323" s="17" t="s">
        <v>151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17" t="s">
        <v>83</v>
      </c>
      <c r="BK323" s="225">
        <f>ROUND(I323*H323,2)</f>
        <v>0</v>
      </c>
      <c r="BL323" s="17" t="s">
        <v>164</v>
      </c>
      <c r="BM323" s="224" t="s">
        <v>970</v>
      </c>
    </row>
    <row r="324" s="2" customFormat="1" ht="21.75" customHeight="1">
      <c r="A324" s="39"/>
      <c r="B324" s="40"/>
      <c r="C324" s="226" t="s">
        <v>971</v>
      </c>
      <c r="D324" s="226" t="s">
        <v>159</v>
      </c>
      <c r="E324" s="227" t="s">
        <v>972</v>
      </c>
      <c r="F324" s="228" t="s">
        <v>973</v>
      </c>
      <c r="G324" s="229" t="s">
        <v>162</v>
      </c>
      <c r="H324" s="230">
        <v>5</v>
      </c>
      <c r="I324" s="231"/>
      <c r="J324" s="232">
        <f>ROUND(I324*H324,2)</f>
        <v>0</v>
      </c>
      <c r="K324" s="228" t="s">
        <v>156</v>
      </c>
      <c r="L324" s="233"/>
      <c r="M324" s="234" t="s">
        <v>32</v>
      </c>
      <c r="N324" s="235" t="s">
        <v>47</v>
      </c>
      <c r="O324" s="85"/>
      <c r="P324" s="222">
        <f>O324*H324</f>
        <v>0</v>
      </c>
      <c r="Q324" s="222">
        <v>0</v>
      </c>
      <c r="R324" s="222">
        <f>Q324*H324</f>
        <v>0</v>
      </c>
      <c r="S324" s="222">
        <v>0</v>
      </c>
      <c r="T324" s="223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4" t="s">
        <v>163</v>
      </c>
      <c r="AT324" s="224" t="s">
        <v>159</v>
      </c>
      <c r="AU324" s="224" t="s">
        <v>85</v>
      </c>
      <c r="AY324" s="17" t="s">
        <v>151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17" t="s">
        <v>83</v>
      </c>
      <c r="BK324" s="225">
        <f>ROUND(I324*H324,2)</f>
        <v>0</v>
      </c>
      <c r="BL324" s="17" t="s">
        <v>164</v>
      </c>
      <c r="BM324" s="224" t="s">
        <v>974</v>
      </c>
    </row>
    <row r="325" s="2" customFormat="1" ht="21.75" customHeight="1">
      <c r="A325" s="39"/>
      <c r="B325" s="40"/>
      <c r="C325" s="226" t="s">
        <v>975</v>
      </c>
      <c r="D325" s="226" t="s">
        <v>159</v>
      </c>
      <c r="E325" s="227" t="s">
        <v>976</v>
      </c>
      <c r="F325" s="228" t="s">
        <v>977</v>
      </c>
      <c r="G325" s="229" t="s">
        <v>162</v>
      </c>
      <c r="H325" s="230">
        <v>5</v>
      </c>
      <c r="I325" s="231"/>
      <c r="J325" s="232">
        <f>ROUND(I325*H325,2)</f>
        <v>0</v>
      </c>
      <c r="K325" s="228" t="s">
        <v>156</v>
      </c>
      <c r="L325" s="233"/>
      <c r="M325" s="234" t="s">
        <v>32</v>
      </c>
      <c r="N325" s="235" t="s">
        <v>47</v>
      </c>
      <c r="O325" s="85"/>
      <c r="P325" s="222">
        <f>O325*H325</f>
        <v>0</v>
      </c>
      <c r="Q325" s="222">
        <v>0</v>
      </c>
      <c r="R325" s="222">
        <f>Q325*H325</f>
        <v>0</v>
      </c>
      <c r="S325" s="222">
        <v>0</v>
      </c>
      <c r="T325" s="223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4" t="s">
        <v>163</v>
      </c>
      <c r="AT325" s="224" t="s">
        <v>159</v>
      </c>
      <c r="AU325" s="224" t="s">
        <v>85</v>
      </c>
      <c r="AY325" s="17" t="s">
        <v>151</v>
      </c>
      <c r="BE325" s="225">
        <f>IF(N325="základní",J325,0)</f>
        <v>0</v>
      </c>
      <c r="BF325" s="225">
        <f>IF(N325="snížená",J325,0)</f>
        <v>0</v>
      </c>
      <c r="BG325" s="225">
        <f>IF(N325="zákl. přenesená",J325,0)</f>
        <v>0</v>
      </c>
      <c r="BH325" s="225">
        <f>IF(N325="sníž. přenesená",J325,0)</f>
        <v>0</v>
      </c>
      <c r="BI325" s="225">
        <f>IF(N325="nulová",J325,0)</f>
        <v>0</v>
      </c>
      <c r="BJ325" s="17" t="s">
        <v>83</v>
      </c>
      <c r="BK325" s="225">
        <f>ROUND(I325*H325,2)</f>
        <v>0</v>
      </c>
      <c r="BL325" s="17" t="s">
        <v>164</v>
      </c>
      <c r="BM325" s="224" t="s">
        <v>978</v>
      </c>
    </row>
    <row r="326" s="2" customFormat="1" ht="24.15" customHeight="1">
      <c r="A326" s="39"/>
      <c r="B326" s="40"/>
      <c r="C326" s="226" t="s">
        <v>979</v>
      </c>
      <c r="D326" s="226" t="s">
        <v>159</v>
      </c>
      <c r="E326" s="227" t="s">
        <v>980</v>
      </c>
      <c r="F326" s="228" t="s">
        <v>981</v>
      </c>
      <c r="G326" s="229" t="s">
        <v>162</v>
      </c>
      <c r="H326" s="230">
        <v>5</v>
      </c>
      <c r="I326" s="231"/>
      <c r="J326" s="232">
        <f>ROUND(I326*H326,2)</f>
        <v>0</v>
      </c>
      <c r="K326" s="228" t="s">
        <v>156</v>
      </c>
      <c r="L326" s="233"/>
      <c r="M326" s="234" t="s">
        <v>32</v>
      </c>
      <c r="N326" s="235" t="s">
        <v>47</v>
      </c>
      <c r="O326" s="85"/>
      <c r="P326" s="222">
        <f>O326*H326</f>
        <v>0</v>
      </c>
      <c r="Q326" s="222">
        <v>0</v>
      </c>
      <c r="R326" s="222">
        <f>Q326*H326</f>
        <v>0</v>
      </c>
      <c r="S326" s="222">
        <v>0</v>
      </c>
      <c r="T326" s="223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4" t="s">
        <v>163</v>
      </c>
      <c r="AT326" s="224" t="s">
        <v>159</v>
      </c>
      <c r="AU326" s="224" t="s">
        <v>85</v>
      </c>
      <c r="AY326" s="17" t="s">
        <v>151</v>
      </c>
      <c r="BE326" s="225">
        <f>IF(N326="základní",J326,0)</f>
        <v>0</v>
      </c>
      <c r="BF326" s="225">
        <f>IF(N326="snížená",J326,0)</f>
        <v>0</v>
      </c>
      <c r="BG326" s="225">
        <f>IF(N326="zákl. přenesená",J326,0)</f>
        <v>0</v>
      </c>
      <c r="BH326" s="225">
        <f>IF(N326="sníž. přenesená",J326,0)</f>
        <v>0</v>
      </c>
      <c r="BI326" s="225">
        <f>IF(N326="nulová",J326,0)</f>
        <v>0</v>
      </c>
      <c r="BJ326" s="17" t="s">
        <v>83</v>
      </c>
      <c r="BK326" s="225">
        <f>ROUND(I326*H326,2)</f>
        <v>0</v>
      </c>
      <c r="BL326" s="17" t="s">
        <v>164</v>
      </c>
      <c r="BM326" s="224" t="s">
        <v>982</v>
      </c>
    </row>
    <row r="327" s="2" customFormat="1" ht="24.15" customHeight="1">
      <c r="A327" s="39"/>
      <c r="B327" s="40"/>
      <c r="C327" s="226" t="s">
        <v>983</v>
      </c>
      <c r="D327" s="226" t="s">
        <v>159</v>
      </c>
      <c r="E327" s="227" t="s">
        <v>984</v>
      </c>
      <c r="F327" s="228" t="s">
        <v>985</v>
      </c>
      <c r="G327" s="229" t="s">
        <v>162</v>
      </c>
      <c r="H327" s="230">
        <v>5</v>
      </c>
      <c r="I327" s="231"/>
      <c r="J327" s="232">
        <f>ROUND(I327*H327,2)</f>
        <v>0</v>
      </c>
      <c r="K327" s="228" t="s">
        <v>156</v>
      </c>
      <c r="L327" s="233"/>
      <c r="M327" s="234" t="s">
        <v>32</v>
      </c>
      <c r="N327" s="235" t="s">
        <v>47</v>
      </c>
      <c r="O327" s="85"/>
      <c r="P327" s="222">
        <f>O327*H327</f>
        <v>0</v>
      </c>
      <c r="Q327" s="222">
        <v>0</v>
      </c>
      <c r="R327" s="222">
        <f>Q327*H327</f>
        <v>0</v>
      </c>
      <c r="S327" s="222">
        <v>0</v>
      </c>
      <c r="T327" s="223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4" t="s">
        <v>163</v>
      </c>
      <c r="AT327" s="224" t="s">
        <v>159</v>
      </c>
      <c r="AU327" s="224" t="s">
        <v>85</v>
      </c>
      <c r="AY327" s="17" t="s">
        <v>151</v>
      </c>
      <c r="BE327" s="225">
        <f>IF(N327="základní",J327,0)</f>
        <v>0</v>
      </c>
      <c r="BF327" s="225">
        <f>IF(N327="snížená",J327,0)</f>
        <v>0</v>
      </c>
      <c r="BG327" s="225">
        <f>IF(N327="zákl. přenesená",J327,0)</f>
        <v>0</v>
      </c>
      <c r="BH327" s="225">
        <f>IF(N327="sníž. přenesená",J327,0)</f>
        <v>0</v>
      </c>
      <c r="BI327" s="225">
        <f>IF(N327="nulová",J327,0)</f>
        <v>0</v>
      </c>
      <c r="BJ327" s="17" t="s">
        <v>83</v>
      </c>
      <c r="BK327" s="225">
        <f>ROUND(I327*H327,2)</f>
        <v>0</v>
      </c>
      <c r="BL327" s="17" t="s">
        <v>164</v>
      </c>
      <c r="BM327" s="224" t="s">
        <v>986</v>
      </c>
    </row>
    <row r="328" s="2" customFormat="1" ht="24.15" customHeight="1">
      <c r="A328" s="39"/>
      <c r="B328" s="40"/>
      <c r="C328" s="226" t="s">
        <v>987</v>
      </c>
      <c r="D328" s="226" t="s">
        <v>159</v>
      </c>
      <c r="E328" s="227" t="s">
        <v>988</v>
      </c>
      <c r="F328" s="228" t="s">
        <v>989</v>
      </c>
      <c r="G328" s="229" t="s">
        <v>162</v>
      </c>
      <c r="H328" s="230">
        <v>5</v>
      </c>
      <c r="I328" s="231"/>
      <c r="J328" s="232">
        <f>ROUND(I328*H328,2)</f>
        <v>0</v>
      </c>
      <c r="K328" s="228" t="s">
        <v>156</v>
      </c>
      <c r="L328" s="233"/>
      <c r="M328" s="234" t="s">
        <v>32</v>
      </c>
      <c r="N328" s="235" t="s">
        <v>47</v>
      </c>
      <c r="O328" s="85"/>
      <c r="P328" s="222">
        <f>O328*H328</f>
        <v>0</v>
      </c>
      <c r="Q328" s="222">
        <v>0</v>
      </c>
      <c r="R328" s="222">
        <f>Q328*H328</f>
        <v>0</v>
      </c>
      <c r="S328" s="222">
        <v>0</v>
      </c>
      <c r="T328" s="223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4" t="s">
        <v>163</v>
      </c>
      <c r="AT328" s="224" t="s">
        <v>159</v>
      </c>
      <c r="AU328" s="224" t="s">
        <v>85</v>
      </c>
      <c r="AY328" s="17" t="s">
        <v>151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17" t="s">
        <v>83</v>
      </c>
      <c r="BK328" s="225">
        <f>ROUND(I328*H328,2)</f>
        <v>0</v>
      </c>
      <c r="BL328" s="17" t="s">
        <v>164</v>
      </c>
      <c r="BM328" s="224" t="s">
        <v>990</v>
      </c>
    </row>
    <row r="329" s="2" customFormat="1" ht="16.5" customHeight="1">
      <c r="A329" s="39"/>
      <c r="B329" s="40"/>
      <c r="C329" s="226" t="s">
        <v>991</v>
      </c>
      <c r="D329" s="226" t="s">
        <v>159</v>
      </c>
      <c r="E329" s="227" t="s">
        <v>992</v>
      </c>
      <c r="F329" s="228" t="s">
        <v>993</v>
      </c>
      <c r="G329" s="229" t="s">
        <v>162</v>
      </c>
      <c r="H329" s="230">
        <v>5</v>
      </c>
      <c r="I329" s="231"/>
      <c r="J329" s="232">
        <f>ROUND(I329*H329,2)</f>
        <v>0</v>
      </c>
      <c r="K329" s="228" t="s">
        <v>156</v>
      </c>
      <c r="L329" s="233"/>
      <c r="M329" s="234" t="s">
        <v>32</v>
      </c>
      <c r="N329" s="235" t="s">
        <v>47</v>
      </c>
      <c r="O329" s="85"/>
      <c r="P329" s="222">
        <f>O329*H329</f>
        <v>0</v>
      </c>
      <c r="Q329" s="222">
        <v>0</v>
      </c>
      <c r="R329" s="222">
        <f>Q329*H329</f>
        <v>0</v>
      </c>
      <c r="S329" s="222">
        <v>0</v>
      </c>
      <c r="T329" s="223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4" t="s">
        <v>163</v>
      </c>
      <c r="AT329" s="224" t="s">
        <v>159</v>
      </c>
      <c r="AU329" s="224" t="s">
        <v>85</v>
      </c>
      <c r="AY329" s="17" t="s">
        <v>151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17" t="s">
        <v>83</v>
      </c>
      <c r="BK329" s="225">
        <f>ROUND(I329*H329,2)</f>
        <v>0</v>
      </c>
      <c r="BL329" s="17" t="s">
        <v>164</v>
      </c>
      <c r="BM329" s="224" t="s">
        <v>994</v>
      </c>
    </row>
    <row r="330" s="2" customFormat="1" ht="24.15" customHeight="1">
      <c r="A330" s="39"/>
      <c r="B330" s="40"/>
      <c r="C330" s="226" t="s">
        <v>995</v>
      </c>
      <c r="D330" s="226" t="s">
        <v>159</v>
      </c>
      <c r="E330" s="227" t="s">
        <v>996</v>
      </c>
      <c r="F330" s="228" t="s">
        <v>997</v>
      </c>
      <c r="G330" s="229" t="s">
        <v>162</v>
      </c>
      <c r="H330" s="230">
        <v>1</v>
      </c>
      <c r="I330" s="231"/>
      <c r="J330" s="232">
        <f>ROUND(I330*H330,2)</f>
        <v>0</v>
      </c>
      <c r="K330" s="228" t="s">
        <v>156</v>
      </c>
      <c r="L330" s="233"/>
      <c r="M330" s="234" t="s">
        <v>32</v>
      </c>
      <c r="N330" s="235" t="s">
        <v>47</v>
      </c>
      <c r="O330" s="85"/>
      <c r="P330" s="222">
        <f>O330*H330</f>
        <v>0</v>
      </c>
      <c r="Q330" s="222">
        <v>0</v>
      </c>
      <c r="R330" s="222">
        <f>Q330*H330</f>
        <v>0</v>
      </c>
      <c r="S330" s="222">
        <v>0</v>
      </c>
      <c r="T330" s="223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4" t="s">
        <v>163</v>
      </c>
      <c r="AT330" s="224" t="s">
        <v>159</v>
      </c>
      <c r="AU330" s="224" t="s">
        <v>85</v>
      </c>
      <c r="AY330" s="17" t="s">
        <v>151</v>
      </c>
      <c r="BE330" s="225">
        <f>IF(N330="základní",J330,0)</f>
        <v>0</v>
      </c>
      <c r="BF330" s="225">
        <f>IF(N330="snížená",J330,0)</f>
        <v>0</v>
      </c>
      <c r="BG330" s="225">
        <f>IF(N330="zákl. přenesená",J330,0)</f>
        <v>0</v>
      </c>
      <c r="BH330" s="225">
        <f>IF(N330="sníž. přenesená",J330,0)</f>
        <v>0</v>
      </c>
      <c r="BI330" s="225">
        <f>IF(N330="nulová",J330,0)</f>
        <v>0</v>
      </c>
      <c r="BJ330" s="17" t="s">
        <v>83</v>
      </c>
      <c r="BK330" s="225">
        <f>ROUND(I330*H330,2)</f>
        <v>0</v>
      </c>
      <c r="BL330" s="17" t="s">
        <v>164</v>
      </c>
      <c r="BM330" s="224" t="s">
        <v>998</v>
      </c>
    </row>
    <row r="331" s="2" customFormat="1" ht="24.15" customHeight="1">
      <c r="A331" s="39"/>
      <c r="B331" s="40"/>
      <c r="C331" s="226" t="s">
        <v>999</v>
      </c>
      <c r="D331" s="226" t="s">
        <v>159</v>
      </c>
      <c r="E331" s="227" t="s">
        <v>1000</v>
      </c>
      <c r="F331" s="228" t="s">
        <v>1001</v>
      </c>
      <c r="G331" s="229" t="s">
        <v>162</v>
      </c>
      <c r="H331" s="230">
        <v>1</v>
      </c>
      <c r="I331" s="231"/>
      <c r="J331" s="232">
        <f>ROUND(I331*H331,2)</f>
        <v>0</v>
      </c>
      <c r="K331" s="228" t="s">
        <v>156</v>
      </c>
      <c r="L331" s="233"/>
      <c r="M331" s="234" t="s">
        <v>32</v>
      </c>
      <c r="N331" s="235" t="s">
        <v>47</v>
      </c>
      <c r="O331" s="85"/>
      <c r="P331" s="222">
        <f>O331*H331</f>
        <v>0</v>
      </c>
      <c r="Q331" s="222">
        <v>0</v>
      </c>
      <c r="R331" s="222">
        <f>Q331*H331</f>
        <v>0</v>
      </c>
      <c r="S331" s="222">
        <v>0</v>
      </c>
      <c r="T331" s="223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4" t="s">
        <v>163</v>
      </c>
      <c r="AT331" s="224" t="s">
        <v>159</v>
      </c>
      <c r="AU331" s="224" t="s">
        <v>85</v>
      </c>
      <c r="AY331" s="17" t="s">
        <v>151</v>
      </c>
      <c r="BE331" s="225">
        <f>IF(N331="základní",J331,0)</f>
        <v>0</v>
      </c>
      <c r="BF331" s="225">
        <f>IF(N331="snížená",J331,0)</f>
        <v>0</v>
      </c>
      <c r="BG331" s="225">
        <f>IF(N331="zákl. přenesená",J331,0)</f>
        <v>0</v>
      </c>
      <c r="BH331" s="225">
        <f>IF(N331="sníž. přenesená",J331,0)</f>
        <v>0</v>
      </c>
      <c r="BI331" s="225">
        <f>IF(N331="nulová",J331,0)</f>
        <v>0</v>
      </c>
      <c r="BJ331" s="17" t="s">
        <v>83</v>
      </c>
      <c r="BK331" s="225">
        <f>ROUND(I331*H331,2)</f>
        <v>0</v>
      </c>
      <c r="BL331" s="17" t="s">
        <v>164</v>
      </c>
      <c r="BM331" s="224" t="s">
        <v>1002</v>
      </c>
    </row>
    <row r="332" s="2" customFormat="1" ht="24.15" customHeight="1">
      <c r="A332" s="39"/>
      <c r="B332" s="40"/>
      <c r="C332" s="226" t="s">
        <v>1003</v>
      </c>
      <c r="D332" s="226" t="s">
        <v>159</v>
      </c>
      <c r="E332" s="227" t="s">
        <v>1004</v>
      </c>
      <c r="F332" s="228" t="s">
        <v>1005</v>
      </c>
      <c r="G332" s="229" t="s">
        <v>162</v>
      </c>
      <c r="H332" s="230">
        <v>5</v>
      </c>
      <c r="I332" s="231"/>
      <c r="J332" s="232">
        <f>ROUND(I332*H332,2)</f>
        <v>0</v>
      </c>
      <c r="K332" s="228" t="s">
        <v>156</v>
      </c>
      <c r="L332" s="233"/>
      <c r="M332" s="234" t="s">
        <v>32</v>
      </c>
      <c r="N332" s="235" t="s">
        <v>47</v>
      </c>
      <c r="O332" s="85"/>
      <c r="P332" s="222">
        <f>O332*H332</f>
        <v>0</v>
      </c>
      <c r="Q332" s="222">
        <v>0</v>
      </c>
      <c r="R332" s="222">
        <f>Q332*H332</f>
        <v>0</v>
      </c>
      <c r="S332" s="222">
        <v>0</v>
      </c>
      <c r="T332" s="223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4" t="s">
        <v>163</v>
      </c>
      <c r="AT332" s="224" t="s">
        <v>159</v>
      </c>
      <c r="AU332" s="224" t="s">
        <v>85</v>
      </c>
      <c r="AY332" s="17" t="s">
        <v>151</v>
      </c>
      <c r="BE332" s="225">
        <f>IF(N332="základní",J332,0)</f>
        <v>0</v>
      </c>
      <c r="BF332" s="225">
        <f>IF(N332="snížená",J332,0)</f>
        <v>0</v>
      </c>
      <c r="BG332" s="225">
        <f>IF(N332="zákl. přenesená",J332,0)</f>
        <v>0</v>
      </c>
      <c r="BH332" s="225">
        <f>IF(N332="sníž. přenesená",J332,0)</f>
        <v>0</v>
      </c>
      <c r="BI332" s="225">
        <f>IF(N332="nulová",J332,0)</f>
        <v>0</v>
      </c>
      <c r="BJ332" s="17" t="s">
        <v>83</v>
      </c>
      <c r="BK332" s="225">
        <f>ROUND(I332*H332,2)</f>
        <v>0</v>
      </c>
      <c r="BL332" s="17" t="s">
        <v>164</v>
      </c>
      <c r="BM332" s="224" t="s">
        <v>1006</v>
      </c>
    </row>
    <row r="333" s="2" customFormat="1" ht="33" customHeight="1">
      <c r="A333" s="39"/>
      <c r="B333" s="40"/>
      <c r="C333" s="226" t="s">
        <v>1007</v>
      </c>
      <c r="D333" s="226" t="s">
        <v>159</v>
      </c>
      <c r="E333" s="227" t="s">
        <v>1008</v>
      </c>
      <c r="F333" s="228" t="s">
        <v>1009</v>
      </c>
      <c r="G333" s="229" t="s">
        <v>162</v>
      </c>
      <c r="H333" s="230">
        <v>1</v>
      </c>
      <c r="I333" s="231"/>
      <c r="J333" s="232">
        <f>ROUND(I333*H333,2)</f>
        <v>0</v>
      </c>
      <c r="K333" s="228" t="s">
        <v>156</v>
      </c>
      <c r="L333" s="233"/>
      <c r="M333" s="234" t="s">
        <v>32</v>
      </c>
      <c r="N333" s="235" t="s">
        <v>47</v>
      </c>
      <c r="O333" s="85"/>
      <c r="P333" s="222">
        <f>O333*H333</f>
        <v>0</v>
      </c>
      <c r="Q333" s="222">
        <v>0</v>
      </c>
      <c r="R333" s="222">
        <f>Q333*H333</f>
        <v>0</v>
      </c>
      <c r="S333" s="222">
        <v>0</v>
      </c>
      <c r="T333" s="223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4" t="s">
        <v>163</v>
      </c>
      <c r="AT333" s="224" t="s">
        <v>159</v>
      </c>
      <c r="AU333" s="224" t="s">
        <v>85</v>
      </c>
      <c r="AY333" s="17" t="s">
        <v>151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17" t="s">
        <v>83</v>
      </c>
      <c r="BK333" s="225">
        <f>ROUND(I333*H333,2)</f>
        <v>0</v>
      </c>
      <c r="BL333" s="17" t="s">
        <v>164</v>
      </c>
      <c r="BM333" s="224" t="s">
        <v>1010</v>
      </c>
    </row>
    <row r="334" s="2" customFormat="1" ht="24.15" customHeight="1">
      <c r="A334" s="39"/>
      <c r="B334" s="40"/>
      <c r="C334" s="226" t="s">
        <v>1011</v>
      </c>
      <c r="D334" s="226" t="s">
        <v>159</v>
      </c>
      <c r="E334" s="227" t="s">
        <v>1012</v>
      </c>
      <c r="F334" s="228" t="s">
        <v>1013</v>
      </c>
      <c r="G334" s="229" t="s">
        <v>162</v>
      </c>
      <c r="H334" s="230">
        <v>2</v>
      </c>
      <c r="I334" s="231"/>
      <c r="J334" s="232">
        <f>ROUND(I334*H334,2)</f>
        <v>0</v>
      </c>
      <c r="K334" s="228" t="s">
        <v>156</v>
      </c>
      <c r="L334" s="233"/>
      <c r="M334" s="234" t="s">
        <v>32</v>
      </c>
      <c r="N334" s="235" t="s">
        <v>47</v>
      </c>
      <c r="O334" s="85"/>
      <c r="P334" s="222">
        <f>O334*H334</f>
        <v>0</v>
      </c>
      <c r="Q334" s="222">
        <v>0</v>
      </c>
      <c r="R334" s="222">
        <f>Q334*H334</f>
        <v>0</v>
      </c>
      <c r="S334" s="222">
        <v>0</v>
      </c>
      <c r="T334" s="223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4" t="s">
        <v>163</v>
      </c>
      <c r="AT334" s="224" t="s">
        <v>159</v>
      </c>
      <c r="AU334" s="224" t="s">
        <v>85</v>
      </c>
      <c r="AY334" s="17" t="s">
        <v>151</v>
      </c>
      <c r="BE334" s="225">
        <f>IF(N334="základní",J334,0)</f>
        <v>0</v>
      </c>
      <c r="BF334" s="225">
        <f>IF(N334="snížená",J334,0)</f>
        <v>0</v>
      </c>
      <c r="BG334" s="225">
        <f>IF(N334="zákl. přenesená",J334,0)</f>
        <v>0</v>
      </c>
      <c r="BH334" s="225">
        <f>IF(N334="sníž. přenesená",J334,0)</f>
        <v>0</v>
      </c>
      <c r="BI334" s="225">
        <f>IF(N334="nulová",J334,0)</f>
        <v>0</v>
      </c>
      <c r="BJ334" s="17" t="s">
        <v>83</v>
      </c>
      <c r="BK334" s="225">
        <f>ROUND(I334*H334,2)</f>
        <v>0</v>
      </c>
      <c r="BL334" s="17" t="s">
        <v>164</v>
      </c>
      <c r="BM334" s="224" t="s">
        <v>1014</v>
      </c>
    </row>
    <row r="335" s="2" customFormat="1" ht="24.15" customHeight="1">
      <c r="A335" s="39"/>
      <c r="B335" s="40"/>
      <c r="C335" s="226" t="s">
        <v>1015</v>
      </c>
      <c r="D335" s="226" t="s">
        <v>159</v>
      </c>
      <c r="E335" s="227" t="s">
        <v>1016</v>
      </c>
      <c r="F335" s="228" t="s">
        <v>1017</v>
      </c>
      <c r="G335" s="229" t="s">
        <v>162</v>
      </c>
      <c r="H335" s="230">
        <v>1</v>
      </c>
      <c r="I335" s="231"/>
      <c r="J335" s="232">
        <f>ROUND(I335*H335,2)</f>
        <v>0</v>
      </c>
      <c r="K335" s="228" t="s">
        <v>156</v>
      </c>
      <c r="L335" s="233"/>
      <c r="M335" s="234" t="s">
        <v>32</v>
      </c>
      <c r="N335" s="235" t="s">
        <v>47</v>
      </c>
      <c r="O335" s="85"/>
      <c r="P335" s="222">
        <f>O335*H335</f>
        <v>0</v>
      </c>
      <c r="Q335" s="222">
        <v>0</v>
      </c>
      <c r="R335" s="222">
        <f>Q335*H335</f>
        <v>0</v>
      </c>
      <c r="S335" s="222">
        <v>0</v>
      </c>
      <c r="T335" s="223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4" t="s">
        <v>163</v>
      </c>
      <c r="AT335" s="224" t="s">
        <v>159</v>
      </c>
      <c r="AU335" s="224" t="s">
        <v>85</v>
      </c>
      <c r="AY335" s="17" t="s">
        <v>151</v>
      </c>
      <c r="BE335" s="225">
        <f>IF(N335="základní",J335,0)</f>
        <v>0</v>
      </c>
      <c r="BF335" s="225">
        <f>IF(N335="snížená",J335,0)</f>
        <v>0</v>
      </c>
      <c r="BG335" s="225">
        <f>IF(N335="zákl. přenesená",J335,0)</f>
        <v>0</v>
      </c>
      <c r="BH335" s="225">
        <f>IF(N335="sníž. přenesená",J335,0)</f>
        <v>0</v>
      </c>
      <c r="BI335" s="225">
        <f>IF(N335="nulová",J335,0)</f>
        <v>0</v>
      </c>
      <c r="BJ335" s="17" t="s">
        <v>83</v>
      </c>
      <c r="BK335" s="225">
        <f>ROUND(I335*H335,2)</f>
        <v>0</v>
      </c>
      <c r="BL335" s="17" t="s">
        <v>164</v>
      </c>
      <c r="BM335" s="224" t="s">
        <v>1018</v>
      </c>
    </row>
    <row r="336" s="2" customFormat="1" ht="21.75" customHeight="1">
      <c r="A336" s="39"/>
      <c r="B336" s="40"/>
      <c r="C336" s="226" t="s">
        <v>1019</v>
      </c>
      <c r="D336" s="226" t="s">
        <v>159</v>
      </c>
      <c r="E336" s="227" t="s">
        <v>1020</v>
      </c>
      <c r="F336" s="228" t="s">
        <v>1021</v>
      </c>
      <c r="G336" s="229" t="s">
        <v>162</v>
      </c>
      <c r="H336" s="230">
        <v>1</v>
      </c>
      <c r="I336" s="231"/>
      <c r="J336" s="232">
        <f>ROUND(I336*H336,2)</f>
        <v>0</v>
      </c>
      <c r="K336" s="228" t="s">
        <v>156</v>
      </c>
      <c r="L336" s="233"/>
      <c r="M336" s="234" t="s">
        <v>32</v>
      </c>
      <c r="N336" s="235" t="s">
        <v>47</v>
      </c>
      <c r="O336" s="85"/>
      <c r="P336" s="222">
        <f>O336*H336</f>
        <v>0</v>
      </c>
      <c r="Q336" s="222">
        <v>0</v>
      </c>
      <c r="R336" s="222">
        <f>Q336*H336</f>
        <v>0</v>
      </c>
      <c r="S336" s="222">
        <v>0</v>
      </c>
      <c r="T336" s="223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4" t="s">
        <v>163</v>
      </c>
      <c r="AT336" s="224" t="s">
        <v>159</v>
      </c>
      <c r="AU336" s="224" t="s">
        <v>85</v>
      </c>
      <c r="AY336" s="17" t="s">
        <v>151</v>
      </c>
      <c r="BE336" s="225">
        <f>IF(N336="základní",J336,0)</f>
        <v>0</v>
      </c>
      <c r="BF336" s="225">
        <f>IF(N336="snížená",J336,0)</f>
        <v>0</v>
      </c>
      <c r="BG336" s="225">
        <f>IF(N336="zákl. přenesená",J336,0)</f>
        <v>0</v>
      </c>
      <c r="BH336" s="225">
        <f>IF(N336="sníž. přenesená",J336,0)</f>
        <v>0</v>
      </c>
      <c r="BI336" s="225">
        <f>IF(N336="nulová",J336,0)</f>
        <v>0</v>
      </c>
      <c r="BJ336" s="17" t="s">
        <v>83</v>
      </c>
      <c r="BK336" s="225">
        <f>ROUND(I336*H336,2)</f>
        <v>0</v>
      </c>
      <c r="BL336" s="17" t="s">
        <v>164</v>
      </c>
      <c r="BM336" s="224" t="s">
        <v>1022</v>
      </c>
    </row>
    <row r="337" s="2" customFormat="1" ht="24.15" customHeight="1">
      <c r="A337" s="39"/>
      <c r="B337" s="40"/>
      <c r="C337" s="226" t="s">
        <v>1023</v>
      </c>
      <c r="D337" s="226" t="s">
        <v>159</v>
      </c>
      <c r="E337" s="227" t="s">
        <v>1024</v>
      </c>
      <c r="F337" s="228" t="s">
        <v>1025</v>
      </c>
      <c r="G337" s="229" t="s">
        <v>162</v>
      </c>
      <c r="H337" s="230">
        <v>1</v>
      </c>
      <c r="I337" s="231"/>
      <c r="J337" s="232">
        <f>ROUND(I337*H337,2)</f>
        <v>0</v>
      </c>
      <c r="K337" s="228" t="s">
        <v>156</v>
      </c>
      <c r="L337" s="233"/>
      <c r="M337" s="234" t="s">
        <v>32</v>
      </c>
      <c r="N337" s="235" t="s">
        <v>47</v>
      </c>
      <c r="O337" s="85"/>
      <c r="P337" s="222">
        <f>O337*H337</f>
        <v>0</v>
      </c>
      <c r="Q337" s="222">
        <v>0</v>
      </c>
      <c r="R337" s="222">
        <f>Q337*H337</f>
        <v>0</v>
      </c>
      <c r="S337" s="222">
        <v>0</v>
      </c>
      <c r="T337" s="223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4" t="s">
        <v>668</v>
      </c>
      <c r="AT337" s="224" t="s">
        <v>159</v>
      </c>
      <c r="AU337" s="224" t="s">
        <v>85</v>
      </c>
      <c r="AY337" s="17" t="s">
        <v>151</v>
      </c>
      <c r="BE337" s="225">
        <f>IF(N337="základní",J337,0)</f>
        <v>0</v>
      </c>
      <c r="BF337" s="225">
        <f>IF(N337="snížená",J337,0)</f>
        <v>0</v>
      </c>
      <c r="BG337" s="225">
        <f>IF(N337="zákl. přenesená",J337,0)</f>
        <v>0</v>
      </c>
      <c r="BH337" s="225">
        <f>IF(N337="sníž. přenesená",J337,0)</f>
        <v>0</v>
      </c>
      <c r="BI337" s="225">
        <f>IF(N337="nulová",J337,0)</f>
        <v>0</v>
      </c>
      <c r="BJ337" s="17" t="s">
        <v>83</v>
      </c>
      <c r="BK337" s="225">
        <f>ROUND(I337*H337,2)</f>
        <v>0</v>
      </c>
      <c r="BL337" s="17" t="s">
        <v>668</v>
      </c>
      <c r="BM337" s="224" t="s">
        <v>1026</v>
      </c>
    </row>
    <row r="338" s="2" customFormat="1" ht="16.5" customHeight="1">
      <c r="A338" s="39"/>
      <c r="B338" s="40"/>
      <c r="C338" s="226" t="s">
        <v>1027</v>
      </c>
      <c r="D338" s="226" t="s">
        <v>159</v>
      </c>
      <c r="E338" s="227" t="s">
        <v>1028</v>
      </c>
      <c r="F338" s="228" t="s">
        <v>1029</v>
      </c>
      <c r="G338" s="229" t="s">
        <v>162</v>
      </c>
      <c r="H338" s="230">
        <v>1</v>
      </c>
      <c r="I338" s="231"/>
      <c r="J338" s="232">
        <f>ROUND(I338*H338,2)</f>
        <v>0</v>
      </c>
      <c r="K338" s="228" t="s">
        <v>156</v>
      </c>
      <c r="L338" s="233"/>
      <c r="M338" s="234" t="s">
        <v>32</v>
      </c>
      <c r="N338" s="235" t="s">
        <v>47</v>
      </c>
      <c r="O338" s="85"/>
      <c r="P338" s="222">
        <f>O338*H338</f>
        <v>0</v>
      </c>
      <c r="Q338" s="222">
        <v>0</v>
      </c>
      <c r="R338" s="222">
        <f>Q338*H338</f>
        <v>0</v>
      </c>
      <c r="S338" s="222">
        <v>0</v>
      </c>
      <c r="T338" s="223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4" t="s">
        <v>163</v>
      </c>
      <c r="AT338" s="224" t="s">
        <v>159</v>
      </c>
      <c r="AU338" s="224" t="s">
        <v>85</v>
      </c>
      <c r="AY338" s="17" t="s">
        <v>151</v>
      </c>
      <c r="BE338" s="225">
        <f>IF(N338="základní",J338,0)</f>
        <v>0</v>
      </c>
      <c r="BF338" s="225">
        <f>IF(N338="snížená",J338,0)</f>
        <v>0</v>
      </c>
      <c r="BG338" s="225">
        <f>IF(N338="zákl. přenesená",J338,0)</f>
        <v>0</v>
      </c>
      <c r="BH338" s="225">
        <f>IF(N338="sníž. přenesená",J338,0)</f>
        <v>0</v>
      </c>
      <c r="BI338" s="225">
        <f>IF(N338="nulová",J338,0)</f>
        <v>0</v>
      </c>
      <c r="BJ338" s="17" t="s">
        <v>83</v>
      </c>
      <c r="BK338" s="225">
        <f>ROUND(I338*H338,2)</f>
        <v>0</v>
      </c>
      <c r="BL338" s="17" t="s">
        <v>164</v>
      </c>
      <c r="BM338" s="224" t="s">
        <v>1030</v>
      </c>
    </row>
    <row r="339" s="2" customFormat="1" ht="16.5" customHeight="1">
      <c r="A339" s="39"/>
      <c r="B339" s="40"/>
      <c r="C339" s="226" t="s">
        <v>1031</v>
      </c>
      <c r="D339" s="226" t="s">
        <v>159</v>
      </c>
      <c r="E339" s="227" t="s">
        <v>1032</v>
      </c>
      <c r="F339" s="228" t="s">
        <v>1033</v>
      </c>
      <c r="G339" s="229" t="s">
        <v>162</v>
      </c>
      <c r="H339" s="230">
        <v>1</v>
      </c>
      <c r="I339" s="231"/>
      <c r="J339" s="232">
        <f>ROUND(I339*H339,2)</f>
        <v>0</v>
      </c>
      <c r="K339" s="228" t="s">
        <v>156</v>
      </c>
      <c r="L339" s="233"/>
      <c r="M339" s="234" t="s">
        <v>32</v>
      </c>
      <c r="N339" s="235" t="s">
        <v>47</v>
      </c>
      <c r="O339" s="85"/>
      <c r="P339" s="222">
        <f>O339*H339</f>
        <v>0</v>
      </c>
      <c r="Q339" s="222">
        <v>0</v>
      </c>
      <c r="R339" s="222">
        <f>Q339*H339</f>
        <v>0</v>
      </c>
      <c r="S339" s="222">
        <v>0</v>
      </c>
      <c r="T339" s="223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4" t="s">
        <v>163</v>
      </c>
      <c r="AT339" s="224" t="s">
        <v>159</v>
      </c>
      <c r="AU339" s="224" t="s">
        <v>85</v>
      </c>
      <c r="AY339" s="17" t="s">
        <v>151</v>
      </c>
      <c r="BE339" s="225">
        <f>IF(N339="základní",J339,0)</f>
        <v>0</v>
      </c>
      <c r="BF339" s="225">
        <f>IF(N339="snížená",J339,0)</f>
        <v>0</v>
      </c>
      <c r="BG339" s="225">
        <f>IF(N339="zákl. přenesená",J339,0)</f>
        <v>0</v>
      </c>
      <c r="BH339" s="225">
        <f>IF(N339="sníž. přenesená",J339,0)</f>
        <v>0</v>
      </c>
      <c r="BI339" s="225">
        <f>IF(N339="nulová",J339,0)</f>
        <v>0</v>
      </c>
      <c r="BJ339" s="17" t="s">
        <v>83</v>
      </c>
      <c r="BK339" s="225">
        <f>ROUND(I339*H339,2)</f>
        <v>0</v>
      </c>
      <c r="BL339" s="17" t="s">
        <v>164</v>
      </c>
      <c r="BM339" s="224" t="s">
        <v>1034</v>
      </c>
    </row>
    <row r="340" s="2" customFormat="1" ht="16.5" customHeight="1">
      <c r="A340" s="39"/>
      <c r="B340" s="40"/>
      <c r="C340" s="226" t="s">
        <v>1035</v>
      </c>
      <c r="D340" s="226" t="s">
        <v>159</v>
      </c>
      <c r="E340" s="227" t="s">
        <v>1036</v>
      </c>
      <c r="F340" s="228" t="s">
        <v>1037</v>
      </c>
      <c r="G340" s="229" t="s">
        <v>162</v>
      </c>
      <c r="H340" s="230">
        <v>1</v>
      </c>
      <c r="I340" s="231"/>
      <c r="J340" s="232">
        <f>ROUND(I340*H340,2)</f>
        <v>0</v>
      </c>
      <c r="K340" s="228" t="s">
        <v>156</v>
      </c>
      <c r="L340" s="233"/>
      <c r="M340" s="234" t="s">
        <v>32</v>
      </c>
      <c r="N340" s="235" t="s">
        <v>47</v>
      </c>
      <c r="O340" s="85"/>
      <c r="P340" s="222">
        <f>O340*H340</f>
        <v>0</v>
      </c>
      <c r="Q340" s="222">
        <v>0</v>
      </c>
      <c r="R340" s="222">
        <f>Q340*H340</f>
        <v>0</v>
      </c>
      <c r="S340" s="222">
        <v>0</v>
      </c>
      <c r="T340" s="223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4" t="s">
        <v>163</v>
      </c>
      <c r="AT340" s="224" t="s">
        <v>159</v>
      </c>
      <c r="AU340" s="224" t="s">
        <v>85</v>
      </c>
      <c r="AY340" s="17" t="s">
        <v>151</v>
      </c>
      <c r="BE340" s="225">
        <f>IF(N340="základní",J340,0)</f>
        <v>0</v>
      </c>
      <c r="BF340" s="225">
        <f>IF(N340="snížená",J340,0)</f>
        <v>0</v>
      </c>
      <c r="BG340" s="225">
        <f>IF(N340="zákl. přenesená",J340,0)</f>
        <v>0</v>
      </c>
      <c r="BH340" s="225">
        <f>IF(N340="sníž. přenesená",J340,0)</f>
        <v>0</v>
      </c>
      <c r="BI340" s="225">
        <f>IF(N340="nulová",J340,0)</f>
        <v>0</v>
      </c>
      <c r="BJ340" s="17" t="s">
        <v>83</v>
      </c>
      <c r="BK340" s="225">
        <f>ROUND(I340*H340,2)</f>
        <v>0</v>
      </c>
      <c r="BL340" s="17" t="s">
        <v>164</v>
      </c>
      <c r="BM340" s="224" t="s">
        <v>1038</v>
      </c>
    </row>
    <row r="341" s="2" customFormat="1" ht="16.5" customHeight="1">
      <c r="A341" s="39"/>
      <c r="B341" s="40"/>
      <c r="C341" s="226" t="s">
        <v>1039</v>
      </c>
      <c r="D341" s="226" t="s">
        <v>159</v>
      </c>
      <c r="E341" s="227" t="s">
        <v>1040</v>
      </c>
      <c r="F341" s="228" t="s">
        <v>1041</v>
      </c>
      <c r="G341" s="229" t="s">
        <v>191</v>
      </c>
      <c r="H341" s="230">
        <v>10</v>
      </c>
      <c r="I341" s="231"/>
      <c r="J341" s="232">
        <f>ROUND(I341*H341,2)</f>
        <v>0</v>
      </c>
      <c r="K341" s="228" t="s">
        <v>156</v>
      </c>
      <c r="L341" s="233"/>
      <c r="M341" s="234" t="s">
        <v>32</v>
      </c>
      <c r="N341" s="235" t="s">
        <v>47</v>
      </c>
      <c r="O341" s="85"/>
      <c r="P341" s="222">
        <f>O341*H341</f>
        <v>0</v>
      </c>
      <c r="Q341" s="222">
        <v>0</v>
      </c>
      <c r="R341" s="222">
        <f>Q341*H341</f>
        <v>0</v>
      </c>
      <c r="S341" s="222">
        <v>0</v>
      </c>
      <c r="T341" s="223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4" t="s">
        <v>163</v>
      </c>
      <c r="AT341" s="224" t="s">
        <v>159</v>
      </c>
      <c r="AU341" s="224" t="s">
        <v>85</v>
      </c>
      <c r="AY341" s="17" t="s">
        <v>151</v>
      </c>
      <c r="BE341" s="225">
        <f>IF(N341="základní",J341,0)</f>
        <v>0</v>
      </c>
      <c r="BF341" s="225">
        <f>IF(N341="snížená",J341,0)</f>
        <v>0</v>
      </c>
      <c r="BG341" s="225">
        <f>IF(N341="zákl. přenesená",J341,0)</f>
        <v>0</v>
      </c>
      <c r="BH341" s="225">
        <f>IF(N341="sníž. přenesená",J341,0)</f>
        <v>0</v>
      </c>
      <c r="BI341" s="225">
        <f>IF(N341="nulová",J341,0)</f>
        <v>0</v>
      </c>
      <c r="BJ341" s="17" t="s">
        <v>83</v>
      </c>
      <c r="BK341" s="225">
        <f>ROUND(I341*H341,2)</f>
        <v>0</v>
      </c>
      <c r="BL341" s="17" t="s">
        <v>164</v>
      </c>
      <c r="BM341" s="224" t="s">
        <v>1042</v>
      </c>
    </row>
    <row r="342" s="2" customFormat="1" ht="24.15" customHeight="1">
      <c r="A342" s="39"/>
      <c r="B342" s="40"/>
      <c r="C342" s="226" t="s">
        <v>1043</v>
      </c>
      <c r="D342" s="226" t="s">
        <v>159</v>
      </c>
      <c r="E342" s="227" t="s">
        <v>1044</v>
      </c>
      <c r="F342" s="228" t="s">
        <v>1045</v>
      </c>
      <c r="G342" s="229" t="s">
        <v>162</v>
      </c>
      <c r="H342" s="230">
        <v>1</v>
      </c>
      <c r="I342" s="231"/>
      <c r="J342" s="232">
        <f>ROUND(I342*H342,2)</f>
        <v>0</v>
      </c>
      <c r="K342" s="228" t="s">
        <v>156</v>
      </c>
      <c r="L342" s="233"/>
      <c r="M342" s="234" t="s">
        <v>32</v>
      </c>
      <c r="N342" s="235" t="s">
        <v>47</v>
      </c>
      <c r="O342" s="85"/>
      <c r="P342" s="222">
        <f>O342*H342</f>
        <v>0</v>
      </c>
      <c r="Q342" s="222">
        <v>0</v>
      </c>
      <c r="R342" s="222">
        <f>Q342*H342</f>
        <v>0</v>
      </c>
      <c r="S342" s="222">
        <v>0</v>
      </c>
      <c r="T342" s="223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4" t="s">
        <v>163</v>
      </c>
      <c r="AT342" s="224" t="s">
        <v>159</v>
      </c>
      <c r="AU342" s="224" t="s">
        <v>85</v>
      </c>
      <c r="AY342" s="17" t="s">
        <v>151</v>
      </c>
      <c r="BE342" s="225">
        <f>IF(N342="základní",J342,0)</f>
        <v>0</v>
      </c>
      <c r="BF342" s="225">
        <f>IF(N342="snížená",J342,0)</f>
        <v>0</v>
      </c>
      <c r="BG342" s="225">
        <f>IF(N342="zákl. přenesená",J342,0)</f>
        <v>0</v>
      </c>
      <c r="BH342" s="225">
        <f>IF(N342="sníž. přenesená",J342,0)</f>
        <v>0</v>
      </c>
      <c r="BI342" s="225">
        <f>IF(N342="nulová",J342,0)</f>
        <v>0</v>
      </c>
      <c r="BJ342" s="17" t="s">
        <v>83</v>
      </c>
      <c r="BK342" s="225">
        <f>ROUND(I342*H342,2)</f>
        <v>0</v>
      </c>
      <c r="BL342" s="17" t="s">
        <v>164</v>
      </c>
      <c r="BM342" s="224" t="s">
        <v>1046</v>
      </c>
    </row>
    <row r="343" s="2" customFormat="1" ht="24.15" customHeight="1">
      <c r="A343" s="39"/>
      <c r="B343" s="40"/>
      <c r="C343" s="226" t="s">
        <v>1047</v>
      </c>
      <c r="D343" s="226" t="s">
        <v>159</v>
      </c>
      <c r="E343" s="227" t="s">
        <v>1048</v>
      </c>
      <c r="F343" s="228" t="s">
        <v>1049</v>
      </c>
      <c r="G343" s="229" t="s">
        <v>162</v>
      </c>
      <c r="H343" s="230">
        <v>1</v>
      </c>
      <c r="I343" s="231"/>
      <c r="J343" s="232">
        <f>ROUND(I343*H343,2)</f>
        <v>0</v>
      </c>
      <c r="K343" s="228" t="s">
        <v>156</v>
      </c>
      <c r="L343" s="233"/>
      <c r="M343" s="234" t="s">
        <v>32</v>
      </c>
      <c r="N343" s="235" t="s">
        <v>47</v>
      </c>
      <c r="O343" s="85"/>
      <c r="P343" s="222">
        <f>O343*H343</f>
        <v>0</v>
      </c>
      <c r="Q343" s="222">
        <v>0</v>
      </c>
      <c r="R343" s="222">
        <f>Q343*H343</f>
        <v>0</v>
      </c>
      <c r="S343" s="222">
        <v>0</v>
      </c>
      <c r="T343" s="223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4" t="s">
        <v>163</v>
      </c>
      <c r="AT343" s="224" t="s">
        <v>159</v>
      </c>
      <c r="AU343" s="224" t="s">
        <v>85</v>
      </c>
      <c r="AY343" s="17" t="s">
        <v>151</v>
      </c>
      <c r="BE343" s="225">
        <f>IF(N343="základní",J343,0)</f>
        <v>0</v>
      </c>
      <c r="BF343" s="225">
        <f>IF(N343="snížená",J343,0)</f>
        <v>0</v>
      </c>
      <c r="BG343" s="225">
        <f>IF(N343="zákl. přenesená",J343,0)</f>
        <v>0</v>
      </c>
      <c r="BH343" s="225">
        <f>IF(N343="sníž. přenesená",J343,0)</f>
        <v>0</v>
      </c>
      <c r="BI343" s="225">
        <f>IF(N343="nulová",J343,0)</f>
        <v>0</v>
      </c>
      <c r="BJ343" s="17" t="s">
        <v>83</v>
      </c>
      <c r="BK343" s="225">
        <f>ROUND(I343*H343,2)</f>
        <v>0</v>
      </c>
      <c r="BL343" s="17" t="s">
        <v>164</v>
      </c>
      <c r="BM343" s="224" t="s">
        <v>1050</v>
      </c>
    </row>
    <row r="344" s="2" customFormat="1" ht="24.15" customHeight="1">
      <c r="A344" s="39"/>
      <c r="B344" s="40"/>
      <c r="C344" s="226" t="s">
        <v>1051</v>
      </c>
      <c r="D344" s="226" t="s">
        <v>159</v>
      </c>
      <c r="E344" s="227" t="s">
        <v>1052</v>
      </c>
      <c r="F344" s="228" t="s">
        <v>1053</v>
      </c>
      <c r="G344" s="229" t="s">
        <v>162</v>
      </c>
      <c r="H344" s="230">
        <v>5</v>
      </c>
      <c r="I344" s="231"/>
      <c r="J344" s="232">
        <f>ROUND(I344*H344,2)</f>
        <v>0</v>
      </c>
      <c r="K344" s="228" t="s">
        <v>156</v>
      </c>
      <c r="L344" s="233"/>
      <c r="M344" s="234" t="s">
        <v>32</v>
      </c>
      <c r="N344" s="235" t="s">
        <v>47</v>
      </c>
      <c r="O344" s="85"/>
      <c r="P344" s="222">
        <f>O344*H344</f>
        <v>0</v>
      </c>
      <c r="Q344" s="222">
        <v>0</v>
      </c>
      <c r="R344" s="222">
        <f>Q344*H344</f>
        <v>0</v>
      </c>
      <c r="S344" s="222">
        <v>0</v>
      </c>
      <c r="T344" s="223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4" t="s">
        <v>163</v>
      </c>
      <c r="AT344" s="224" t="s">
        <v>159</v>
      </c>
      <c r="AU344" s="224" t="s">
        <v>85</v>
      </c>
      <c r="AY344" s="17" t="s">
        <v>151</v>
      </c>
      <c r="BE344" s="225">
        <f>IF(N344="základní",J344,0)</f>
        <v>0</v>
      </c>
      <c r="BF344" s="225">
        <f>IF(N344="snížená",J344,0)</f>
        <v>0</v>
      </c>
      <c r="BG344" s="225">
        <f>IF(N344="zákl. přenesená",J344,0)</f>
        <v>0</v>
      </c>
      <c r="BH344" s="225">
        <f>IF(N344="sníž. přenesená",J344,0)</f>
        <v>0</v>
      </c>
      <c r="BI344" s="225">
        <f>IF(N344="nulová",J344,0)</f>
        <v>0</v>
      </c>
      <c r="BJ344" s="17" t="s">
        <v>83</v>
      </c>
      <c r="BK344" s="225">
        <f>ROUND(I344*H344,2)</f>
        <v>0</v>
      </c>
      <c r="BL344" s="17" t="s">
        <v>164</v>
      </c>
      <c r="BM344" s="224" t="s">
        <v>1054</v>
      </c>
    </row>
    <row r="345" s="2" customFormat="1" ht="24.15" customHeight="1">
      <c r="A345" s="39"/>
      <c r="B345" s="40"/>
      <c r="C345" s="226" t="s">
        <v>1055</v>
      </c>
      <c r="D345" s="226" t="s">
        <v>159</v>
      </c>
      <c r="E345" s="227" t="s">
        <v>1056</v>
      </c>
      <c r="F345" s="228" t="s">
        <v>1057</v>
      </c>
      <c r="G345" s="229" t="s">
        <v>162</v>
      </c>
      <c r="H345" s="230">
        <v>1</v>
      </c>
      <c r="I345" s="231"/>
      <c r="J345" s="232">
        <f>ROUND(I345*H345,2)</f>
        <v>0</v>
      </c>
      <c r="K345" s="228" t="s">
        <v>156</v>
      </c>
      <c r="L345" s="233"/>
      <c r="M345" s="234" t="s">
        <v>32</v>
      </c>
      <c r="N345" s="235" t="s">
        <v>47</v>
      </c>
      <c r="O345" s="85"/>
      <c r="P345" s="222">
        <f>O345*H345</f>
        <v>0</v>
      </c>
      <c r="Q345" s="222">
        <v>0</v>
      </c>
      <c r="R345" s="222">
        <f>Q345*H345</f>
        <v>0</v>
      </c>
      <c r="S345" s="222">
        <v>0</v>
      </c>
      <c r="T345" s="223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4" t="s">
        <v>163</v>
      </c>
      <c r="AT345" s="224" t="s">
        <v>159</v>
      </c>
      <c r="AU345" s="224" t="s">
        <v>85</v>
      </c>
      <c r="AY345" s="17" t="s">
        <v>151</v>
      </c>
      <c r="BE345" s="225">
        <f>IF(N345="základní",J345,0)</f>
        <v>0</v>
      </c>
      <c r="BF345" s="225">
        <f>IF(N345="snížená",J345,0)</f>
        <v>0</v>
      </c>
      <c r="BG345" s="225">
        <f>IF(N345="zákl. přenesená",J345,0)</f>
        <v>0</v>
      </c>
      <c r="BH345" s="225">
        <f>IF(N345="sníž. přenesená",J345,0)</f>
        <v>0</v>
      </c>
      <c r="BI345" s="225">
        <f>IF(N345="nulová",J345,0)</f>
        <v>0</v>
      </c>
      <c r="BJ345" s="17" t="s">
        <v>83</v>
      </c>
      <c r="BK345" s="225">
        <f>ROUND(I345*H345,2)</f>
        <v>0</v>
      </c>
      <c r="BL345" s="17" t="s">
        <v>164</v>
      </c>
      <c r="BM345" s="224" t="s">
        <v>1058</v>
      </c>
    </row>
    <row r="346" s="2" customFormat="1" ht="24.15" customHeight="1">
      <c r="A346" s="39"/>
      <c r="B346" s="40"/>
      <c r="C346" s="226" t="s">
        <v>1059</v>
      </c>
      <c r="D346" s="226" t="s">
        <v>159</v>
      </c>
      <c r="E346" s="227" t="s">
        <v>1060</v>
      </c>
      <c r="F346" s="228" t="s">
        <v>1061</v>
      </c>
      <c r="G346" s="229" t="s">
        <v>162</v>
      </c>
      <c r="H346" s="230">
        <v>1</v>
      </c>
      <c r="I346" s="231"/>
      <c r="J346" s="232">
        <f>ROUND(I346*H346,2)</f>
        <v>0</v>
      </c>
      <c r="K346" s="228" t="s">
        <v>156</v>
      </c>
      <c r="L346" s="233"/>
      <c r="M346" s="234" t="s">
        <v>32</v>
      </c>
      <c r="N346" s="235" t="s">
        <v>47</v>
      </c>
      <c r="O346" s="85"/>
      <c r="P346" s="222">
        <f>O346*H346</f>
        <v>0</v>
      </c>
      <c r="Q346" s="222">
        <v>0</v>
      </c>
      <c r="R346" s="222">
        <f>Q346*H346</f>
        <v>0</v>
      </c>
      <c r="S346" s="222">
        <v>0</v>
      </c>
      <c r="T346" s="223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4" t="s">
        <v>163</v>
      </c>
      <c r="AT346" s="224" t="s">
        <v>159</v>
      </c>
      <c r="AU346" s="224" t="s">
        <v>85</v>
      </c>
      <c r="AY346" s="17" t="s">
        <v>151</v>
      </c>
      <c r="BE346" s="225">
        <f>IF(N346="základní",J346,0)</f>
        <v>0</v>
      </c>
      <c r="BF346" s="225">
        <f>IF(N346="snížená",J346,0)</f>
        <v>0</v>
      </c>
      <c r="BG346" s="225">
        <f>IF(N346="zákl. přenesená",J346,0)</f>
        <v>0</v>
      </c>
      <c r="BH346" s="225">
        <f>IF(N346="sníž. přenesená",J346,0)</f>
        <v>0</v>
      </c>
      <c r="BI346" s="225">
        <f>IF(N346="nulová",J346,0)</f>
        <v>0</v>
      </c>
      <c r="BJ346" s="17" t="s">
        <v>83</v>
      </c>
      <c r="BK346" s="225">
        <f>ROUND(I346*H346,2)</f>
        <v>0</v>
      </c>
      <c r="BL346" s="17" t="s">
        <v>164</v>
      </c>
      <c r="BM346" s="224" t="s">
        <v>1062</v>
      </c>
    </row>
    <row r="347" s="2" customFormat="1" ht="24.15" customHeight="1">
      <c r="A347" s="39"/>
      <c r="B347" s="40"/>
      <c r="C347" s="226" t="s">
        <v>1063</v>
      </c>
      <c r="D347" s="226" t="s">
        <v>159</v>
      </c>
      <c r="E347" s="227" t="s">
        <v>1064</v>
      </c>
      <c r="F347" s="228" t="s">
        <v>1065</v>
      </c>
      <c r="G347" s="229" t="s">
        <v>162</v>
      </c>
      <c r="H347" s="230">
        <v>1</v>
      </c>
      <c r="I347" s="231"/>
      <c r="J347" s="232">
        <f>ROUND(I347*H347,2)</f>
        <v>0</v>
      </c>
      <c r="K347" s="228" t="s">
        <v>156</v>
      </c>
      <c r="L347" s="233"/>
      <c r="M347" s="234" t="s">
        <v>32</v>
      </c>
      <c r="N347" s="235" t="s">
        <v>47</v>
      </c>
      <c r="O347" s="85"/>
      <c r="P347" s="222">
        <f>O347*H347</f>
        <v>0</v>
      </c>
      <c r="Q347" s="222">
        <v>0</v>
      </c>
      <c r="R347" s="222">
        <f>Q347*H347</f>
        <v>0</v>
      </c>
      <c r="S347" s="222">
        <v>0</v>
      </c>
      <c r="T347" s="223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4" t="s">
        <v>163</v>
      </c>
      <c r="AT347" s="224" t="s">
        <v>159</v>
      </c>
      <c r="AU347" s="224" t="s">
        <v>85</v>
      </c>
      <c r="AY347" s="17" t="s">
        <v>151</v>
      </c>
      <c r="BE347" s="225">
        <f>IF(N347="základní",J347,0)</f>
        <v>0</v>
      </c>
      <c r="BF347" s="225">
        <f>IF(N347="snížená",J347,0)</f>
        <v>0</v>
      </c>
      <c r="BG347" s="225">
        <f>IF(N347="zákl. přenesená",J347,0)</f>
        <v>0</v>
      </c>
      <c r="BH347" s="225">
        <f>IF(N347="sníž. přenesená",J347,0)</f>
        <v>0</v>
      </c>
      <c r="BI347" s="225">
        <f>IF(N347="nulová",J347,0)</f>
        <v>0</v>
      </c>
      <c r="BJ347" s="17" t="s">
        <v>83</v>
      </c>
      <c r="BK347" s="225">
        <f>ROUND(I347*H347,2)</f>
        <v>0</v>
      </c>
      <c r="BL347" s="17" t="s">
        <v>164</v>
      </c>
      <c r="BM347" s="224" t="s">
        <v>1066</v>
      </c>
    </row>
    <row r="348" s="2" customFormat="1" ht="16.5" customHeight="1">
      <c r="A348" s="39"/>
      <c r="B348" s="40"/>
      <c r="C348" s="226" t="s">
        <v>1067</v>
      </c>
      <c r="D348" s="226" t="s">
        <v>159</v>
      </c>
      <c r="E348" s="227" t="s">
        <v>1068</v>
      </c>
      <c r="F348" s="228" t="s">
        <v>1069</v>
      </c>
      <c r="G348" s="229" t="s">
        <v>162</v>
      </c>
      <c r="H348" s="230">
        <v>1</v>
      </c>
      <c r="I348" s="231"/>
      <c r="J348" s="232">
        <f>ROUND(I348*H348,2)</f>
        <v>0</v>
      </c>
      <c r="K348" s="228" t="s">
        <v>156</v>
      </c>
      <c r="L348" s="233"/>
      <c r="M348" s="234" t="s">
        <v>32</v>
      </c>
      <c r="N348" s="235" t="s">
        <v>47</v>
      </c>
      <c r="O348" s="85"/>
      <c r="P348" s="222">
        <f>O348*H348</f>
        <v>0</v>
      </c>
      <c r="Q348" s="222">
        <v>0</v>
      </c>
      <c r="R348" s="222">
        <f>Q348*H348</f>
        <v>0</v>
      </c>
      <c r="S348" s="222">
        <v>0</v>
      </c>
      <c r="T348" s="223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4" t="s">
        <v>163</v>
      </c>
      <c r="AT348" s="224" t="s">
        <v>159</v>
      </c>
      <c r="AU348" s="224" t="s">
        <v>85</v>
      </c>
      <c r="AY348" s="17" t="s">
        <v>151</v>
      </c>
      <c r="BE348" s="225">
        <f>IF(N348="základní",J348,0)</f>
        <v>0</v>
      </c>
      <c r="BF348" s="225">
        <f>IF(N348="snížená",J348,0)</f>
        <v>0</v>
      </c>
      <c r="BG348" s="225">
        <f>IF(N348="zákl. přenesená",J348,0)</f>
        <v>0</v>
      </c>
      <c r="BH348" s="225">
        <f>IF(N348="sníž. přenesená",J348,0)</f>
        <v>0</v>
      </c>
      <c r="BI348" s="225">
        <f>IF(N348="nulová",J348,0)</f>
        <v>0</v>
      </c>
      <c r="BJ348" s="17" t="s">
        <v>83</v>
      </c>
      <c r="BK348" s="225">
        <f>ROUND(I348*H348,2)</f>
        <v>0</v>
      </c>
      <c r="BL348" s="17" t="s">
        <v>164</v>
      </c>
      <c r="BM348" s="224" t="s">
        <v>1070</v>
      </c>
    </row>
    <row r="349" s="2" customFormat="1" ht="24.15" customHeight="1">
      <c r="A349" s="39"/>
      <c r="B349" s="40"/>
      <c r="C349" s="226" t="s">
        <v>1071</v>
      </c>
      <c r="D349" s="226" t="s">
        <v>159</v>
      </c>
      <c r="E349" s="227" t="s">
        <v>1072</v>
      </c>
      <c r="F349" s="228" t="s">
        <v>1073</v>
      </c>
      <c r="G349" s="229" t="s">
        <v>162</v>
      </c>
      <c r="H349" s="230">
        <v>1</v>
      </c>
      <c r="I349" s="231"/>
      <c r="J349" s="232">
        <f>ROUND(I349*H349,2)</f>
        <v>0</v>
      </c>
      <c r="K349" s="228" t="s">
        <v>156</v>
      </c>
      <c r="L349" s="233"/>
      <c r="M349" s="234" t="s">
        <v>32</v>
      </c>
      <c r="N349" s="235" t="s">
        <v>47</v>
      </c>
      <c r="O349" s="85"/>
      <c r="P349" s="222">
        <f>O349*H349</f>
        <v>0</v>
      </c>
      <c r="Q349" s="222">
        <v>0</v>
      </c>
      <c r="R349" s="222">
        <f>Q349*H349</f>
        <v>0</v>
      </c>
      <c r="S349" s="222">
        <v>0</v>
      </c>
      <c r="T349" s="223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4" t="s">
        <v>163</v>
      </c>
      <c r="AT349" s="224" t="s">
        <v>159</v>
      </c>
      <c r="AU349" s="224" t="s">
        <v>85</v>
      </c>
      <c r="AY349" s="17" t="s">
        <v>151</v>
      </c>
      <c r="BE349" s="225">
        <f>IF(N349="základní",J349,0)</f>
        <v>0</v>
      </c>
      <c r="BF349" s="225">
        <f>IF(N349="snížená",J349,0)</f>
        <v>0</v>
      </c>
      <c r="BG349" s="225">
        <f>IF(N349="zákl. přenesená",J349,0)</f>
        <v>0</v>
      </c>
      <c r="BH349" s="225">
        <f>IF(N349="sníž. přenesená",J349,0)</f>
        <v>0</v>
      </c>
      <c r="BI349" s="225">
        <f>IF(N349="nulová",J349,0)</f>
        <v>0</v>
      </c>
      <c r="BJ349" s="17" t="s">
        <v>83</v>
      </c>
      <c r="BK349" s="225">
        <f>ROUND(I349*H349,2)</f>
        <v>0</v>
      </c>
      <c r="BL349" s="17" t="s">
        <v>164</v>
      </c>
      <c r="BM349" s="224" t="s">
        <v>1074</v>
      </c>
    </row>
    <row r="350" s="2" customFormat="1" ht="21.75" customHeight="1">
      <c r="A350" s="39"/>
      <c r="B350" s="40"/>
      <c r="C350" s="226" t="s">
        <v>1075</v>
      </c>
      <c r="D350" s="226" t="s">
        <v>159</v>
      </c>
      <c r="E350" s="227" t="s">
        <v>1076</v>
      </c>
      <c r="F350" s="228" t="s">
        <v>1077</v>
      </c>
      <c r="G350" s="229" t="s">
        <v>162</v>
      </c>
      <c r="H350" s="230">
        <v>1</v>
      </c>
      <c r="I350" s="231"/>
      <c r="J350" s="232">
        <f>ROUND(I350*H350,2)</f>
        <v>0</v>
      </c>
      <c r="K350" s="228" t="s">
        <v>156</v>
      </c>
      <c r="L350" s="233"/>
      <c r="M350" s="234" t="s">
        <v>32</v>
      </c>
      <c r="N350" s="235" t="s">
        <v>47</v>
      </c>
      <c r="O350" s="85"/>
      <c r="P350" s="222">
        <f>O350*H350</f>
        <v>0</v>
      </c>
      <c r="Q350" s="222">
        <v>0</v>
      </c>
      <c r="R350" s="222">
        <f>Q350*H350</f>
        <v>0</v>
      </c>
      <c r="S350" s="222">
        <v>0</v>
      </c>
      <c r="T350" s="223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4" t="s">
        <v>163</v>
      </c>
      <c r="AT350" s="224" t="s">
        <v>159</v>
      </c>
      <c r="AU350" s="224" t="s">
        <v>85</v>
      </c>
      <c r="AY350" s="17" t="s">
        <v>151</v>
      </c>
      <c r="BE350" s="225">
        <f>IF(N350="základní",J350,0)</f>
        <v>0</v>
      </c>
      <c r="BF350" s="225">
        <f>IF(N350="snížená",J350,0)</f>
        <v>0</v>
      </c>
      <c r="BG350" s="225">
        <f>IF(N350="zákl. přenesená",J350,0)</f>
        <v>0</v>
      </c>
      <c r="BH350" s="225">
        <f>IF(N350="sníž. přenesená",J350,0)</f>
        <v>0</v>
      </c>
      <c r="BI350" s="225">
        <f>IF(N350="nulová",J350,0)</f>
        <v>0</v>
      </c>
      <c r="BJ350" s="17" t="s">
        <v>83</v>
      </c>
      <c r="BK350" s="225">
        <f>ROUND(I350*H350,2)</f>
        <v>0</v>
      </c>
      <c r="BL350" s="17" t="s">
        <v>164</v>
      </c>
      <c r="BM350" s="224" t="s">
        <v>1078</v>
      </c>
    </row>
    <row r="351" s="2" customFormat="1" ht="24.15" customHeight="1">
      <c r="A351" s="39"/>
      <c r="B351" s="40"/>
      <c r="C351" s="226" t="s">
        <v>1079</v>
      </c>
      <c r="D351" s="226" t="s">
        <v>159</v>
      </c>
      <c r="E351" s="227" t="s">
        <v>1080</v>
      </c>
      <c r="F351" s="228" t="s">
        <v>1081</v>
      </c>
      <c r="G351" s="229" t="s">
        <v>162</v>
      </c>
      <c r="H351" s="230">
        <v>1</v>
      </c>
      <c r="I351" s="231"/>
      <c r="J351" s="232">
        <f>ROUND(I351*H351,2)</f>
        <v>0</v>
      </c>
      <c r="K351" s="228" t="s">
        <v>156</v>
      </c>
      <c r="L351" s="233"/>
      <c r="M351" s="234" t="s">
        <v>32</v>
      </c>
      <c r="N351" s="235" t="s">
        <v>47</v>
      </c>
      <c r="O351" s="85"/>
      <c r="P351" s="222">
        <f>O351*H351</f>
        <v>0</v>
      </c>
      <c r="Q351" s="222">
        <v>0</v>
      </c>
      <c r="R351" s="222">
        <f>Q351*H351</f>
        <v>0</v>
      </c>
      <c r="S351" s="222">
        <v>0</v>
      </c>
      <c r="T351" s="223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4" t="s">
        <v>163</v>
      </c>
      <c r="AT351" s="224" t="s">
        <v>159</v>
      </c>
      <c r="AU351" s="224" t="s">
        <v>85</v>
      </c>
      <c r="AY351" s="17" t="s">
        <v>151</v>
      </c>
      <c r="BE351" s="225">
        <f>IF(N351="základní",J351,0)</f>
        <v>0</v>
      </c>
      <c r="BF351" s="225">
        <f>IF(N351="snížená",J351,0)</f>
        <v>0</v>
      </c>
      <c r="BG351" s="225">
        <f>IF(N351="zákl. přenesená",J351,0)</f>
        <v>0</v>
      </c>
      <c r="BH351" s="225">
        <f>IF(N351="sníž. přenesená",J351,0)</f>
        <v>0</v>
      </c>
      <c r="BI351" s="225">
        <f>IF(N351="nulová",J351,0)</f>
        <v>0</v>
      </c>
      <c r="BJ351" s="17" t="s">
        <v>83</v>
      </c>
      <c r="BK351" s="225">
        <f>ROUND(I351*H351,2)</f>
        <v>0</v>
      </c>
      <c r="BL351" s="17" t="s">
        <v>164</v>
      </c>
      <c r="BM351" s="224" t="s">
        <v>1082</v>
      </c>
    </row>
    <row r="352" s="2" customFormat="1" ht="24.15" customHeight="1">
      <c r="A352" s="39"/>
      <c r="B352" s="40"/>
      <c r="C352" s="226" t="s">
        <v>1083</v>
      </c>
      <c r="D352" s="226" t="s">
        <v>159</v>
      </c>
      <c r="E352" s="227" t="s">
        <v>1084</v>
      </c>
      <c r="F352" s="228" t="s">
        <v>1085</v>
      </c>
      <c r="G352" s="229" t="s">
        <v>162</v>
      </c>
      <c r="H352" s="230">
        <v>1</v>
      </c>
      <c r="I352" s="231"/>
      <c r="J352" s="232">
        <f>ROUND(I352*H352,2)</f>
        <v>0</v>
      </c>
      <c r="K352" s="228" t="s">
        <v>156</v>
      </c>
      <c r="L352" s="233"/>
      <c r="M352" s="234" t="s">
        <v>32</v>
      </c>
      <c r="N352" s="235" t="s">
        <v>47</v>
      </c>
      <c r="O352" s="85"/>
      <c r="P352" s="222">
        <f>O352*H352</f>
        <v>0</v>
      </c>
      <c r="Q352" s="222">
        <v>0</v>
      </c>
      <c r="R352" s="222">
        <f>Q352*H352</f>
        <v>0</v>
      </c>
      <c r="S352" s="222">
        <v>0</v>
      </c>
      <c r="T352" s="223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4" t="s">
        <v>163</v>
      </c>
      <c r="AT352" s="224" t="s">
        <v>159</v>
      </c>
      <c r="AU352" s="224" t="s">
        <v>85</v>
      </c>
      <c r="AY352" s="17" t="s">
        <v>151</v>
      </c>
      <c r="BE352" s="225">
        <f>IF(N352="základní",J352,0)</f>
        <v>0</v>
      </c>
      <c r="BF352" s="225">
        <f>IF(N352="snížená",J352,0)</f>
        <v>0</v>
      </c>
      <c r="BG352" s="225">
        <f>IF(N352="zákl. přenesená",J352,0)</f>
        <v>0</v>
      </c>
      <c r="BH352" s="225">
        <f>IF(N352="sníž. přenesená",J352,0)</f>
        <v>0</v>
      </c>
      <c r="BI352" s="225">
        <f>IF(N352="nulová",J352,0)</f>
        <v>0</v>
      </c>
      <c r="BJ352" s="17" t="s">
        <v>83</v>
      </c>
      <c r="BK352" s="225">
        <f>ROUND(I352*H352,2)</f>
        <v>0</v>
      </c>
      <c r="BL352" s="17" t="s">
        <v>164</v>
      </c>
      <c r="BM352" s="224" t="s">
        <v>1086</v>
      </c>
    </row>
    <row r="353" s="2" customFormat="1" ht="24.15" customHeight="1">
      <c r="A353" s="39"/>
      <c r="B353" s="40"/>
      <c r="C353" s="226" t="s">
        <v>1087</v>
      </c>
      <c r="D353" s="226" t="s">
        <v>159</v>
      </c>
      <c r="E353" s="227" t="s">
        <v>1088</v>
      </c>
      <c r="F353" s="228" t="s">
        <v>1089</v>
      </c>
      <c r="G353" s="229" t="s">
        <v>162</v>
      </c>
      <c r="H353" s="230">
        <v>1</v>
      </c>
      <c r="I353" s="231"/>
      <c r="J353" s="232">
        <f>ROUND(I353*H353,2)</f>
        <v>0</v>
      </c>
      <c r="K353" s="228" t="s">
        <v>156</v>
      </c>
      <c r="L353" s="233"/>
      <c r="M353" s="234" t="s">
        <v>32</v>
      </c>
      <c r="N353" s="235" t="s">
        <v>47</v>
      </c>
      <c r="O353" s="85"/>
      <c r="P353" s="222">
        <f>O353*H353</f>
        <v>0</v>
      </c>
      <c r="Q353" s="222">
        <v>0</v>
      </c>
      <c r="R353" s="222">
        <f>Q353*H353</f>
        <v>0</v>
      </c>
      <c r="S353" s="222">
        <v>0</v>
      </c>
      <c r="T353" s="223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4" t="s">
        <v>163</v>
      </c>
      <c r="AT353" s="224" t="s">
        <v>159</v>
      </c>
      <c r="AU353" s="224" t="s">
        <v>85</v>
      </c>
      <c r="AY353" s="17" t="s">
        <v>151</v>
      </c>
      <c r="BE353" s="225">
        <f>IF(N353="základní",J353,0)</f>
        <v>0</v>
      </c>
      <c r="BF353" s="225">
        <f>IF(N353="snížená",J353,0)</f>
        <v>0</v>
      </c>
      <c r="BG353" s="225">
        <f>IF(N353="zákl. přenesená",J353,0)</f>
        <v>0</v>
      </c>
      <c r="BH353" s="225">
        <f>IF(N353="sníž. přenesená",J353,0)</f>
        <v>0</v>
      </c>
      <c r="BI353" s="225">
        <f>IF(N353="nulová",J353,0)</f>
        <v>0</v>
      </c>
      <c r="BJ353" s="17" t="s">
        <v>83</v>
      </c>
      <c r="BK353" s="225">
        <f>ROUND(I353*H353,2)</f>
        <v>0</v>
      </c>
      <c r="BL353" s="17" t="s">
        <v>164</v>
      </c>
      <c r="BM353" s="224" t="s">
        <v>1090</v>
      </c>
    </row>
    <row r="354" s="2" customFormat="1" ht="24.15" customHeight="1">
      <c r="A354" s="39"/>
      <c r="B354" s="40"/>
      <c r="C354" s="226" t="s">
        <v>1091</v>
      </c>
      <c r="D354" s="226" t="s">
        <v>159</v>
      </c>
      <c r="E354" s="227" t="s">
        <v>1092</v>
      </c>
      <c r="F354" s="228" t="s">
        <v>1093</v>
      </c>
      <c r="G354" s="229" t="s">
        <v>162</v>
      </c>
      <c r="H354" s="230">
        <v>5</v>
      </c>
      <c r="I354" s="231"/>
      <c r="J354" s="232">
        <f>ROUND(I354*H354,2)</f>
        <v>0</v>
      </c>
      <c r="K354" s="228" t="s">
        <v>156</v>
      </c>
      <c r="L354" s="233"/>
      <c r="M354" s="234" t="s">
        <v>32</v>
      </c>
      <c r="N354" s="235" t="s">
        <v>47</v>
      </c>
      <c r="O354" s="85"/>
      <c r="P354" s="222">
        <f>O354*H354</f>
        <v>0</v>
      </c>
      <c r="Q354" s="222">
        <v>0</v>
      </c>
      <c r="R354" s="222">
        <f>Q354*H354</f>
        <v>0</v>
      </c>
      <c r="S354" s="222">
        <v>0</v>
      </c>
      <c r="T354" s="223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24" t="s">
        <v>163</v>
      </c>
      <c r="AT354" s="224" t="s">
        <v>159</v>
      </c>
      <c r="AU354" s="224" t="s">
        <v>85</v>
      </c>
      <c r="AY354" s="17" t="s">
        <v>151</v>
      </c>
      <c r="BE354" s="225">
        <f>IF(N354="základní",J354,0)</f>
        <v>0</v>
      </c>
      <c r="BF354" s="225">
        <f>IF(N354="snížená",J354,0)</f>
        <v>0</v>
      </c>
      <c r="BG354" s="225">
        <f>IF(N354="zákl. přenesená",J354,0)</f>
        <v>0</v>
      </c>
      <c r="BH354" s="225">
        <f>IF(N354="sníž. přenesená",J354,0)</f>
        <v>0</v>
      </c>
      <c r="BI354" s="225">
        <f>IF(N354="nulová",J354,0)</f>
        <v>0</v>
      </c>
      <c r="BJ354" s="17" t="s">
        <v>83</v>
      </c>
      <c r="BK354" s="225">
        <f>ROUND(I354*H354,2)</f>
        <v>0</v>
      </c>
      <c r="BL354" s="17" t="s">
        <v>164</v>
      </c>
      <c r="BM354" s="224" t="s">
        <v>1094</v>
      </c>
    </row>
    <row r="355" s="2" customFormat="1" ht="24.15" customHeight="1">
      <c r="A355" s="39"/>
      <c r="B355" s="40"/>
      <c r="C355" s="226" t="s">
        <v>1095</v>
      </c>
      <c r="D355" s="226" t="s">
        <v>159</v>
      </c>
      <c r="E355" s="227" t="s">
        <v>1096</v>
      </c>
      <c r="F355" s="228" t="s">
        <v>1097</v>
      </c>
      <c r="G355" s="229" t="s">
        <v>162</v>
      </c>
      <c r="H355" s="230">
        <v>5</v>
      </c>
      <c r="I355" s="231"/>
      <c r="J355" s="232">
        <f>ROUND(I355*H355,2)</f>
        <v>0</v>
      </c>
      <c r="K355" s="228" t="s">
        <v>156</v>
      </c>
      <c r="L355" s="233"/>
      <c r="M355" s="234" t="s">
        <v>32</v>
      </c>
      <c r="N355" s="235" t="s">
        <v>47</v>
      </c>
      <c r="O355" s="85"/>
      <c r="P355" s="222">
        <f>O355*H355</f>
        <v>0</v>
      </c>
      <c r="Q355" s="222">
        <v>0</v>
      </c>
      <c r="R355" s="222">
        <f>Q355*H355</f>
        <v>0</v>
      </c>
      <c r="S355" s="222">
        <v>0</v>
      </c>
      <c r="T355" s="223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4" t="s">
        <v>163</v>
      </c>
      <c r="AT355" s="224" t="s">
        <v>159</v>
      </c>
      <c r="AU355" s="224" t="s">
        <v>85</v>
      </c>
      <c r="AY355" s="17" t="s">
        <v>151</v>
      </c>
      <c r="BE355" s="225">
        <f>IF(N355="základní",J355,0)</f>
        <v>0</v>
      </c>
      <c r="BF355" s="225">
        <f>IF(N355="snížená",J355,0)</f>
        <v>0</v>
      </c>
      <c r="BG355" s="225">
        <f>IF(N355="zákl. přenesená",J355,0)</f>
        <v>0</v>
      </c>
      <c r="BH355" s="225">
        <f>IF(N355="sníž. přenesená",J355,0)</f>
        <v>0</v>
      </c>
      <c r="BI355" s="225">
        <f>IF(N355="nulová",J355,0)</f>
        <v>0</v>
      </c>
      <c r="BJ355" s="17" t="s">
        <v>83</v>
      </c>
      <c r="BK355" s="225">
        <f>ROUND(I355*H355,2)</f>
        <v>0</v>
      </c>
      <c r="BL355" s="17" t="s">
        <v>164</v>
      </c>
      <c r="BM355" s="224" t="s">
        <v>1098</v>
      </c>
    </row>
    <row r="356" s="2" customFormat="1" ht="24.15" customHeight="1">
      <c r="A356" s="39"/>
      <c r="B356" s="40"/>
      <c r="C356" s="226" t="s">
        <v>1099</v>
      </c>
      <c r="D356" s="226" t="s">
        <v>159</v>
      </c>
      <c r="E356" s="227" t="s">
        <v>1100</v>
      </c>
      <c r="F356" s="228" t="s">
        <v>1101</v>
      </c>
      <c r="G356" s="229" t="s">
        <v>162</v>
      </c>
      <c r="H356" s="230">
        <v>5</v>
      </c>
      <c r="I356" s="231"/>
      <c r="J356" s="232">
        <f>ROUND(I356*H356,2)</f>
        <v>0</v>
      </c>
      <c r="K356" s="228" t="s">
        <v>156</v>
      </c>
      <c r="L356" s="233"/>
      <c r="M356" s="234" t="s">
        <v>32</v>
      </c>
      <c r="N356" s="235" t="s">
        <v>47</v>
      </c>
      <c r="O356" s="85"/>
      <c r="P356" s="222">
        <f>O356*H356</f>
        <v>0</v>
      </c>
      <c r="Q356" s="222">
        <v>0</v>
      </c>
      <c r="R356" s="222">
        <f>Q356*H356</f>
        <v>0</v>
      </c>
      <c r="S356" s="222">
        <v>0</v>
      </c>
      <c r="T356" s="223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4" t="s">
        <v>163</v>
      </c>
      <c r="AT356" s="224" t="s">
        <v>159</v>
      </c>
      <c r="AU356" s="224" t="s">
        <v>85</v>
      </c>
      <c r="AY356" s="17" t="s">
        <v>151</v>
      </c>
      <c r="BE356" s="225">
        <f>IF(N356="základní",J356,0)</f>
        <v>0</v>
      </c>
      <c r="BF356" s="225">
        <f>IF(N356="snížená",J356,0)</f>
        <v>0</v>
      </c>
      <c r="BG356" s="225">
        <f>IF(N356="zákl. přenesená",J356,0)</f>
        <v>0</v>
      </c>
      <c r="BH356" s="225">
        <f>IF(N356="sníž. přenesená",J356,0)</f>
        <v>0</v>
      </c>
      <c r="BI356" s="225">
        <f>IF(N356="nulová",J356,0)</f>
        <v>0</v>
      </c>
      <c r="BJ356" s="17" t="s">
        <v>83</v>
      </c>
      <c r="BK356" s="225">
        <f>ROUND(I356*H356,2)</f>
        <v>0</v>
      </c>
      <c r="BL356" s="17" t="s">
        <v>164</v>
      </c>
      <c r="BM356" s="224" t="s">
        <v>1102</v>
      </c>
    </row>
    <row r="357" s="2" customFormat="1" ht="24.15" customHeight="1">
      <c r="A357" s="39"/>
      <c r="B357" s="40"/>
      <c r="C357" s="226" t="s">
        <v>1103</v>
      </c>
      <c r="D357" s="226" t="s">
        <v>159</v>
      </c>
      <c r="E357" s="227" t="s">
        <v>1104</v>
      </c>
      <c r="F357" s="228" t="s">
        <v>1105</v>
      </c>
      <c r="G357" s="229" t="s">
        <v>162</v>
      </c>
      <c r="H357" s="230">
        <v>5</v>
      </c>
      <c r="I357" s="231"/>
      <c r="J357" s="232">
        <f>ROUND(I357*H357,2)</f>
        <v>0</v>
      </c>
      <c r="K357" s="228" t="s">
        <v>156</v>
      </c>
      <c r="L357" s="233"/>
      <c r="M357" s="234" t="s">
        <v>32</v>
      </c>
      <c r="N357" s="235" t="s">
        <v>47</v>
      </c>
      <c r="O357" s="85"/>
      <c r="P357" s="222">
        <f>O357*H357</f>
        <v>0</v>
      </c>
      <c r="Q357" s="222">
        <v>0</v>
      </c>
      <c r="R357" s="222">
        <f>Q357*H357</f>
        <v>0</v>
      </c>
      <c r="S357" s="222">
        <v>0</v>
      </c>
      <c r="T357" s="223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4" t="s">
        <v>163</v>
      </c>
      <c r="AT357" s="224" t="s">
        <v>159</v>
      </c>
      <c r="AU357" s="224" t="s">
        <v>85</v>
      </c>
      <c r="AY357" s="17" t="s">
        <v>151</v>
      </c>
      <c r="BE357" s="225">
        <f>IF(N357="základní",J357,0)</f>
        <v>0</v>
      </c>
      <c r="BF357" s="225">
        <f>IF(N357="snížená",J357,0)</f>
        <v>0</v>
      </c>
      <c r="BG357" s="225">
        <f>IF(N357="zákl. přenesená",J357,0)</f>
        <v>0</v>
      </c>
      <c r="BH357" s="225">
        <f>IF(N357="sníž. přenesená",J357,0)</f>
        <v>0</v>
      </c>
      <c r="BI357" s="225">
        <f>IF(N357="nulová",J357,0)</f>
        <v>0</v>
      </c>
      <c r="BJ357" s="17" t="s">
        <v>83</v>
      </c>
      <c r="BK357" s="225">
        <f>ROUND(I357*H357,2)</f>
        <v>0</v>
      </c>
      <c r="BL357" s="17" t="s">
        <v>164</v>
      </c>
      <c r="BM357" s="224" t="s">
        <v>1106</v>
      </c>
    </row>
    <row r="358" s="2" customFormat="1" ht="16.5" customHeight="1">
      <c r="A358" s="39"/>
      <c r="B358" s="40"/>
      <c r="C358" s="226" t="s">
        <v>1107</v>
      </c>
      <c r="D358" s="226" t="s">
        <v>159</v>
      </c>
      <c r="E358" s="227" t="s">
        <v>1108</v>
      </c>
      <c r="F358" s="228" t="s">
        <v>1109</v>
      </c>
      <c r="G358" s="229" t="s">
        <v>162</v>
      </c>
      <c r="H358" s="230">
        <v>1</v>
      </c>
      <c r="I358" s="231"/>
      <c r="J358" s="232">
        <f>ROUND(I358*H358,2)</f>
        <v>0</v>
      </c>
      <c r="K358" s="228" t="s">
        <v>156</v>
      </c>
      <c r="L358" s="233"/>
      <c r="M358" s="234" t="s">
        <v>32</v>
      </c>
      <c r="N358" s="235" t="s">
        <v>47</v>
      </c>
      <c r="O358" s="85"/>
      <c r="P358" s="222">
        <f>O358*H358</f>
        <v>0</v>
      </c>
      <c r="Q358" s="222">
        <v>0</v>
      </c>
      <c r="R358" s="222">
        <f>Q358*H358</f>
        <v>0</v>
      </c>
      <c r="S358" s="222">
        <v>0</v>
      </c>
      <c r="T358" s="223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4" t="s">
        <v>163</v>
      </c>
      <c r="AT358" s="224" t="s">
        <v>159</v>
      </c>
      <c r="AU358" s="224" t="s">
        <v>85</v>
      </c>
      <c r="AY358" s="17" t="s">
        <v>151</v>
      </c>
      <c r="BE358" s="225">
        <f>IF(N358="základní",J358,0)</f>
        <v>0</v>
      </c>
      <c r="BF358" s="225">
        <f>IF(N358="snížená",J358,0)</f>
        <v>0</v>
      </c>
      <c r="BG358" s="225">
        <f>IF(N358="zákl. přenesená",J358,0)</f>
        <v>0</v>
      </c>
      <c r="BH358" s="225">
        <f>IF(N358="sníž. přenesená",J358,0)</f>
        <v>0</v>
      </c>
      <c r="BI358" s="225">
        <f>IF(N358="nulová",J358,0)</f>
        <v>0</v>
      </c>
      <c r="BJ358" s="17" t="s">
        <v>83</v>
      </c>
      <c r="BK358" s="225">
        <f>ROUND(I358*H358,2)</f>
        <v>0</v>
      </c>
      <c r="BL358" s="17" t="s">
        <v>164</v>
      </c>
      <c r="BM358" s="224" t="s">
        <v>1110</v>
      </c>
    </row>
    <row r="359" s="2" customFormat="1" ht="16.5" customHeight="1">
      <c r="A359" s="39"/>
      <c r="B359" s="40"/>
      <c r="C359" s="226" t="s">
        <v>1111</v>
      </c>
      <c r="D359" s="226" t="s">
        <v>159</v>
      </c>
      <c r="E359" s="227" t="s">
        <v>1112</v>
      </c>
      <c r="F359" s="228" t="s">
        <v>1113</v>
      </c>
      <c r="G359" s="229" t="s">
        <v>162</v>
      </c>
      <c r="H359" s="230">
        <v>5</v>
      </c>
      <c r="I359" s="231"/>
      <c r="J359" s="232">
        <f>ROUND(I359*H359,2)</f>
        <v>0</v>
      </c>
      <c r="K359" s="228" t="s">
        <v>156</v>
      </c>
      <c r="L359" s="233"/>
      <c r="M359" s="234" t="s">
        <v>32</v>
      </c>
      <c r="N359" s="235" t="s">
        <v>47</v>
      </c>
      <c r="O359" s="85"/>
      <c r="P359" s="222">
        <f>O359*H359</f>
        <v>0</v>
      </c>
      <c r="Q359" s="222">
        <v>0</v>
      </c>
      <c r="R359" s="222">
        <f>Q359*H359</f>
        <v>0</v>
      </c>
      <c r="S359" s="222">
        <v>0</v>
      </c>
      <c r="T359" s="223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4" t="s">
        <v>163</v>
      </c>
      <c r="AT359" s="224" t="s">
        <v>159</v>
      </c>
      <c r="AU359" s="224" t="s">
        <v>85</v>
      </c>
      <c r="AY359" s="17" t="s">
        <v>151</v>
      </c>
      <c r="BE359" s="225">
        <f>IF(N359="základní",J359,0)</f>
        <v>0</v>
      </c>
      <c r="BF359" s="225">
        <f>IF(N359="snížená",J359,0)</f>
        <v>0</v>
      </c>
      <c r="BG359" s="225">
        <f>IF(N359="zákl. přenesená",J359,0)</f>
        <v>0</v>
      </c>
      <c r="BH359" s="225">
        <f>IF(N359="sníž. přenesená",J359,0)</f>
        <v>0</v>
      </c>
      <c r="BI359" s="225">
        <f>IF(N359="nulová",J359,0)</f>
        <v>0</v>
      </c>
      <c r="BJ359" s="17" t="s">
        <v>83</v>
      </c>
      <c r="BK359" s="225">
        <f>ROUND(I359*H359,2)</f>
        <v>0</v>
      </c>
      <c r="BL359" s="17" t="s">
        <v>164</v>
      </c>
      <c r="BM359" s="224" t="s">
        <v>1114</v>
      </c>
    </row>
    <row r="360" s="2" customFormat="1" ht="37.8" customHeight="1">
      <c r="A360" s="39"/>
      <c r="B360" s="40"/>
      <c r="C360" s="213" t="s">
        <v>1115</v>
      </c>
      <c r="D360" s="213" t="s">
        <v>152</v>
      </c>
      <c r="E360" s="214" t="s">
        <v>1116</v>
      </c>
      <c r="F360" s="215" t="s">
        <v>1117</v>
      </c>
      <c r="G360" s="216" t="s">
        <v>162</v>
      </c>
      <c r="H360" s="217">
        <v>1</v>
      </c>
      <c r="I360" s="218"/>
      <c r="J360" s="219">
        <f>ROUND(I360*H360,2)</f>
        <v>0</v>
      </c>
      <c r="K360" s="215" t="s">
        <v>156</v>
      </c>
      <c r="L360" s="45"/>
      <c r="M360" s="220" t="s">
        <v>32</v>
      </c>
      <c r="N360" s="221" t="s">
        <v>47</v>
      </c>
      <c r="O360" s="85"/>
      <c r="P360" s="222">
        <f>O360*H360</f>
        <v>0</v>
      </c>
      <c r="Q360" s="222">
        <v>0</v>
      </c>
      <c r="R360" s="222">
        <f>Q360*H360</f>
        <v>0</v>
      </c>
      <c r="S360" s="222">
        <v>0</v>
      </c>
      <c r="T360" s="223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24" t="s">
        <v>497</v>
      </c>
      <c r="AT360" s="224" t="s">
        <v>152</v>
      </c>
      <c r="AU360" s="224" t="s">
        <v>85</v>
      </c>
      <c r="AY360" s="17" t="s">
        <v>151</v>
      </c>
      <c r="BE360" s="225">
        <f>IF(N360="základní",J360,0)</f>
        <v>0</v>
      </c>
      <c r="BF360" s="225">
        <f>IF(N360="snížená",J360,0)</f>
        <v>0</v>
      </c>
      <c r="BG360" s="225">
        <f>IF(N360="zákl. přenesená",J360,0)</f>
        <v>0</v>
      </c>
      <c r="BH360" s="225">
        <f>IF(N360="sníž. přenesená",J360,0)</f>
        <v>0</v>
      </c>
      <c r="BI360" s="225">
        <f>IF(N360="nulová",J360,0)</f>
        <v>0</v>
      </c>
      <c r="BJ360" s="17" t="s">
        <v>83</v>
      </c>
      <c r="BK360" s="225">
        <f>ROUND(I360*H360,2)</f>
        <v>0</v>
      </c>
      <c r="BL360" s="17" t="s">
        <v>497</v>
      </c>
      <c r="BM360" s="224" t="s">
        <v>1118</v>
      </c>
    </row>
    <row r="361" s="2" customFormat="1" ht="24.15" customHeight="1">
      <c r="A361" s="39"/>
      <c r="B361" s="40"/>
      <c r="C361" s="226" t="s">
        <v>1119</v>
      </c>
      <c r="D361" s="226" t="s">
        <v>159</v>
      </c>
      <c r="E361" s="227" t="s">
        <v>1120</v>
      </c>
      <c r="F361" s="228" t="s">
        <v>1121</v>
      </c>
      <c r="G361" s="229" t="s">
        <v>162</v>
      </c>
      <c r="H361" s="230">
        <v>2</v>
      </c>
      <c r="I361" s="231"/>
      <c r="J361" s="232">
        <f>ROUND(I361*H361,2)</f>
        <v>0</v>
      </c>
      <c r="K361" s="228" t="s">
        <v>156</v>
      </c>
      <c r="L361" s="233"/>
      <c r="M361" s="234" t="s">
        <v>32</v>
      </c>
      <c r="N361" s="235" t="s">
        <v>47</v>
      </c>
      <c r="O361" s="85"/>
      <c r="P361" s="222">
        <f>O361*H361</f>
        <v>0</v>
      </c>
      <c r="Q361" s="222">
        <v>0</v>
      </c>
      <c r="R361" s="222">
        <f>Q361*H361</f>
        <v>0</v>
      </c>
      <c r="S361" s="222">
        <v>0</v>
      </c>
      <c r="T361" s="223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4" t="s">
        <v>163</v>
      </c>
      <c r="AT361" s="224" t="s">
        <v>159</v>
      </c>
      <c r="AU361" s="224" t="s">
        <v>85</v>
      </c>
      <c r="AY361" s="17" t="s">
        <v>151</v>
      </c>
      <c r="BE361" s="225">
        <f>IF(N361="základní",J361,0)</f>
        <v>0</v>
      </c>
      <c r="BF361" s="225">
        <f>IF(N361="snížená",J361,0)</f>
        <v>0</v>
      </c>
      <c r="BG361" s="225">
        <f>IF(N361="zákl. přenesená",J361,0)</f>
        <v>0</v>
      </c>
      <c r="BH361" s="225">
        <f>IF(N361="sníž. přenesená",J361,0)</f>
        <v>0</v>
      </c>
      <c r="BI361" s="225">
        <f>IF(N361="nulová",J361,0)</f>
        <v>0</v>
      </c>
      <c r="BJ361" s="17" t="s">
        <v>83</v>
      </c>
      <c r="BK361" s="225">
        <f>ROUND(I361*H361,2)</f>
        <v>0</v>
      </c>
      <c r="BL361" s="17" t="s">
        <v>164</v>
      </c>
      <c r="BM361" s="224" t="s">
        <v>1122</v>
      </c>
    </row>
    <row r="362" s="2" customFormat="1" ht="24.15" customHeight="1">
      <c r="A362" s="39"/>
      <c r="B362" s="40"/>
      <c r="C362" s="226" t="s">
        <v>1123</v>
      </c>
      <c r="D362" s="226" t="s">
        <v>159</v>
      </c>
      <c r="E362" s="227" t="s">
        <v>1124</v>
      </c>
      <c r="F362" s="228" t="s">
        <v>1125</v>
      </c>
      <c r="G362" s="229" t="s">
        <v>162</v>
      </c>
      <c r="H362" s="230">
        <v>2</v>
      </c>
      <c r="I362" s="231"/>
      <c r="J362" s="232">
        <f>ROUND(I362*H362,2)</f>
        <v>0</v>
      </c>
      <c r="K362" s="228" t="s">
        <v>156</v>
      </c>
      <c r="L362" s="233"/>
      <c r="M362" s="234" t="s">
        <v>32</v>
      </c>
      <c r="N362" s="235" t="s">
        <v>47</v>
      </c>
      <c r="O362" s="85"/>
      <c r="P362" s="222">
        <f>O362*H362</f>
        <v>0</v>
      </c>
      <c r="Q362" s="222">
        <v>0</v>
      </c>
      <c r="R362" s="222">
        <f>Q362*H362</f>
        <v>0</v>
      </c>
      <c r="S362" s="222">
        <v>0</v>
      </c>
      <c r="T362" s="223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4" t="s">
        <v>163</v>
      </c>
      <c r="AT362" s="224" t="s">
        <v>159</v>
      </c>
      <c r="AU362" s="224" t="s">
        <v>85</v>
      </c>
      <c r="AY362" s="17" t="s">
        <v>151</v>
      </c>
      <c r="BE362" s="225">
        <f>IF(N362="základní",J362,0)</f>
        <v>0</v>
      </c>
      <c r="BF362" s="225">
        <f>IF(N362="snížená",J362,0)</f>
        <v>0</v>
      </c>
      <c r="BG362" s="225">
        <f>IF(N362="zákl. přenesená",J362,0)</f>
        <v>0</v>
      </c>
      <c r="BH362" s="225">
        <f>IF(N362="sníž. přenesená",J362,0)</f>
        <v>0</v>
      </c>
      <c r="BI362" s="225">
        <f>IF(N362="nulová",J362,0)</f>
        <v>0</v>
      </c>
      <c r="BJ362" s="17" t="s">
        <v>83</v>
      </c>
      <c r="BK362" s="225">
        <f>ROUND(I362*H362,2)</f>
        <v>0</v>
      </c>
      <c r="BL362" s="17" t="s">
        <v>164</v>
      </c>
      <c r="BM362" s="224" t="s">
        <v>1126</v>
      </c>
    </row>
    <row r="363" s="2" customFormat="1" ht="33" customHeight="1">
      <c r="A363" s="39"/>
      <c r="B363" s="40"/>
      <c r="C363" s="226" t="s">
        <v>1127</v>
      </c>
      <c r="D363" s="226" t="s">
        <v>159</v>
      </c>
      <c r="E363" s="227" t="s">
        <v>1128</v>
      </c>
      <c r="F363" s="228" t="s">
        <v>1129</v>
      </c>
      <c r="G363" s="229" t="s">
        <v>162</v>
      </c>
      <c r="H363" s="230">
        <v>5</v>
      </c>
      <c r="I363" s="231"/>
      <c r="J363" s="232">
        <f>ROUND(I363*H363,2)</f>
        <v>0</v>
      </c>
      <c r="K363" s="228" t="s">
        <v>156</v>
      </c>
      <c r="L363" s="233"/>
      <c r="M363" s="234" t="s">
        <v>32</v>
      </c>
      <c r="N363" s="235" t="s">
        <v>47</v>
      </c>
      <c r="O363" s="85"/>
      <c r="P363" s="222">
        <f>O363*H363</f>
        <v>0</v>
      </c>
      <c r="Q363" s="222">
        <v>0</v>
      </c>
      <c r="R363" s="222">
        <f>Q363*H363</f>
        <v>0</v>
      </c>
      <c r="S363" s="222">
        <v>0</v>
      </c>
      <c r="T363" s="223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4" t="s">
        <v>163</v>
      </c>
      <c r="AT363" s="224" t="s">
        <v>159</v>
      </c>
      <c r="AU363" s="224" t="s">
        <v>85</v>
      </c>
      <c r="AY363" s="17" t="s">
        <v>151</v>
      </c>
      <c r="BE363" s="225">
        <f>IF(N363="základní",J363,0)</f>
        <v>0</v>
      </c>
      <c r="BF363" s="225">
        <f>IF(N363="snížená",J363,0)</f>
        <v>0</v>
      </c>
      <c r="BG363" s="225">
        <f>IF(N363="zákl. přenesená",J363,0)</f>
        <v>0</v>
      </c>
      <c r="BH363" s="225">
        <f>IF(N363="sníž. přenesená",J363,0)</f>
        <v>0</v>
      </c>
      <c r="BI363" s="225">
        <f>IF(N363="nulová",J363,0)</f>
        <v>0</v>
      </c>
      <c r="BJ363" s="17" t="s">
        <v>83</v>
      </c>
      <c r="BK363" s="225">
        <f>ROUND(I363*H363,2)</f>
        <v>0</v>
      </c>
      <c r="BL363" s="17" t="s">
        <v>164</v>
      </c>
      <c r="BM363" s="224" t="s">
        <v>1130</v>
      </c>
    </row>
    <row r="364" s="2" customFormat="1" ht="24.15" customHeight="1">
      <c r="A364" s="39"/>
      <c r="B364" s="40"/>
      <c r="C364" s="226" t="s">
        <v>1131</v>
      </c>
      <c r="D364" s="226" t="s">
        <v>159</v>
      </c>
      <c r="E364" s="227" t="s">
        <v>1132</v>
      </c>
      <c r="F364" s="228" t="s">
        <v>1133</v>
      </c>
      <c r="G364" s="229" t="s">
        <v>162</v>
      </c>
      <c r="H364" s="230">
        <v>5</v>
      </c>
      <c r="I364" s="231"/>
      <c r="J364" s="232">
        <f>ROUND(I364*H364,2)</f>
        <v>0</v>
      </c>
      <c r="K364" s="228" t="s">
        <v>156</v>
      </c>
      <c r="L364" s="233"/>
      <c r="M364" s="234" t="s">
        <v>32</v>
      </c>
      <c r="N364" s="235" t="s">
        <v>47</v>
      </c>
      <c r="O364" s="85"/>
      <c r="P364" s="222">
        <f>O364*H364</f>
        <v>0</v>
      </c>
      <c r="Q364" s="222">
        <v>0</v>
      </c>
      <c r="R364" s="222">
        <f>Q364*H364</f>
        <v>0</v>
      </c>
      <c r="S364" s="222">
        <v>0</v>
      </c>
      <c r="T364" s="223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4" t="s">
        <v>163</v>
      </c>
      <c r="AT364" s="224" t="s">
        <v>159</v>
      </c>
      <c r="AU364" s="224" t="s">
        <v>85</v>
      </c>
      <c r="AY364" s="17" t="s">
        <v>151</v>
      </c>
      <c r="BE364" s="225">
        <f>IF(N364="základní",J364,0)</f>
        <v>0</v>
      </c>
      <c r="BF364" s="225">
        <f>IF(N364="snížená",J364,0)</f>
        <v>0</v>
      </c>
      <c r="BG364" s="225">
        <f>IF(N364="zákl. přenesená",J364,0)</f>
        <v>0</v>
      </c>
      <c r="BH364" s="225">
        <f>IF(N364="sníž. přenesená",J364,0)</f>
        <v>0</v>
      </c>
      <c r="BI364" s="225">
        <f>IF(N364="nulová",J364,0)</f>
        <v>0</v>
      </c>
      <c r="BJ364" s="17" t="s">
        <v>83</v>
      </c>
      <c r="BK364" s="225">
        <f>ROUND(I364*H364,2)</f>
        <v>0</v>
      </c>
      <c r="BL364" s="17" t="s">
        <v>164</v>
      </c>
      <c r="BM364" s="224" t="s">
        <v>1134</v>
      </c>
    </row>
    <row r="365" s="2" customFormat="1" ht="24.15" customHeight="1">
      <c r="A365" s="39"/>
      <c r="B365" s="40"/>
      <c r="C365" s="226" t="s">
        <v>1135</v>
      </c>
      <c r="D365" s="226" t="s">
        <v>159</v>
      </c>
      <c r="E365" s="227" t="s">
        <v>1136</v>
      </c>
      <c r="F365" s="228" t="s">
        <v>1137</v>
      </c>
      <c r="G365" s="229" t="s">
        <v>162</v>
      </c>
      <c r="H365" s="230">
        <v>5</v>
      </c>
      <c r="I365" s="231"/>
      <c r="J365" s="232">
        <f>ROUND(I365*H365,2)</f>
        <v>0</v>
      </c>
      <c r="K365" s="228" t="s">
        <v>156</v>
      </c>
      <c r="L365" s="233"/>
      <c r="M365" s="234" t="s">
        <v>32</v>
      </c>
      <c r="N365" s="235" t="s">
        <v>47</v>
      </c>
      <c r="O365" s="85"/>
      <c r="P365" s="222">
        <f>O365*H365</f>
        <v>0</v>
      </c>
      <c r="Q365" s="222">
        <v>0</v>
      </c>
      <c r="R365" s="222">
        <f>Q365*H365</f>
        <v>0</v>
      </c>
      <c r="S365" s="222">
        <v>0</v>
      </c>
      <c r="T365" s="223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4" t="s">
        <v>163</v>
      </c>
      <c r="AT365" s="224" t="s">
        <v>159</v>
      </c>
      <c r="AU365" s="224" t="s">
        <v>85</v>
      </c>
      <c r="AY365" s="17" t="s">
        <v>151</v>
      </c>
      <c r="BE365" s="225">
        <f>IF(N365="základní",J365,0)</f>
        <v>0</v>
      </c>
      <c r="BF365" s="225">
        <f>IF(N365="snížená",J365,0)</f>
        <v>0</v>
      </c>
      <c r="BG365" s="225">
        <f>IF(N365="zákl. přenesená",J365,0)</f>
        <v>0</v>
      </c>
      <c r="BH365" s="225">
        <f>IF(N365="sníž. přenesená",J365,0)</f>
        <v>0</v>
      </c>
      <c r="BI365" s="225">
        <f>IF(N365="nulová",J365,0)</f>
        <v>0</v>
      </c>
      <c r="BJ365" s="17" t="s">
        <v>83</v>
      </c>
      <c r="BK365" s="225">
        <f>ROUND(I365*H365,2)</f>
        <v>0</v>
      </c>
      <c r="BL365" s="17" t="s">
        <v>164</v>
      </c>
      <c r="BM365" s="224" t="s">
        <v>1138</v>
      </c>
    </row>
    <row r="366" s="2" customFormat="1" ht="24.15" customHeight="1">
      <c r="A366" s="39"/>
      <c r="B366" s="40"/>
      <c r="C366" s="226" t="s">
        <v>1139</v>
      </c>
      <c r="D366" s="226" t="s">
        <v>159</v>
      </c>
      <c r="E366" s="227" t="s">
        <v>1140</v>
      </c>
      <c r="F366" s="228" t="s">
        <v>1141</v>
      </c>
      <c r="G366" s="229" t="s">
        <v>162</v>
      </c>
      <c r="H366" s="230">
        <v>5</v>
      </c>
      <c r="I366" s="231"/>
      <c r="J366" s="232">
        <f>ROUND(I366*H366,2)</f>
        <v>0</v>
      </c>
      <c r="K366" s="228" t="s">
        <v>156</v>
      </c>
      <c r="L366" s="233"/>
      <c r="M366" s="234" t="s">
        <v>32</v>
      </c>
      <c r="N366" s="235" t="s">
        <v>47</v>
      </c>
      <c r="O366" s="85"/>
      <c r="P366" s="222">
        <f>O366*H366</f>
        <v>0</v>
      </c>
      <c r="Q366" s="222">
        <v>0</v>
      </c>
      <c r="R366" s="222">
        <f>Q366*H366</f>
        <v>0</v>
      </c>
      <c r="S366" s="222">
        <v>0</v>
      </c>
      <c r="T366" s="223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4" t="s">
        <v>163</v>
      </c>
      <c r="AT366" s="224" t="s">
        <v>159</v>
      </c>
      <c r="AU366" s="224" t="s">
        <v>85</v>
      </c>
      <c r="AY366" s="17" t="s">
        <v>151</v>
      </c>
      <c r="BE366" s="225">
        <f>IF(N366="základní",J366,0)</f>
        <v>0</v>
      </c>
      <c r="BF366" s="225">
        <f>IF(N366="snížená",J366,0)</f>
        <v>0</v>
      </c>
      <c r="BG366" s="225">
        <f>IF(N366="zákl. přenesená",J366,0)</f>
        <v>0</v>
      </c>
      <c r="BH366" s="225">
        <f>IF(N366="sníž. přenesená",J366,0)</f>
        <v>0</v>
      </c>
      <c r="BI366" s="225">
        <f>IF(N366="nulová",J366,0)</f>
        <v>0</v>
      </c>
      <c r="BJ366" s="17" t="s">
        <v>83</v>
      </c>
      <c r="BK366" s="225">
        <f>ROUND(I366*H366,2)</f>
        <v>0</v>
      </c>
      <c r="BL366" s="17" t="s">
        <v>164</v>
      </c>
      <c r="BM366" s="224" t="s">
        <v>1142</v>
      </c>
    </row>
    <row r="367" s="2" customFormat="1" ht="16.5" customHeight="1">
      <c r="A367" s="39"/>
      <c r="B367" s="40"/>
      <c r="C367" s="213" t="s">
        <v>1143</v>
      </c>
      <c r="D367" s="213" t="s">
        <v>152</v>
      </c>
      <c r="E367" s="214" t="s">
        <v>1144</v>
      </c>
      <c r="F367" s="215" t="s">
        <v>1145</v>
      </c>
      <c r="G367" s="216" t="s">
        <v>162</v>
      </c>
      <c r="H367" s="217">
        <v>5</v>
      </c>
      <c r="I367" s="218"/>
      <c r="J367" s="219">
        <f>ROUND(I367*H367,2)</f>
        <v>0</v>
      </c>
      <c r="K367" s="215" t="s">
        <v>156</v>
      </c>
      <c r="L367" s="45"/>
      <c r="M367" s="220" t="s">
        <v>32</v>
      </c>
      <c r="N367" s="221" t="s">
        <v>47</v>
      </c>
      <c r="O367" s="85"/>
      <c r="P367" s="222">
        <f>O367*H367</f>
        <v>0</v>
      </c>
      <c r="Q367" s="222">
        <v>0</v>
      </c>
      <c r="R367" s="222">
        <f>Q367*H367</f>
        <v>0</v>
      </c>
      <c r="S367" s="222">
        <v>0</v>
      </c>
      <c r="T367" s="223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4" t="s">
        <v>157</v>
      </c>
      <c r="AT367" s="224" t="s">
        <v>152</v>
      </c>
      <c r="AU367" s="224" t="s">
        <v>85</v>
      </c>
      <c r="AY367" s="17" t="s">
        <v>151</v>
      </c>
      <c r="BE367" s="225">
        <f>IF(N367="základní",J367,0)</f>
        <v>0</v>
      </c>
      <c r="BF367" s="225">
        <f>IF(N367="snížená",J367,0)</f>
        <v>0</v>
      </c>
      <c r="BG367" s="225">
        <f>IF(N367="zákl. přenesená",J367,0)</f>
        <v>0</v>
      </c>
      <c r="BH367" s="225">
        <f>IF(N367="sníž. přenesená",J367,0)</f>
        <v>0</v>
      </c>
      <c r="BI367" s="225">
        <f>IF(N367="nulová",J367,0)</f>
        <v>0</v>
      </c>
      <c r="BJ367" s="17" t="s">
        <v>83</v>
      </c>
      <c r="BK367" s="225">
        <f>ROUND(I367*H367,2)</f>
        <v>0</v>
      </c>
      <c r="BL367" s="17" t="s">
        <v>157</v>
      </c>
      <c r="BM367" s="224" t="s">
        <v>1146</v>
      </c>
    </row>
    <row r="368" s="2" customFormat="1" ht="21.75" customHeight="1">
      <c r="A368" s="39"/>
      <c r="B368" s="40"/>
      <c r="C368" s="226" t="s">
        <v>1147</v>
      </c>
      <c r="D368" s="226" t="s">
        <v>159</v>
      </c>
      <c r="E368" s="227" t="s">
        <v>1148</v>
      </c>
      <c r="F368" s="228" t="s">
        <v>1149</v>
      </c>
      <c r="G368" s="229" t="s">
        <v>162</v>
      </c>
      <c r="H368" s="230">
        <v>5</v>
      </c>
      <c r="I368" s="231"/>
      <c r="J368" s="232">
        <f>ROUND(I368*H368,2)</f>
        <v>0</v>
      </c>
      <c r="K368" s="228" t="s">
        <v>156</v>
      </c>
      <c r="L368" s="233"/>
      <c r="M368" s="234" t="s">
        <v>32</v>
      </c>
      <c r="N368" s="235" t="s">
        <v>47</v>
      </c>
      <c r="O368" s="85"/>
      <c r="P368" s="222">
        <f>O368*H368</f>
        <v>0</v>
      </c>
      <c r="Q368" s="222">
        <v>0</v>
      </c>
      <c r="R368" s="222">
        <f>Q368*H368</f>
        <v>0</v>
      </c>
      <c r="S368" s="222">
        <v>0</v>
      </c>
      <c r="T368" s="223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4" t="s">
        <v>163</v>
      </c>
      <c r="AT368" s="224" t="s">
        <v>159</v>
      </c>
      <c r="AU368" s="224" t="s">
        <v>85</v>
      </c>
      <c r="AY368" s="17" t="s">
        <v>151</v>
      </c>
      <c r="BE368" s="225">
        <f>IF(N368="základní",J368,0)</f>
        <v>0</v>
      </c>
      <c r="BF368" s="225">
        <f>IF(N368="snížená",J368,0)</f>
        <v>0</v>
      </c>
      <c r="BG368" s="225">
        <f>IF(N368="zákl. přenesená",J368,0)</f>
        <v>0</v>
      </c>
      <c r="BH368" s="225">
        <f>IF(N368="sníž. přenesená",J368,0)</f>
        <v>0</v>
      </c>
      <c r="BI368" s="225">
        <f>IF(N368="nulová",J368,0)</f>
        <v>0</v>
      </c>
      <c r="BJ368" s="17" t="s">
        <v>83</v>
      </c>
      <c r="BK368" s="225">
        <f>ROUND(I368*H368,2)</f>
        <v>0</v>
      </c>
      <c r="BL368" s="17" t="s">
        <v>164</v>
      </c>
      <c r="BM368" s="224" t="s">
        <v>1150</v>
      </c>
    </row>
    <row r="369" s="12" customFormat="1" ht="22.8" customHeight="1">
      <c r="A369" s="12"/>
      <c r="B369" s="199"/>
      <c r="C369" s="200"/>
      <c r="D369" s="201" t="s">
        <v>75</v>
      </c>
      <c r="E369" s="236" t="s">
        <v>1151</v>
      </c>
      <c r="F369" s="236" t="s">
        <v>1152</v>
      </c>
      <c r="G369" s="200"/>
      <c r="H369" s="200"/>
      <c r="I369" s="203"/>
      <c r="J369" s="237">
        <f>BK369</f>
        <v>0</v>
      </c>
      <c r="K369" s="200"/>
      <c r="L369" s="205"/>
      <c r="M369" s="206"/>
      <c r="N369" s="207"/>
      <c r="O369" s="207"/>
      <c r="P369" s="208">
        <f>SUM(P370:P494)</f>
        <v>0</v>
      </c>
      <c r="Q369" s="207"/>
      <c r="R369" s="208">
        <f>SUM(R370:R494)</f>
        <v>0</v>
      </c>
      <c r="S369" s="207"/>
      <c r="T369" s="209">
        <f>SUM(T370:T494)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10" t="s">
        <v>83</v>
      </c>
      <c r="AT369" s="211" t="s">
        <v>75</v>
      </c>
      <c r="AU369" s="211" t="s">
        <v>83</v>
      </c>
      <c r="AY369" s="210" t="s">
        <v>151</v>
      </c>
      <c r="BK369" s="212">
        <f>SUM(BK370:BK494)</f>
        <v>0</v>
      </c>
    </row>
    <row r="370" s="2" customFormat="1" ht="16.5" customHeight="1">
      <c r="A370" s="39"/>
      <c r="B370" s="40"/>
      <c r="C370" s="226" t="s">
        <v>1153</v>
      </c>
      <c r="D370" s="226" t="s">
        <v>159</v>
      </c>
      <c r="E370" s="227" t="s">
        <v>1154</v>
      </c>
      <c r="F370" s="228" t="s">
        <v>1155</v>
      </c>
      <c r="G370" s="229" t="s">
        <v>162</v>
      </c>
      <c r="H370" s="230">
        <v>2</v>
      </c>
      <c r="I370" s="231"/>
      <c r="J370" s="232">
        <f>ROUND(I370*H370,2)</f>
        <v>0</v>
      </c>
      <c r="K370" s="228" t="s">
        <v>156</v>
      </c>
      <c r="L370" s="233"/>
      <c r="M370" s="234" t="s">
        <v>32</v>
      </c>
      <c r="N370" s="235" t="s">
        <v>47</v>
      </c>
      <c r="O370" s="85"/>
      <c r="P370" s="222">
        <f>O370*H370</f>
        <v>0</v>
      </c>
      <c r="Q370" s="222">
        <v>0</v>
      </c>
      <c r="R370" s="222">
        <f>Q370*H370</f>
        <v>0</v>
      </c>
      <c r="S370" s="222">
        <v>0</v>
      </c>
      <c r="T370" s="223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24" t="s">
        <v>163</v>
      </c>
      <c r="AT370" s="224" t="s">
        <v>159</v>
      </c>
      <c r="AU370" s="224" t="s">
        <v>85</v>
      </c>
      <c r="AY370" s="17" t="s">
        <v>151</v>
      </c>
      <c r="BE370" s="225">
        <f>IF(N370="základní",J370,0)</f>
        <v>0</v>
      </c>
      <c r="BF370" s="225">
        <f>IF(N370="snížená",J370,0)</f>
        <v>0</v>
      </c>
      <c r="BG370" s="225">
        <f>IF(N370="zákl. přenesená",J370,0)</f>
        <v>0</v>
      </c>
      <c r="BH370" s="225">
        <f>IF(N370="sníž. přenesená",J370,0)</f>
        <v>0</v>
      </c>
      <c r="BI370" s="225">
        <f>IF(N370="nulová",J370,0)</f>
        <v>0</v>
      </c>
      <c r="BJ370" s="17" t="s">
        <v>83</v>
      </c>
      <c r="BK370" s="225">
        <f>ROUND(I370*H370,2)</f>
        <v>0</v>
      </c>
      <c r="BL370" s="17" t="s">
        <v>164</v>
      </c>
      <c r="BM370" s="224" t="s">
        <v>1156</v>
      </c>
    </row>
    <row r="371" s="2" customFormat="1" ht="24.15" customHeight="1">
      <c r="A371" s="39"/>
      <c r="B371" s="40"/>
      <c r="C371" s="213" t="s">
        <v>1157</v>
      </c>
      <c r="D371" s="213" t="s">
        <v>152</v>
      </c>
      <c r="E371" s="214" t="s">
        <v>1158</v>
      </c>
      <c r="F371" s="215" t="s">
        <v>1159</v>
      </c>
      <c r="G371" s="216" t="s">
        <v>162</v>
      </c>
      <c r="H371" s="217">
        <v>1</v>
      </c>
      <c r="I371" s="218"/>
      <c r="J371" s="219">
        <f>ROUND(I371*H371,2)</f>
        <v>0</v>
      </c>
      <c r="K371" s="215" t="s">
        <v>156</v>
      </c>
      <c r="L371" s="45"/>
      <c r="M371" s="220" t="s">
        <v>32</v>
      </c>
      <c r="N371" s="221" t="s">
        <v>47</v>
      </c>
      <c r="O371" s="85"/>
      <c r="P371" s="222">
        <f>O371*H371</f>
        <v>0</v>
      </c>
      <c r="Q371" s="222">
        <v>0</v>
      </c>
      <c r="R371" s="222">
        <f>Q371*H371</f>
        <v>0</v>
      </c>
      <c r="S371" s="222">
        <v>0</v>
      </c>
      <c r="T371" s="223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24" t="s">
        <v>157</v>
      </c>
      <c r="AT371" s="224" t="s">
        <v>152</v>
      </c>
      <c r="AU371" s="224" t="s">
        <v>85</v>
      </c>
      <c r="AY371" s="17" t="s">
        <v>151</v>
      </c>
      <c r="BE371" s="225">
        <f>IF(N371="základní",J371,0)</f>
        <v>0</v>
      </c>
      <c r="BF371" s="225">
        <f>IF(N371="snížená",J371,0)</f>
        <v>0</v>
      </c>
      <c r="BG371" s="225">
        <f>IF(N371="zákl. přenesená",J371,0)</f>
        <v>0</v>
      </c>
      <c r="BH371" s="225">
        <f>IF(N371="sníž. přenesená",J371,0)</f>
        <v>0</v>
      </c>
      <c r="BI371" s="225">
        <f>IF(N371="nulová",J371,0)</f>
        <v>0</v>
      </c>
      <c r="BJ371" s="17" t="s">
        <v>83</v>
      </c>
      <c r="BK371" s="225">
        <f>ROUND(I371*H371,2)</f>
        <v>0</v>
      </c>
      <c r="BL371" s="17" t="s">
        <v>157</v>
      </c>
      <c r="BM371" s="224" t="s">
        <v>1160</v>
      </c>
    </row>
    <row r="372" s="2" customFormat="1" ht="16.5" customHeight="1">
      <c r="A372" s="39"/>
      <c r="B372" s="40"/>
      <c r="C372" s="213" t="s">
        <v>1161</v>
      </c>
      <c r="D372" s="213" t="s">
        <v>152</v>
      </c>
      <c r="E372" s="214" t="s">
        <v>1162</v>
      </c>
      <c r="F372" s="215" t="s">
        <v>1163</v>
      </c>
      <c r="G372" s="216" t="s">
        <v>162</v>
      </c>
      <c r="H372" s="217">
        <v>5</v>
      </c>
      <c r="I372" s="218"/>
      <c r="J372" s="219">
        <f>ROUND(I372*H372,2)</f>
        <v>0</v>
      </c>
      <c r="K372" s="215" t="s">
        <v>156</v>
      </c>
      <c r="L372" s="45"/>
      <c r="M372" s="220" t="s">
        <v>32</v>
      </c>
      <c r="N372" s="221" t="s">
        <v>47</v>
      </c>
      <c r="O372" s="85"/>
      <c r="P372" s="222">
        <f>O372*H372</f>
        <v>0</v>
      </c>
      <c r="Q372" s="222">
        <v>0</v>
      </c>
      <c r="R372" s="222">
        <f>Q372*H372</f>
        <v>0</v>
      </c>
      <c r="S372" s="222">
        <v>0</v>
      </c>
      <c r="T372" s="223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4" t="s">
        <v>157</v>
      </c>
      <c r="AT372" s="224" t="s">
        <v>152</v>
      </c>
      <c r="AU372" s="224" t="s">
        <v>85</v>
      </c>
      <c r="AY372" s="17" t="s">
        <v>151</v>
      </c>
      <c r="BE372" s="225">
        <f>IF(N372="základní",J372,0)</f>
        <v>0</v>
      </c>
      <c r="BF372" s="225">
        <f>IF(N372="snížená",J372,0)</f>
        <v>0</v>
      </c>
      <c r="BG372" s="225">
        <f>IF(N372="zákl. přenesená",J372,0)</f>
        <v>0</v>
      </c>
      <c r="BH372" s="225">
        <f>IF(N372="sníž. přenesená",J372,0)</f>
        <v>0</v>
      </c>
      <c r="BI372" s="225">
        <f>IF(N372="nulová",J372,0)</f>
        <v>0</v>
      </c>
      <c r="BJ372" s="17" t="s">
        <v>83</v>
      </c>
      <c r="BK372" s="225">
        <f>ROUND(I372*H372,2)</f>
        <v>0</v>
      </c>
      <c r="BL372" s="17" t="s">
        <v>157</v>
      </c>
      <c r="BM372" s="224" t="s">
        <v>1164</v>
      </c>
    </row>
    <row r="373" s="2" customFormat="1" ht="16.5" customHeight="1">
      <c r="A373" s="39"/>
      <c r="B373" s="40"/>
      <c r="C373" s="226" t="s">
        <v>1165</v>
      </c>
      <c r="D373" s="226" t="s">
        <v>159</v>
      </c>
      <c r="E373" s="227" t="s">
        <v>1166</v>
      </c>
      <c r="F373" s="228" t="s">
        <v>1167</v>
      </c>
      <c r="G373" s="229" t="s">
        <v>162</v>
      </c>
      <c r="H373" s="230">
        <v>1</v>
      </c>
      <c r="I373" s="231"/>
      <c r="J373" s="232">
        <f>ROUND(I373*H373,2)</f>
        <v>0</v>
      </c>
      <c r="K373" s="228" t="s">
        <v>156</v>
      </c>
      <c r="L373" s="233"/>
      <c r="M373" s="234" t="s">
        <v>32</v>
      </c>
      <c r="N373" s="235" t="s">
        <v>47</v>
      </c>
      <c r="O373" s="85"/>
      <c r="P373" s="222">
        <f>O373*H373</f>
        <v>0</v>
      </c>
      <c r="Q373" s="222">
        <v>0</v>
      </c>
      <c r="R373" s="222">
        <f>Q373*H373</f>
        <v>0</v>
      </c>
      <c r="S373" s="222">
        <v>0</v>
      </c>
      <c r="T373" s="223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4" t="s">
        <v>668</v>
      </c>
      <c r="AT373" s="224" t="s">
        <v>159</v>
      </c>
      <c r="AU373" s="224" t="s">
        <v>85</v>
      </c>
      <c r="AY373" s="17" t="s">
        <v>151</v>
      </c>
      <c r="BE373" s="225">
        <f>IF(N373="základní",J373,0)</f>
        <v>0</v>
      </c>
      <c r="BF373" s="225">
        <f>IF(N373="snížená",J373,0)</f>
        <v>0</v>
      </c>
      <c r="BG373" s="225">
        <f>IF(N373="zákl. přenesená",J373,0)</f>
        <v>0</v>
      </c>
      <c r="BH373" s="225">
        <f>IF(N373="sníž. přenesená",J373,0)</f>
        <v>0</v>
      </c>
      <c r="BI373" s="225">
        <f>IF(N373="nulová",J373,0)</f>
        <v>0</v>
      </c>
      <c r="BJ373" s="17" t="s">
        <v>83</v>
      </c>
      <c r="BK373" s="225">
        <f>ROUND(I373*H373,2)</f>
        <v>0</v>
      </c>
      <c r="BL373" s="17" t="s">
        <v>668</v>
      </c>
      <c r="BM373" s="224" t="s">
        <v>1168</v>
      </c>
    </row>
    <row r="374" s="2" customFormat="1" ht="16.5" customHeight="1">
      <c r="A374" s="39"/>
      <c r="B374" s="40"/>
      <c r="C374" s="226" t="s">
        <v>1169</v>
      </c>
      <c r="D374" s="226" t="s">
        <v>159</v>
      </c>
      <c r="E374" s="227" t="s">
        <v>1170</v>
      </c>
      <c r="F374" s="228" t="s">
        <v>1171</v>
      </c>
      <c r="G374" s="229" t="s">
        <v>162</v>
      </c>
      <c r="H374" s="230">
        <v>1</v>
      </c>
      <c r="I374" s="231"/>
      <c r="J374" s="232">
        <f>ROUND(I374*H374,2)</f>
        <v>0</v>
      </c>
      <c r="K374" s="228" t="s">
        <v>156</v>
      </c>
      <c r="L374" s="233"/>
      <c r="M374" s="234" t="s">
        <v>32</v>
      </c>
      <c r="N374" s="235" t="s">
        <v>47</v>
      </c>
      <c r="O374" s="85"/>
      <c r="P374" s="222">
        <f>O374*H374</f>
        <v>0</v>
      </c>
      <c r="Q374" s="222">
        <v>0</v>
      </c>
      <c r="R374" s="222">
        <f>Q374*H374</f>
        <v>0</v>
      </c>
      <c r="S374" s="222">
        <v>0</v>
      </c>
      <c r="T374" s="223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24" t="s">
        <v>163</v>
      </c>
      <c r="AT374" s="224" t="s">
        <v>159</v>
      </c>
      <c r="AU374" s="224" t="s">
        <v>85</v>
      </c>
      <c r="AY374" s="17" t="s">
        <v>151</v>
      </c>
      <c r="BE374" s="225">
        <f>IF(N374="základní",J374,0)</f>
        <v>0</v>
      </c>
      <c r="BF374" s="225">
        <f>IF(N374="snížená",J374,0)</f>
        <v>0</v>
      </c>
      <c r="BG374" s="225">
        <f>IF(N374="zákl. přenesená",J374,0)</f>
        <v>0</v>
      </c>
      <c r="BH374" s="225">
        <f>IF(N374="sníž. přenesená",J374,0)</f>
        <v>0</v>
      </c>
      <c r="BI374" s="225">
        <f>IF(N374="nulová",J374,0)</f>
        <v>0</v>
      </c>
      <c r="BJ374" s="17" t="s">
        <v>83</v>
      </c>
      <c r="BK374" s="225">
        <f>ROUND(I374*H374,2)</f>
        <v>0</v>
      </c>
      <c r="BL374" s="17" t="s">
        <v>164</v>
      </c>
      <c r="BM374" s="224" t="s">
        <v>1172</v>
      </c>
    </row>
    <row r="375" s="2" customFormat="1" ht="16.5" customHeight="1">
      <c r="A375" s="39"/>
      <c r="B375" s="40"/>
      <c r="C375" s="226" t="s">
        <v>1173</v>
      </c>
      <c r="D375" s="226" t="s">
        <v>159</v>
      </c>
      <c r="E375" s="227" t="s">
        <v>1174</v>
      </c>
      <c r="F375" s="228" t="s">
        <v>1175</v>
      </c>
      <c r="G375" s="229" t="s">
        <v>162</v>
      </c>
      <c r="H375" s="230">
        <v>1</v>
      </c>
      <c r="I375" s="231"/>
      <c r="J375" s="232">
        <f>ROUND(I375*H375,2)</f>
        <v>0</v>
      </c>
      <c r="K375" s="228" t="s">
        <v>156</v>
      </c>
      <c r="L375" s="233"/>
      <c r="M375" s="234" t="s">
        <v>32</v>
      </c>
      <c r="N375" s="235" t="s">
        <v>47</v>
      </c>
      <c r="O375" s="85"/>
      <c r="P375" s="222">
        <f>O375*H375</f>
        <v>0</v>
      </c>
      <c r="Q375" s="222">
        <v>0</v>
      </c>
      <c r="R375" s="222">
        <f>Q375*H375</f>
        <v>0</v>
      </c>
      <c r="S375" s="222">
        <v>0</v>
      </c>
      <c r="T375" s="223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4" t="s">
        <v>163</v>
      </c>
      <c r="AT375" s="224" t="s">
        <v>159</v>
      </c>
      <c r="AU375" s="224" t="s">
        <v>85</v>
      </c>
      <c r="AY375" s="17" t="s">
        <v>151</v>
      </c>
      <c r="BE375" s="225">
        <f>IF(N375="základní",J375,0)</f>
        <v>0</v>
      </c>
      <c r="BF375" s="225">
        <f>IF(N375="snížená",J375,0)</f>
        <v>0</v>
      </c>
      <c r="BG375" s="225">
        <f>IF(N375="zákl. přenesená",J375,0)</f>
        <v>0</v>
      </c>
      <c r="BH375" s="225">
        <f>IF(N375="sníž. přenesená",J375,0)</f>
        <v>0</v>
      </c>
      <c r="BI375" s="225">
        <f>IF(N375="nulová",J375,0)</f>
        <v>0</v>
      </c>
      <c r="BJ375" s="17" t="s">
        <v>83</v>
      </c>
      <c r="BK375" s="225">
        <f>ROUND(I375*H375,2)</f>
        <v>0</v>
      </c>
      <c r="BL375" s="17" t="s">
        <v>164</v>
      </c>
      <c r="BM375" s="224" t="s">
        <v>1176</v>
      </c>
    </row>
    <row r="376" s="2" customFormat="1" ht="24.15" customHeight="1">
      <c r="A376" s="39"/>
      <c r="B376" s="40"/>
      <c r="C376" s="213" t="s">
        <v>1177</v>
      </c>
      <c r="D376" s="213" t="s">
        <v>152</v>
      </c>
      <c r="E376" s="214" t="s">
        <v>1178</v>
      </c>
      <c r="F376" s="215" t="s">
        <v>1179</v>
      </c>
      <c r="G376" s="216" t="s">
        <v>1180</v>
      </c>
      <c r="H376" s="217">
        <v>1</v>
      </c>
      <c r="I376" s="218"/>
      <c r="J376" s="219">
        <f>ROUND(I376*H376,2)</f>
        <v>0</v>
      </c>
      <c r="K376" s="215" t="s">
        <v>156</v>
      </c>
      <c r="L376" s="45"/>
      <c r="M376" s="220" t="s">
        <v>32</v>
      </c>
      <c r="N376" s="221" t="s">
        <v>47</v>
      </c>
      <c r="O376" s="85"/>
      <c r="P376" s="222">
        <f>O376*H376</f>
        <v>0</v>
      </c>
      <c r="Q376" s="222">
        <v>0</v>
      </c>
      <c r="R376" s="222">
        <f>Q376*H376</f>
        <v>0</v>
      </c>
      <c r="S376" s="222">
        <v>0</v>
      </c>
      <c r="T376" s="223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24" t="s">
        <v>220</v>
      </c>
      <c r="AT376" s="224" t="s">
        <v>152</v>
      </c>
      <c r="AU376" s="224" t="s">
        <v>85</v>
      </c>
      <c r="AY376" s="17" t="s">
        <v>151</v>
      </c>
      <c r="BE376" s="225">
        <f>IF(N376="základní",J376,0)</f>
        <v>0</v>
      </c>
      <c r="BF376" s="225">
        <f>IF(N376="snížená",J376,0)</f>
        <v>0</v>
      </c>
      <c r="BG376" s="225">
        <f>IF(N376="zákl. přenesená",J376,0)</f>
        <v>0</v>
      </c>
      <c r="BH376" s="225">
        <f>IF(N376="sníž. přenesená",J376,0)</f>
        <v>0</v>
      </c>
      <c r="BI376" s="225">
        <f>IF(N376="nulová",J376,0)</f>
        <v>0</v>
      </c>
      <c r="BJ376" s="17" t="s">
        <v>83</v>
      </c>
      <c r="BK376" s="225">
        <f>ROUND(I376*H376,2)</f>
        <v>0</v>
      </c>
      <c r="BL376" s="17" t="s">
        <v>220</v>
      </c>
      <c r="BM376" s="224" t="s">
        <v>1181</v>
      </c>
    </row>
    <row r="377" s="2" customFormat="1" ht="16.5" customHeight="1">
      <c r="A377" s="39"/>
      <c r="B377" s="40"/>
      <c r="C377" s="226" t="s">
        <v>1182</v>
      </c>
      <c r="D377" s="226" t="s">
        <v>159</v>
      </c>
      <c r="E377" s="227" t="s">
        <v>1183</v>
      </c>
      <c r="F377" s="228" t="s">
        <v>1184</v>
      </c>
      <c r="G377" s="229" t="s">
        <v>162</v>
      </c>
      <c r="H377" s="230">
        <v>1</v>
      </c>
      <c r="I377" s="231"/>
      <c r="J377" s="232">
        <f>ROUND(I377*H377,2)</f>
        <v>0</v>
      </c>
      <c r="K377" s="228" t="s">
        <v>156</v>
      </c>
      <c r="L377" s="233"/>
      <c r="M377" s="234" t="s">
        <v>32</v>
      </c>
      <c r="N377" s="235" t="s">
        <v>47</v>
      </c>
      <c r="O377" s="85"/>
      <c r="P377" s="222">
        <f>O377*H377</f>
        <v>0</v>
      </c>
      <c r="Q377" s="222">
        <v>0</v>
      </c>
      <c r="R377" s="222">
        <f>Q377*H377</f>
        <v>0</v>
      </c>
      <c r="S377" s="222">
        <v>0</v>
      </c>
      <c r="T377" s="223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4" t="s">
        <v>163</v>
      </c>
      <c r="AT377" s="224" t="s">
        <v>159</v>
      </c>
      <c r="AU377" s="224" t="s">
        <v>85</v>
      </c>
      <c r="AY377" s="17" t="s">
        <v>151</v>
      </c>
      <c r="BE377" s="225">
        <f>IF(N377="základní",J377,0)</f>
        <v>0</v>
      </c>
      <c r="BF377" s="225">
        <f>IF(N377="snížená",J377,0)</f>
        <v>0</v>
      </c>
      <c r="BG377" s="225">
        <f>IF(N377="zákl. přenesená",J377,0)</f>
        <v>0</v>
      </c>
      <c r="BH377" s="225">
        <f>IF(N377="sníž. přenesená",J377,0)</f>
        <v>0</v>
      </c>
      <c r="BI377" s="225">
        <f>IF(N377="nulová",J377,0)</f>
        <v>0</v>
      </c>
      <c r="BJ377" s="17" t="s">
        <v>83</v>
      </c>
      <c r="BK377" s="225">
        <f>ROUND(I377*H377,2)</f>
        <v>0</v>
      </c>
      <c r="BL377" s="17" t="s">
        <v>164</v>
      </c>
      <c r="BM377" s="224" t="s">
        <v>1185</v>
      </c>
    </row>
    <row r="378" s="2" customFormat="1" ht="21.75" customHeight="1">
      <c r="A378" s="39"/>
      <c r="B378" s="40"/>
      <c r="C378" s="226" t="s">
        <v>1186</v>
      </c>
      <c r="D378" s="226" t="s">
        <v>159</v>
      </c>
      <c r="E378" s="227" t="s">
        <v>1187</v>
      </c>
      <c r="F378" s="228" t="s">
        <v>1188</v>
      </c>
      <c r="G378" s="229" t="s">
        <v>162</v>
      </c>
      <c r="H378" s="230">
        <v>1</v>
      </c>
      <c r="I378" s="231"/>
      <c r="J378" s="232">
        <f>ROUND(I378*H378,2)</f>
        <v>0</v>
      </c>
      <c r="K378" s="228" t="s">
        <v>156</v>
      </c>
      <c r="L378" s="233"/>
      <c r="M378" s="234" t="s">
        <v>32</v>
      </c>
      <c r="N378" s="235" t="s">
        <v>47</v>
      </c>
      <c r="O378" s="85"/>
      <c r="P378" s="222">
        <f>O378*H378</f>
        <v>0</v>
      </c>
      <c r="Q378" s="222">
        <v>0</v>
      </c>
      <c r="R378" s="222">
        <f>Q378*H378</f>
        <v>0</v>
      </c>
      <c r="S378" s="222">
        <v>0</v>
      </c>
      <c r="T378" s="223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4" t="s">
        <v>668</v>
      </c>
      <c r="AT378" s="224" t="s">
        <v>159</v>
      </c>
      <c r="AU378" s="224" t="s">
        <v>85</v>
      </c>
      <c r="AY378" s="17" t="s">
        <v>151</v>
      </c>
      <c r="BE378" s="225">
        <f>IF(N378="základní",J378,0)</f>
        <v>0</v>
      </c>
      <c r="BF378" s="225">
        <f>IF(N378="snížená",J378,0)</f>
        <v>0</v>
      </c>
      <c r="BG378" s="225">
        <f>IF(N378="zákl. přenesená",J378,0)</f>
        <v>0</v>
      </c>
      <c r="BH378" s="225">
        <f>IF(N378="sníž. přenesená",J378,0)</f>
        <v>0</v>
      </c>
      <c r="BI378" s="225">
        <f>IF(N378="nulová",J378,0)</f>
        <v>0</v>
      </c>
      <c r="BJ378" s="17" t="s">
        <v>83</v>
      </c>
      <c r="BK378" s="225">
        <f>ROUND(I378*H378,2)</f>
        <v>0</v>
      </c>
      <c r="BL378" s="17" t="s">
        <v>668</v>
      </c>
      <c r="BM378" s="224" t="s">
        <v>1189</v>
      </c>
    </row>
    <row r="379" s="2" customFormat="1" ht="16.5" customHeight="1">
      <c r="A379" s="39"/>
      <c r="B379" s="40"/>
      <c r="C379" s="226" t="s">
        <v>1190</v>
      </c>
      <c r="D379" s="226" t="s">
        <v>159</v>
      </c>
      <c r="E379" s="227" t="s">
        <v>1191</v>
      </c>
      <c r="F379" s="228" t="s">
        <v>1192</v>
      </c>
      <c r="G379" s="229" t="s">
        <v>162</v>
      </c>
      <c r="H379" s="230">
        <v>1</v>
      </c>
      <c r="I379" s="231"/>
      <c r="J379" s="232">
        <f>ROUND(I379*H379,2)</f>
        <v>0</v>
      </c>
      <c r="K379" s="228" t="s">
        <v>156</v>
      </c>
      <c r="L379" s="233"/>
      <c r="M379" s="234" t="s">
        <v>32</v>
      </c>
      <c r="N379" s="235" t="s">
        <v>47</v>
      </c>
      <c r="O379" s="85"/>
      <c r="P379" s="222">
        <f>O379*H379</f>
        <v>0</v>
      </c>
      <c r="Q379" s="222">
        <v>0</v>
      </c>
      <c r="R379" s="222">
        <f>Q379*H379</f>
        <v>0</v>
      </c>
      <c r="S379" s="222">
        <v>0</v>
      </c>
      <c r="T379" s="223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24" t="s">
        <v>163</v>
      </c>
      <c r="AT379" s="224" t="s">
        <v>159</v>
      </c>
      <c r="AU379" s="224" t="s">
        <v>85</v>
      </c>
      <c r="AY379" s="17" t="s">
        <v>151</v>
      </c>
      <c r="BE379" s="225">
        <f>IF(N379="základní",J379,0)</f>
        <v>0</v>
      </c>
      <c r="BF379" s="225">
        <f>IF(N379="snížená",J379,0)</f>
        <v>0</v>
      </c>
      <c r="BG379" s="225">
        <f>IF(N379="zákl. přenesená",J379,0)</f>
        <v>0</v>
      </c>
      <c r="BH379" s="225">
        <f>IF(N379="sníž. přenesená",J379,0)</f>
        <v>0</v>
      </c>
      <c r="BI379" s="225">
        <f>IF(N379="nulová",J379,0)</f>
        <v>0</v>
      </c>
      <c r="BJ379" s="17" t="s">
        <v>83</v>
      </c>
      <c r="BK379" s="225">
        <f>ROUND(I379*H379,2)</f>
        <v>0</v>
      </c>
      <c r="BL379" s="17" t="s">
        <v>164</v>
      </c>
      <c r="BM379" s="224" t="s">
        <v>1193</v>
      </c>
    </row>
    <row r="380" s="2" customFormat="1" ht="16.5" customHeight="1">
      <c r="A380" s="39"/>
      <c r="B380" s="40"/>
      <c r="C380" s="226" t="s">
        <v>163</v>
      </c>
      <c r="D380" s="226" t="s">
        <v>159</v>
      </c>
      <c r="E380" s="227" t="s">
        <v>1194</v>
      </c>
      <c r="F380" s="228" t="s">
        <v>1195</v>
      </c>
      <c r="G380" s="229" t="s">
        <v>162</v>
      </c>
      <c r="H380" s="230">
        <v>1</v>
      </c>
      <c r="I380" s="231"/>
      <c r="J380" s="232">
        <f>ROUND(I380*H380,2)</f>
        <v>0</v>
      </c>
      <c r="K380" s="228" t="s">
        <v>156</v>
      </c>
      <c r="L380" s="233"/>
      <c r="M380" s="234" t="s">
        <v>32</v>
      </c>
      <c r="N380" s="235" t="s">
        <v>47</v>
      </c>
      <c r="O380" s="85"/>
      <c r="P380" s="222">
        <f>O380*H380</f>
        <v>0</v>
      </c>
      <c r="Q380" s="222">
        <v>0</v>
      </c>
      <c r="R380" s="222">
        <f>Q380*H380</f>
        <v>0</v>
      </c>
      <c r="S380" s="222">
        <v>0</v>
      </c>
      <c r="T380" s="223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4" t="s">
        <v>163</v>
      </c>
      <c r="AT380" s="224" t="s">
        <v>159</v>
      </c>
      <c r="AU380" s="224" t="s">
        <v>85</v>
      </c>
      <c r="AY380" s="17" t="s">
        <v>151</v>
      </c>
      <c r="BE380" s="225">
        <f>IF(N380="základní",J380,0)</f>
        <v>0</v>
      </c>
      <c r="BF380" s="225">
        <f>IF(N380="snížená",J380,0)</f>
        <v>0</v>
      </c>
      <c r="BG380" s="225">
        <f>IF(N380="zákl. přenesená",J380,0)</f>
        <v>0</v>
      </c>
      <c r="BH380" s="225">
        <f>IF(N380="sníž. přenesená",J380,0)</f>
        <v>0</v>
      </c>
      <c r="BI380" s="225">
        <f>IF(N380="nulová",J380,0)</f>
        <v>0</v>
      </c>
      <c r="BJ380" s="17" t="s">
        <v>83</v>
      </c>
      <c r="BK380" s="225">
        <f>ROUND(I380*H380,2)</f>
        <v>0</v>
      </c>
      <c r="BL380" s="17" t="s">
        <v>164</v>
      </c>
      <c r="BM380" s="224" t="s">
        <v>1196</v>
      </c>
    </row>
    <row r="381" s="2" customFormat="1" ht="16.5" customHeight="1">
      <c r="A381" s="39"/>
      <c r="B381" s="40"/>
      <c r="C381" s="226" t="s">
        <v>1197</v>
      </c>
      <c r="D381" s="226" t="s">
        <v>159</v>
      </c>
      <c r="E381" s="227" t="s">
        <v>1198</v>
      </c>
      <c r="F381" s="228" t="s">
        <v>1199</v>
      </c>
      <c r="G381" s="229" t="s">
        <v>162</v>
      </c>
      <c r="H381" s="230">
        <v>1</v>
      </c>
      <c r="I381" s="231"/>
      <c r="J381" s="232">
        <f>ROUND(I381*H381,2)</f>
        <v>0</v>
      </c>
      <c r="K381" s="228" t="s">
        <v>156</v>
      </c>
      <c r="L381" s="233"/>
      <c r="M381" s="234" t="s">
        <v>32</v>
      </c>
      <c r="N381" s="235" t="s">
        <v>47</v>
      </c>
      <c r="O381" s="85"/>
      <c r="P381" s="222">
        <f>O381*H381</f>
        <v>0</v>
      </c>
      <c r="Q381" s="222">
        <v>0</v>
      </c>
      <c r="R381" s="222">
        <f>Q381*H381</f>
        <v>0</v>
      </c>
      <c r="S381" s="222">
        <v>0</v>
      </c>
      <c r="T381" s="223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24" t="s">
        <v>163</v>
      </c>
      <c r="AT381" s="224" t="s">
        <v>159</v>
      </c>
      <c r="AU381" s="224" t="s">
        <v>85</v>
      </c>
      <c r="AY381" s="17" t="s">
        <v>151</v>
      </c>
      <c r="BE381" s="225">
        <f>IF(N381="základní",J381,0)</f>
        <v>0</v>
      </c>
      <c r="BF381" s="225">
        <f>IF(N381="snížená",J381,0)</f>
        <v>0</v>
      </c>
      <c r="BG381" s="225">
        <f>IF(N381="zákl. přenesená",J381,0)</f>
        <v>0</v>
      </c>
      <c r="BH381" s="225">
        <f>IF(N381="sníž. přenesená",J381,0)</f>
        <v>0</v>
      </c>
      <c r="BI381" s="225">
        <f>IF(N381="nulová",J381,0)</f>
        <v>0</v>
      </c>
      <c r="BJ381" s="17" t="s">
        <v>83</v>
      </c>
      <c r="BK381" s="225">
        <f>ROUND(I381*H381,2)</f>
        <v>0</v>
      </c>
      <c r="BL381" s="17" t="s">
        <v>164</v>
      </c>
      <c r="BM381" s="224" t="s">
        <v>1200</v>
      </c>
    </row>
    <row r="382" s="2" customFormat="1" ht="16.5" customHeight="1">
      <c r="A382" s="39"/>
      <c r="B382" s="40"/>
      <c r="C382" s="226" t="s">
        <v>1201</v>
      </c>
      <c r="D382" s="226" t="s">
        <v>159</v>
      </c>
      <c r="E382" s="227" t="s">
        <v>1202</v>
      </c>
      <c r="F382" s="228" t="s">
        <v>1203</v>
      </c>
      <c r="G382" s="229" t="s">
        <v>162</v>
      </c>
      <c r="H382" s="230">
        <v>1</v>
      </c>
      <c r="I382" s="231"/>
      <c r="J382" s="232">
        <f>ROUND(I382*H382,2)</f>
        <v>0</v>
      </c>
      <c r="K382" s="228" t="s">
        <v>156</v>
      </c>
      <c r="L382" s="233"/>
      <c r="M382" s="234" t="s">
        <v>32</v>
      </c>
      <c r="N382" s="235" t="s">
        <v>47</v>
      </c>
      <c r="O382" s="85"/>
      <c r="P382" s="222">
        <f>O382*H382</f>
        <v>0</v>
      </c>
      <c r="Q382" s="222">
        <v>0</v>
      </c>
      <c r="R382" s="222">
        <f>Q382*H382</f>
        <v>0</v>
      </c>
      <c r="S382" s="222">
        <v>0</v>
      </c>
      <c r="T382" s="223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24" t="s">
        <v>163</v>
      </c>
      <c r="AT382" s="224" t="s">
        <v>159</v>
      </c>
      <c r="AU382" s="224" t="s">
        <v>85</v>
      </c>
      <c r="AY382" s="17" t="s">
        <v>151</v>
      </c>
      <c r="BE382" s="225">
        <f>IF(N382="základní",J382,0)</f>
        <v>0</v>
      </c>
      <c r="BF382" s="225">
        <f>IF(N382="snížená",J382,0)</f>
        <v>0</v>
      </c>
      <c r="BG382" s="225">
        <f>IF(N382="zákl. přenesená",J382,0)</f>
        <v>0</v>
      </c>
      <c r="BH382" s="225">
        <f>IF(N382="sníž. přenesená",J382,0)</f>
        <v>0</v>
      </c>
      <c r="BI382" s="225">
        <f>IF(N382="nulová",J382,0)</f>
        <v>0</v>
      </c>
      <c r="BJ382" s="17" t="s">
        <v>83</v>
      </c>
      <c r="BK382" s="225">
        <f>ROUND(I382*H382,2)</f>
        <v>0</v>
      </c>
      <c r="BL382" s="17" t="s">
        <v>164</v>
      </c>
      <c r="BM382" s="224" t="s">
        <v>1204</v>
      </c>
    </row>
    <row r="383" s="2" customFormat="1" ht="24.15" customHeight="1">
      <c r="A383" s="39"/>
      <c r="B383" s="40"/>
      <c r="C383" s="226" t="s">
        <v>1205</v>
      </c>
      <c r="D383" s="226" t="s">
        <v>159</v>
      </c>
      <c r="E383" s="227" t="s">
        <v>1206</v>
      </c>
      <c r="F383" s="228" t="s">
        <v>1207</v>
      </c>
      <c r="G383" s="229" t="s">
        <v>162</v>
      </c>
      <c r="H383" s="230">
        <v>1</v>
      </c>
      <c r="I383" s="231"/>
      <c r="J383" s="232">
        <f>ROUND(I383*H383,2)</f>
        <v>0</v>
      </c>
      <c r="K383" s="228" t="s">
        <v>156</v>
      </c>
      <c r="L383" s="233"/>
      <c r="M383" s="234" t="s">
        <v>32</v>
      </c>
      <c r="N383" s="235" t="s">
        <v>47</v>
      </c>
      <c r="O383" s="85"/>
      <c r="P383" s="222">
        <f>O383*H383</f>
        <v>0</v>
      </c>
      <c r="Q383" s="222">
        <v>0</v>
      </c>
      <c r="R383" s="222">
        <f>Q383*H383</f>
        <v>0</v>
      </c>
      <c r="S383" s="222">
        <v>0</v>
      </c>
      <c r="T383" s="223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4" t="s">
        <v>163</v>
      </c>
      <c r="AT383" s="224" t="s">
        <v>159</v>
      </c>
      <c r="AU383" s="224" t="s">
        <v>85</v>
      </c>
      <c r="AY383" s="17" t="s">
        <v>151</v>
      </c>
      <c r="BE383" s="225">
        <f>IF(N383="základní",J383,0)</f>
        <v>0</v>
      </c>
      <c r="BF383" s="225">
        <f>IF(N383="snížená",J383,0)</f>
        <v>0</v>
      </c>
      <c r="BG383" s="225">
        <f>IF(N383="zákl. přenesená",J383,0)</f>
        <v>0</v>
      </c>
      <c r="BH383" s="225">
        <f>IF(N383="sníž. přenesená",J383,0)</f>
        <v>0</v>
      </c>
      <c r="BI383" s="225">
        <f>IF(N383="nulová",J383,0)</f>
        <v>0</v>
      </c>
      <c r="BJ383" s="17" t="s">
        <v>83</v>
      </c>
      <c r="BK383" s="225">
        <f>ROUND(I383*H383,2)</f>
        <v>0</v>
      </c>
      <c r="BL383" s="17" t="s">
        <v>164</v>
      </c>
      <c r="BM383" s="224" t="s">
        <v>1208</v>
      </c>
    </row>
    <row r="384" s="2" customFormat="1" ht="24.15" customHeight="1">
      <c r="A384" s="39"/>
      <c r="B384" s="40"/>
      <c r="C384" s="226" t="s">
        <v>1209</v>
      </c>
      <c r="D384" s="226" t="s">
        <v>159</v>
      </c>
      <c r="E384" s="227" t="s">
        <v>1210</v>
      </c>
      <c r="F384" s="228" t="s">
        <v>1211</v>
      </c>
      <c r="G384" s="229" t="s">
        <v>162</v>
      </c>
      <c r="H384" s="230">
        <v>1</v>
      </c>
      <c r="I384" s="231"/>
      <c r="J384" s="232">
        <f>ROUND(I384*H384,2)</f>
        <v>0</v>
      </c>
      <c r="K384" s="228" t="s">
        <v>156</v>
      </c>
      <c r="L384" s="233"/>
      <c r="M384" s="234" t="s">
        <v>32</v>
      </c>
      <c r="N384" s="235" t="s">
        <v>47</v>
      </c>
      <c r="O384" s="85"/>
      <c r="P384" s="222">
        <f>O384*H384</f>
        <v>0</v>
      </c>
      <c r="Q384" s="222">
        <v>0</v>
      </c>
      <c r="R384" s="222">
        <f>Q384*H384</f>
        <v>0</v>
      </c>
      <c r="S384" s="222">
        <v>0</v>
      </c>
      <c r="T384" s="223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4" t="s">
        <v>163</v>
      </c>
      <c r="AT384" s="224" t="s">
        <v>159</v>
      </c>
      <c r="AU384" s="224" t="s">
        <v>85</v>
      </c>
      <c r="AY384" s="17" t="s">
        <v>151</v>
      </c>
      <c r="BE384" s="225">
        <f>IF(N384="základní",J384,0)</f>
        <v>0</v>
      </c>
      <c r="BF384" s="225">
        <f>IF(N384="snížená",J384,0)</f>
        <v>0</v>
      </c>
      <c r="BG384" s="225">
        <f>IF(N384="zákl. přenesená",J384,0)</f>
        <v>0</v>
      </c>
      <c r="BH384" s="225">
        <f>IF(N384="sníž. přenesená",J384,0)</f>
        <v>0</v>
      </c>
      <c r="BI384" s="225">
        <f>IF(N384="nulová",J384,0)</f>
        <v>0</v>
      </c>
      <c r="BJ384" s="17" t="s">
        <v>83</v>
      </c>
      <c r="BK384" s="225">
        <f>ROUND(I384*H384,2)</f>
        <v>0</v>
      </c>
      <c r="BL384" s="17" t="s">
        <v>164</v>
      </c>
      <c r="BM384" s="224" t="s">
        <v>1212</v>
      </c>
    </row>
    <row r="385" s="2" customFormat="1" ht="24.15" customHeight="1">
      <c r="A385" s="39"/>
      <c r="B385" s="40"/>
      <c r="C385" s="226" t="s">
        <v>1213</v>
      </c>
      <c r="D385" s="226" t="s">
        <v>159</v>
      </c>
      <c r="E385" s="227" t="s">
        <v>1214</v>
      </c>
      <c r="F385" s="228" t="s">
        <v>1215</v>
      </c>
      <c r="G385" s="229" t="s">
        <v>162</v>
      </c>
      <c r="H385" s="230">
        <v>1</v>
      </c>
      <c r="I385" s="231"/>
      <c r="J385" s="232">
        <f>ROUND(I385*H385,2)</f>
        <v>0</v>
      </c>
      <c r="K385" s="228" t="s">
        <v>156</v>
      </c>
      <c r="L385" s="233"/>
      <c r="M385" s="234" t="s">
        <v>32</v>
      </c>
      <c r="N385" s="235" t="s">
        <v>47</v>
      </c>
      <c r="O385" s="85"/>
      <c r="P385" s="222">
        <f>O385*H385</f>
        <v>0</v>
      </c>
      <c r="Q385" s="222">
        <v>0</v>
      </c>
      <c r="R385" s="222">
        <f>Q385*H385</f>
        <v>0</v>
      </c>
      <c r="S385" s="222">
        <v>0</v>
      </c>
      <c r="T385" s="223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24" t="s">
        <v>163</v>
      </c>
      <c r="AT385" s="224" t="s">
        <v>159</v>
      </c>
      <c r="AU385" s="224" t="s">
        <v>85</v>
      </c>
      <c r="AY385" s="17" t="s">
        <v>151</v>
      </c>
      <c r="BE385" s="225">
        <f>IF(N385="základní",J385,0)</f>
        <v>0</v>
      </c>
      <c r="BF385" s="225">
        <f>IF(N385="snížená",J385,0)</f>
        <v>0</v>
      </c>
      <c r="BG385" s="225">
        <f>IF(N385="zákl. přenesená",J385,0)</f>
        <v>0</v>
      </c>
      <c r="BH385" s="225">
        <f>IF(N385="sníž. přenesená",J385,0)</f>
        <v>0</v>
      </c>
      <c r="BI385" s="225">
        <f>IF(N385="nulová",J385,0)</f>
        <v>0</v>
      </c>
      <c r="BJ385" s="17" t="s">
        <v>83</v>
      </c>
      <c r="BK385" s="225">
        <f>ROUND(I385*H385,2)</f>
        <v>0</v>
      </c>
      <c r="BL385" s="17" t="s">
        <v>164</v>
      </c>
      <c r="BM385" s="224" t="s">
        <v>1216</v>
      </c>
    </row>
    <row r="386" s="2" customFormat="1" ht="16.5" customHeight="1">
      <c r="A386" s="39"/>
      <c r="B386" s="40"/>
      <c r="C386" s="226" t="s">
        <v>1217</v>
      </c>
      <c r="D386" s="226" t="s">
        <v>159</v>
      </c>
      <c r="E386" s="227" t="s">
        <v>1218</v>
      </c>
      <c r="F386" s="228" t="s">
        <v>1219</v>
      </c>
      <c r="G386" s="229" t="s">
        <v>162</v>
      </c>
      <c r="H386" s="230">
        <v>1</v>
      </c>
      <c r="I386" s="231"/>
      <c r="J386" s="232">
        <f>ROUND(I386*H386,2)</f>
        <v>0</v>
      </c>
      <c r="K386" s="228" t="s">
        <v>156</v>
      </c>
      <c r="L386" s="233"/>
      <c r="M386" s="234" t="s">
        <v>32</v>
      </c>
      <c r="N386" s="235" t="s">
        <v>47</v>
      </c>
      <c r="O386" s="85"/>
      <c r="P386" s="222">
        <f>O386*H386</f>
        <v>0</v>
      </c>
      <c r="Q386" s="222">
        <v>0</v>
      </c>
      <c r="R386" s="222">
        <f>Q386*H386</f>
        <v>0</v>
      </c>
      <c r="S386" s="222">
        <v>0</v>
      </c>
      <c r="T386" s="223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24" t="s">
        <v>163</v>
      </c>
      <c r="AT386" s="224" t="s">
        <v>159</v>
      </c>
      <c r="AU386" s="224" t="s">
        <v>85</v>
      </c>
      <c r="AY386" s="17" t="s">
        <v>151</v>
      </c>
      <c r="BE386" s="225">
        <f>IF(N386="základní",J386,0)</f>
        <v>0</v>
      </c>
      <c r="BF386" s="225">
        <f>IF(N386="snížená",J386,0)</f>
        <v>0</v>
      </c>
      <c r="BG386" s="225">
        <f>IF(N386="zákl. přenesená",J386,0)</f>
        <v>0</v>
      </c>
      <c r="BH386" s="225">
        <f>IF(N386="sníž. přenesená",J386,0)</f>
        <v>0</v>
      </c>
      <c r="BI386" s="225">
        <f>IF(N386="nulová",J386,0)</f>
        <v>0</v>
      </c>
      <c r="BJ386" s="17" t="s">
        <v>83</v>
      </c>
      <c r="BK386" s="225">
        <f>ROUND(I386*H386,2)</f>
        <v>0</v>
      </c>
      <c r="BL386" s="17" t="s">
        <v>164</v>
      </c>
      <c r="BM386" s="224" t="s">
        <v>1220</v>
      </c>
    </row>
    <row r="387" s="2" customFormat="1" ht="21.75" customHeight="1">
      <c r="A387" s="39"/>
      <c r="B387" s="40"/>
      <c r="C387" s="226" t="s">
        <v>1221</v>
      </c>
      <c r="D387" s="226" t="s">
        <v>159</v>
      </c>
      <c r="E387" s="227" t="s">
        <v>1222</v>
      </c>
      <c r="F387" s="228" t="s">
        <v>1223</v>
      </c>
      <c r="G387" s="229" t="s">
        <v>162</v>
      </c>
      <c r="H387" s="230">
        <v>1</v>
      </c>
      <c r="I387" s="231"/>
      <c r="J387" s="232">
        <f>ROUND(I387*H387,2)</f>
        <v>0</v>
      </c>
      <c r="K387" s="228" t="s">
        <v>156</v>
      </c>
      <c r="L387" s="233"/>
      <c r="M387" s="234" t="s">
        <v>32</v>
      </c>
      <c r="N387" s="235" t="s">
        <v>47</v>
      </c>
      <c r="O387" s="85"/>
      <c r="P387" s="222">
        <f>O387*H387</f>
        <v>0</v>
      </c>
      <c r="Q387" s="222">
        <v>0</v>
      </c>
      <c r="R387" s="222">
        <f>Q387*H387</f>
        <v>0</v>
      </c>
      <c r="S387" s="222">
        <v>0</v>
      </c>
      <c r="T387" s="223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4" t="s">
        <v>668</v>
      </c>
      <c r="AT387" s="224" t="s">
        <v>159</v>
      </c>
      <c r="AU387" s="224" t="s">
        <v>85</v>
      </c>
      <c r="AY387" s="17" t="s">
        <v>151</v>
      </c>
      <c r="BE387" s="225">
        <f>IF(N387="základní",J387,0)</f>
        <v>0</v>
      </c>
      <c r="BF387" s="225">
        <f>IF(N387="snížená",J387,0)</f>
        <v>0</v>
      </c>
      <c r="BG387" s="225">
        <f>IF(N387="zákl. přenesená",J387,0)</f>
        <v>0</v>
      </c>
      <c r="BH387" s="225">
        <f>IF(N387="sníž. přenesená",J387,0)</f>
        <v>0</v>
      </c>
      <c r="BI387" s="225">
        <f>IF(N387="nulová",J387,0)</f>
        <v>0</v>
      </c>
      <c r="BJ387" s="17" t="s">
        <v>83</v>
      </c>
      <c r="BK387" s="225">
        <f>ROUND(I387*H387,2)</f>
        <v>0</v>
      </c>
      <c r="BL387" s="17" t="s">
        <v>668</v>
      </c>
      <c r="BM387" s="224" t="s">
        <v>1224</v>
      </c>
    </row>
    <row r="388" s="2" customFormat="1" ht="24.15" customHeight="1">
      <c r="A388" s="39"/>
      <c r="B388" s="40"/>
      <c r="C388" s="226" t="s">
        <v>1225</v>
      </c>
      <c r="D388" s="226" t="s">
        <v>159</v>
      </c>
      <c r="E388" s="227" t="s">
        <v>1226</v>
      </c>
      <c r="F388" s="228" t="s">
        <v>1227</v>
      </c>
      <c r="G388" s="229" t="s">
        <v>162</v>
      </c>
      <c r="H388" s="230">
        <v>1</v>
      </c>
      <c r="I388" s="231"/>
      <c r="J388" s="232">
        <f>ROUND(I388*H388,2)</f>
        <v>0</v>
      </c>
      <c r="K388" s="228" t="s">
        <v>156</v>
      </c>
      <c r="L388" s="233"/>
      <c r="M388" s="234" t="s">
        <v>32</v>
      </c>
      <c r="N388" s="235" t="s">
        <v>47</v>
      </c>
      <c r="O388" s="85"/>
      <c r="P388" s="222">
        <f>O388*H388</f>
        <v>0</v>
      </c>
      <c r="Q388" s="222">
        <v>0</v>
      </c>
      <c r="R388" s="222">
        <f>Q388*H388</f>
        <v>0</v>
      </c>
      <c r="S388" s="222">
        <v>0</v>
      </c>
      <c r="T388" s="223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24" t="s">
        <v>668</v>
      </c>
      <c r="AT388" s="224" t="s">
        <v>159</v>
      </c>
      <c r="AU388" s="224" t="s">
        <v>85</v>
      </c>
      <c r="AY388" s="17" t="s">
        <v>151</v>
      </c>
      <c r="BE388" s="225">
        <f>IF(N388="základní",J388,0)</f>
        <v>0</v>
      </c>
      <c r="BF388" s="225">
        <f>IF(N388="snížená",J388,0)</f>
        <v>0</v>
      </c>
      <c r="BG388" s="225">
        <f>IF(N388="zákl. přenesená",J388,0)</f>
        <v>0</v>
      </c>
      <c r="BH388" s="225">
        <f>IF(N388="sníž. přenesená",J388,0)</f>
        <v>0</v>
      </c>
      <c r="BI388" s="225">
        <f>IF(N388="nulová",J388,0)</f>
        <v>0</v>
      </c>
      <c r="BJ388" s="17" t="s">
        <v>83</v>
      </c>
      <c r="BK388" s="225">
        <f>ROUND(I388*H388,2)</f>
        <v>0</v>
      </c>
      <c r="BL388" s="17" t="s">
        <v>668</v>
      </c>
      <c r="BM388" s="224" t="s">
        <v>1228</v>
      </c>
    </row>
    <row r="389" s="2" customFormat="1" ht="16.5" customHeight="1">
      <c r="A389" s="39"/>
      <c r="B389" s="40"/>
      <c r="C389" s="226" t="s">
        <v>1229</v>
      </c>
      <c r="D389" s="226" t="s">
        <v>159</v>
      </c>
      <c r="E389" s="227" t="s">
        <v>1230</v>
      </c>
      <c r="F389" s="228" t="s">
        <v>1231</v>
      </c>
      <c r="G389" s="229" t="s">
        <v>162</v>
      </c>
      <c r="H389" s="230">
        <v>1</v>
      </c>
      <c r="I389" s="231"/>
      <c r="J389" s="232">
        <f>ROUND(I389*H389,2)</f>
        <v>0</v>
      </c>
      <c r="K389" s="228" t="s">
        <v>156</v>
      </c>
      <c r="L389" s="233"/>
      <c r="M389" s="234" t="s">
        <v>32</v>
      </c>
      <c r="N389" s="235" t="s">
        <v>47</v>
      </c>
      <c r="O389" s="85"/>
      <c r="P389" s="222">
        <f>O389*H389</f>
        <v>0</v>
      </c>
      <c r="Q389" s="222">
        <v>0</v>
      </c>
      <c r="R389" s="222">
        <f>Q389*H389</f>
        <v>0</v>
      </c>
      <c r="S389" s="222">
        <v>0</v>
      </c>
      <c r="T389" s="223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24" t="s">
        <v>163</v>
      </c>
      <c r="AT389" s="224" t="s">
        <v>159</v>
      </c>
      <c r="AU389" s="224" t="s">
        <v>85</v>
      </c>
      <c r="AY389" s="17" t="s">
        <v>151</v>
      </c>
      <c r="BE389" s="225">
        <f>IF(N389="základní",J389,0)</f>
        <v>0</v>
      </c>
      <c r="BF389" s="225">
        <f>IF(N389="snížená",J389,0)</f>
        <v>0</v>
      </c>
      <c r="BG389" s="225">
        <f>IF(N389="zákl. přenesená",J389,0)</f>
        <v>0</v>
      </c>
      <c r="BH389" s="225">
        <f>IF(N389="sníž. přenesená",J389,0)</f>
        <v>0</v>
      </c>
      <c r="BI389" s="225">
        <f>IF(N389="nulová",J389,0)</f>
        <v>0</v>
      </c>
      <c r="BJ389" s="17" t="s">
        <v>83</v>
      </c>
      <c r="BK389" s="225">
        <f>ROUND(I389*H389,2)</f>
        <v>0</v>
      </c>
      <c r="BL389" s="17" t="s">
        <v>164</v>
      </c>
      <c r="BM389" s="224" t="s">
        <v>1232</v>
      </c>
    </row>
    <row r="390" s="2" customFormat="1" ht="16.5" customHeight="1">
      <c r="A390" s="39"/>
      <c r="B390" s="40"/>
      <c r="C390" s="226" t="s">
        <v>1233</v>
      </c>
      <c r="D390" s="226" t="s">
        <v>159</v>
      </c>
      <c r="E390" s="227" t="s">
        <v>1234</v>
      </c>
      <c r="F390" s="228" t="s">
        <v>1235</v>
      </c>
      <c r="G390" s="229" t="s">
        <v>162</v>
      </c>
      <c r="H390" s="230">
        <v>2</v>
      </c>
      <c r="I390" s="231"/>
      <c r="J390" s="232">
        <f>ROUND(I390*H390,2)</f>
        <v>0</v>
      </c>
      <c r="K390" s="228" t="s">
        <v>156</v>
      </c>
      <c r="L390" s="233"/>
      <c r="M390" s="234" t="s">
        <v>32</v>
      </c>
      <c r="N390" s="235" t="s">
        <v>47</v>
      </c>
      <c r="O390" s="85"/>
      <c r="P390" s="222">
        <f>O390*H390</f>
        <v>0</v>
      </c>
      <c r="Q390" s="222">
        <v>0</v>
      </c>
      <c r="R390" s="222">
        <f>Q390*H390</f>
        <v>0</v>
      </c>
      <c r="S390" s="222">
        <v>0</v>
      </c>
      <c r="T390" s="223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24" t="s">
        <v>163</v>
      </c>
      <c r="AT390" s="224" t="s">
        <v>159</v>
      </c>
      <c r="AU390" s="224" t="s">
        <v>85</v>
      </c>
      <c r="AY390" s="17" t="s">
        <v>151</v>
      </c>
      <c r="BE390" s="225">
        <f>IF(N390="základní",J390,0)</f>
        <v>0</v>
      </c>
      <c r="BF390" s="225">
        <f>IF(N390="snížená",J390,0)</f>
        <v>0</v>
      </c>
      <c r="BG390" s="225">
        <f>IF(N390="zákl. přenesená",J390,0)</f>
        <v>0</v>
      </c>
      <c r="BH390" s="225">
        <f>IF(N390="sníž. přenesená",J390,0)</f>
        <v>0</v>
      </c>
      <c r="BI390" s="225">
        <f>IF(N390="nulová",J390,0)</f>
        <v>0</v>
      </c>
      <c r="BJ390" s="17" t="s">
        <v>83</v>
      </c>
      <c r="BK390" s="225">
        <f>ROUND(I390*H390,2)</f>
        <v>0</v>
      </c>
      <c r="BL390" s="17" t="s">
        <v>164</v>
      </c>
      <c r="BM390" s="224" t="s">
        <v>1236</v>
      </c>
    </row>
    <row r="391" s="2" customFormat="1" ht="24.15" customHeight="1">
      <c r="A391" s="39"/>
      <c r="B391" s="40"/>
      <c r="C391" s="226" t="s">
        <v>1237</v>
      </c>
      <c r="D391" s="226" t="s">
        <v>159</v>
      </c>
      <c r="E391" s="227" t="s">
        <v>1238</v>
      </c>
      <c r="F391" s="228" t="s">
        <v>1239</v>
      </c>
      <c r="G391" s="229" t="s">
        <v>162</v>
      </c>
      <c r="H391" s="230">
        <v>1</v>
      </c>
      <c r="I391" s="231"/>
      <c r="J391" s="232">
        <f>ROUND(I391*H391,2)</f>
        <v>0</v>
      </c>
      <c r="K391" s="228" t="s">
        <v>156</v>
      </c>
      <c r="L391" s="233"/>
      <c r="M391" s="234" t="s">
        <v>32</v>
      </c>
      <c r="N391" s="235" t="s">
        <v>47</v>
      </c>
      <c r="O391" s="85"/>
      <c r="P391" s="222">
        <f>O391*H391</f>
        <v>0</v>
      </c>
      <c r="Q391" s="222">
        <v>0</v>
      </c>
      <c r="R391" s="222">
        <f>Q391*H391</f>
        <v>0</v>
      </c>
      <c r="S391" s="222">
        <v>0</v>
      </c>
      <c r="T391" s="223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24" t="s">
        <v>163</v>
      </c>
      <c r="AT391" s="224" t="s">
        <v>159</v>
      </c>
      <c r="AU391" s="224" t="s">
        <v>85</v>
      </c>
      <c r="AY391" s="17" t="s">
        <v>151</v>
      </c>
      <c r="BE391" s="225">
        <f>IF(N391="základní",J391,0)</f>
        <v>0</v>
      </c>
      <c r="BF391" s="225">
        <f>IF(N391="snížená",J391,0)</f>
        <v>0</v>
      </c>
      <c r="BG391" s="225">
        <f>IF(N391="zákl. přenesená",J391,0)</f>
        <v>0</v>
      </c>
      <c r="BH391" s="225">
        <f>IF(N391="sníž. přenesená",J391,0)</f>
        <v>0</v>
      </c>
      <c r="BI391" s="225">
        <f>IF(N391="nulová",J391,0)</f>
        <v>0</v>
      </c>
      <c r="BJ391" s="17" t="s">
        <v>83</v>
      </c>
      <c r="BK391" s="225">
        <f>ROUND(I391*H391,2)</f>
        <v>0</v>
      </c>
      <c r="BL391" s="17" t="s">
        <v>164</v>
      </c>
      <c r="BM391" s="224" t="s">
        <v>1240</v>
      </c>
    </row>
    <row r="392" s="2" customFormat="1" ht="24.15" customHeight="1">
      <c r="A392" s="39"/>
      <c r="B392" s="40"/>
      <c r="C392" s="226" t="s">
        <v>1241</v>
      </c>
      <c r="D392" s="226" t="s">
        <v>159</v>
      </c>
      <c r="E392" s="227" t="s">
        <v>1242</v>
      </c>
      <c r="F392" s="228" t="s">
        <v>1243</v>
      </c>
      <c r="G392" s="229" t="s">
        <v>162</v>
      </c>
      <c r="H392" s="230">
        <v>1</v>
      </c>
      <c r="I392" s="231"/>
      <c r="J392" s="232">
        <f>ROUND(I392*H392,2)</f>
        <v>0</v>
      </c>
      <c r="K392" s="228" t="s">
        <v>156</v>
      </c>
      <c r="L392" s="233"/>
      <c r="M392" s="234" t="s">
        <v>32</v>
      </c>
      <c r="N392" s="235" t="s">
        <v>47</v>
      </c>
      <c r="O392" s="85"/>
      <c r="P392" s="222">
        <f>O392*H392</f>
        <v>0</v>
      </c>
      <c r="Q392" s="222">
        <v>0</v>
      </c>
      <c r="R392" s="222">
        <f>Q392*H392</f>
        <v>0</v>
      </c>
      <c r="S392" s="222">
        <v>0</v>
      </c>
      <c r="T392" s="223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4" t="s">
        <v>163</v>
      </c>
      <c r="AT392" s="224" t="s">
        <v>159</v>
      </c>
      <c r="AU392" s="224" t="s">
        <v>85</v>
      </c>
      <c r="AY392" s="17" t="s">
        <v>151</v>
      </c>
      <c r="BE392" s="225">
        <f>IF(N392="základní",J392,0)</f>
        <v>0</v>
      </c>
      <c r="BF392" s="225">
        <f>IF(N392="snížená",J392,0)</f>
        <v>0</v>
      </c>
      <c r="BG392" s="225">
        <f>IF(N392="zákl. přenesená",J392,0)</f>
        <v>0</v>
      </c>
      <c r="BH392" s="225">
        <f>IF(N392="sníž. přenesená",J392,0)</f>
        <v>0</v>
      </c>
      <c r="BI392" s="225">
        <f>IF(N392="nulová",J392,0)</f>
        <v>0</v>
      </c>
      <c r="BJ392" s="17" t="s">
        <v>83</v>
      </c>
      <c r="BK392" s="225">
        <f>ROUND(I392*H392,2)</f>
        <v>0</v>
      </c>
      <c r="BL392" s="17" t="s">
        <v>164</v>
      </c>
      <c r="BM392" s="224" t="s">
        <v>1244</v>
      </c>
    </row>
    <row r="393" s="2" customFormat="1" ht="24.15" customHeight="1">
      <c r="A393" s="39"/>
      <c r="B393" s="40"/>
      <c r="C393" s="226" t="s">
        <v>1245</v>
      </c>
      <c r="D393" s="226" t="s">
        <v>159</v>
      </c>
      <c r="E393" s="227" t="s">
        <v>1246</v>
      </c>
      <c r="F393" s="228" t="s">
        <v>1247</v>
      </c>
      <c r="G393" s="229" t="s">
        <v>162</v>
      </c>
      <c r="H393" s="230">
        <v>1</v>
      </c>
      <c r="I393" s="231"/>
      <c r="J393" s="232">
        <f>ROUND(I393*H393,2)</f>
        <v>0</v>
      </c>
      <c r="K393" s="228" t="s">
        <v>156</v>
      </c>
      <c r="L393" s="233"/>
      <c r="M393" s="234" t="s">
        <v>32</v>
      </c>
      <c r="N393" s="235" t="s">
        <v>47</v>
      </c>
      <c r="O393" s="85"/>
      <c r="P393" s="222">
        <f>O393*H393</f>
        <v>0</v>
      </c>
      <c r="Q393" s="222">
        <v>0</v>
      </c>
      <c r="R393" s="222">
        <f>Q393*H393</f>
        <v>0</v>
      </c>
      <c r="S393" s="222">
        <v>0</v>
      </c>
      <c r="T393" s="223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24" t="s">
        <v>163</v>
      </c>
      <c r="AT393" s="224" t="s">
        <v>159</v>
      </c>
      <c r="AU393" s="224" t="s">
        <v>85</v>
      </c>
      <c r="AY393" s="17" t="s">
        <v>151</v>
      </c>
      <c r="BE393" s="225">
        <f>IF(N393="základní",J393,0)</f>
        <v>0</v>
      </c>
      <c r="BF393" s="225">
        <f>IF(N393="snížená",J393,0)</f>
        <v>0</v>
      </c>
      <c r="BG393" s="225">
        <f>IF(N393="zákl. přenesená",J393,0)</f>
        <v>0</v>
      </c>
      <c r="BH393" s="225">
        <f>IF(N393="sníž. přenesená",J393,0)</f>
        <v>0</v>
      </c>
      <c r="BI393" s="225">
        <f>IF(N393="nulová",J393,0)</f>
        <v>0</v>
      </c>
      <c r="BJ393" s="17" t="s">
        <v>83</v>
      </c>
      <c r="BK393" s="225">
        <f>ROUND(I393*H393,2)</f>
        <v>0</v>
      </c>
      <c r="BL393" s="17" t="s">
        <v>164</v>
      </c>
      <c r="BM393" s="224" t="s">
        <v>1248</v>
      </c>
    </row>
    <row r="394" s="2" customFormat="1" ht="21.75" customHeight="1">
      <c r="A394" s="39"/>
      <c r="B394" s="40"/>
      <c r="C394" s="226" t="s">
        <v>1249</v>
      </c>
      <c r="D394" s="226" t="s">
        <v>159</v>
      </c>
      <c r="E394" s="227" t="s">
        <v>1250</v>
      </c>
      <c r="F394" s="228" t="s">
        <v>1251</v>
      </c>
      <c r="G394" s="229" t="s">
        <v>162</v>
      </c>
      <c r="H394" s="230">
        <v>2</v>
      </c>
      <c r="I394" s="231"/>
      <c r="J394" s="232">
        <f>ROUND(I394*H394,2)</f>
        <v>0</v>
      </c>
      <c r="K394" s="228" t="s">
        <v>156</v>
      </c>
      <c r="L394" s="233"/>
      <c r="M394" s="234" t="s">
        <v>32</v>
      </c>
      <c r="N394" s="235" t="s">
        <v>47</v>
      </c>
      <c r="O394" s="85"/>
      <c r="P394" s="222">
        <f>O394*H394</f>
        <v>0</v>
      </c>
      <c r="Q394" s="222">
        <v>0</v>
      </c>
      <c r="R394" s="222">
        <f>Q394*H394</f>
        <v>0</v>
      </c>
      <c r="S394" s="222">
        <v>0</v>
      </c>
      <c r="T394" s="223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24" t="s">
        <v>163</v>
      </c>
      <c r="AT394" s="224" t="s">
        <v>159</v>
      </c>
      <c r="AU394" s="224" t="s">
        <v>85</v>
      </c>
      <c r="AY394" s="17" t="s">
        <v>151</v>
      </c>
      <c r="BE394" s="225">
        <f>IF(N394="základní",J394,0)</f>
        <v>0</v>
      </c>
      <c r="BF394" s="225">
        <f>IF(N394="snížená",J394,0)</f>
        <v>0</v>
      </c>
      <c r="BG394" s="225">
        <f>IF(N394="zákl. přenesená",J394,0)</f>
        <v>0</v>
      </c>
      <c r="BH394" s="225">
        <f>IF(N394="sníž. přenesená",J394,0)</f>
        <v>0</v>
      </c>
      <c r="BI394" s="225">
        <f>IF(N394="nulová",J394,0)</f>
        <v>0</v>
      </c>
      <c r="BJ394" s="17" t="s">
        <v>83</v>
      </c>
      <c r="BK394" s="225">
        <f>ROUND(I394*H394,2)</f>
        <v>0</v>
      </c>
      <c r="BL394" s="17" t="s">
        <v>164</v>
      </c>
      <c r="BM394" s="224" t="s">
        <v>1252</v>
      </c>
    </row>
    <row r="395" s="2" customFormat="1" ht="24.15" customHeight="1">
      <c r="A395" s="39"/>
      <c r="B395" s="40"/>
      <c r="C395" s="226" t="s">
        <v>1253</v>
      </c>
      <c r="D395" s="226" t="s">
        <v>159</v>
      </c>
      <c r="E395" s="227" t="s">
        <v>1254</v>
      </c>
      <c r="F395" s="228" t="s">
        <v>1255</v>
      </c>
      <c r="G395" s="229" t="s">
        <v>162</v>
      </c>
      <c r="H395" s="230">
        <v>1</v>
      </c>
      <c r="I395" s="231"/>
      <c r="J395" s="232">
        <f>ROUND(I395*H395,2)</f>
        <v>0</v>
      </c>
      <c r="K395" s="228" t="s">
        <v>156</v>
      </c>
      <c r="L395" s="233"/>
      <c r="M395" s="234" t="s">
        <v>32</v>
      </c>
      <c r="N395" s="235" t="s">
        <v>47</v>
      </c>
      <c r="O395" s="85"/>
      <c r="P395" s="222">
        <f>O395*H395</f>
        <v>0</v>
      </c>
      <c r="Q395" s="222">
        <v>0</v>
      </c>
      <c r="R395" s="222">
        <f>Q395*H395</f>
        <v>0</v>
      </c>
      <c r="S395" s="222">
        <v>0</v>
      </c>
      <c r="T395" s="223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24" t="s">
        <v>163</v>
      </c>
      <c r="AT395" s="224" t="s">
        <v>159</v>
      </c>
      <c r="AU395" s="224" t="s">
        <v>85</v>
      </c>
      <c r="AY395" s="17" t="s">
        <v>151</v>
      </c>
      <c r="BE395" s="225">
        <f>IF(N395="základní",J395,0)</f>
        <v>0</v>
      </c>
      <c r="BF395" s="225">
        <f>IF(N395="snížená",J395,0)</f>
        <v>0</v>
      </c>
      <c r="BG395" s="225">
        <f>IF(N395="zákl. přenesená",J395,0)</f>
        <v>0</v>
      </c>
      <c r="BH395" s="225">
        <f>IF(N395="sníž. přenesená",J395,0)</f>
        <v>0</v>
      </c>
      <c r="BI395" s="225">
        <f>IF(N395="nulová",J395,0)</f>
        <v>0</v>
      </c>
      <c r="BJ395" s="17" t="s">
        <v>83</v>
      </c>
      <c r="BK395" s="225">
        <f>ROUND(I395*H395,2)</f>
        <v>0</v>
      </c>
      <c r="BL395" s="17" t="s">
        <v>164</v>
      </c>
      <c r="BM395" s="224" t="s">
        <v>1256</v>
      </c>
    </row>
    <row r="396" s="2" customFormat="1" ht="16.5" customHeight="1">
      <c r="A396" s="39"/>
      <c r="B396" s="40"/>
      <c r="C396" s="226" t="s">
        <v>1257</v>
      </c>
      <c r="D396" s="226" t="s">
        <v>159</v>
      </c>
      <c r="E396" s="227" t="s">
        <v>1258</v>
      </c>
      <c r="F396" s="228" t="s">
        <v>1259</v>
      </c>
      <c r="G396" s="229" t="s">
        <v>162</v>
      </c>
      <c r="H396" s="230">
        <v>5</v>
      </c>
      <c r="I396" s="231"/>
      <c r="J396" s="232">
        <f>ROUND(I396*H396,2)</f>
        <v>0</v>
      </c>
      <c r="K396" s="228" t="s">
        <v>156</v>
      </c>
      <c r="L396" s="233"/>
      <c r="M396" s="234" t="s">
        <v>32</v>
      </c>
      <c r="N396" s="235" t="s">
        <v>47</v>
      </c>
      <c r="O396" s="85"/>
      <c r="P396" s="222">
        <f>O396*H396</f>
        <v>0</v>
      </c>
      <c r="Q396" s="222">
        <v>0</v>
      </c>
      <c r="R396" s="222">
        <f>Q396*H396</f>
        <v>0</v>
      </c>
      <c r="S396" s="222">
        <v>0</v>
      </c>
      <c r="T396" s="223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24" t="s">
        <v>163</v>
      </c>
      <c r="AT396" s="224" t="s">
        <v>159</v>
      </c>
      <c r="AU396" s="224" t="s">
        <v>85</v>
      </c>
      <c r="AY396" s="17" t="s">
        <v>151</v>
      </c>
      <c r="BE396" s="225">
        <f>IF(N396="základní",J396,0)</f>
        <v>0</v>
      </c>
      <c r="BF396" s="225">
        <f>IF(N396="snížená",J396,0)</f>
        <v>0</v>
      </c>
      <c r="BG396" s="225">
        <f>IF(N396="zákl. přenesená",J396,0)</f>
        <v>0</v>
      </c>
      <c r="BH396" s="225">
        <f>IF(N396="sníž. přenesená",J396,0)</f>
        <v>0</v>
      </c>
      <c r="BI396" s="225">
        <f>IF(N396="nulová",J396,0)</f>
        <v>0</v>
      </c>
      <c r="BJ396" s="17" t="s">
        <v>83</v>
      </c>
      <c r="BK396" s="225">
        <f>ROUND(I396*H396,2)</f>
        <v>0</v>
      </c>
      <c r="BL396" s="17" t="s">
        <v>164</v>
      </c>
      <c r="BM396" s="224" t="s">
        <v>1260</v>
      </c>
    </row>
    <row r="397" s="2" customFormat="1" ht="24.15" customHeight="1">
      <c r="A397" s="39"/>
      <c r="B397" s="40"/>
      <c r="C397" s="226" t="s">
        <v>1261</v>
      </c>
      <c r="D397" s="226" t="s">
        <v>159</v>
      </c>
      <c r="E397" s="227" t="s">
        <v>1262</v>
      </c>
      <c r="F397" s="228" t="s">
        <v>1263</v>
      </c>
      <c r="G397" s="229" t="s">
        <v>162</v>
      </c>
      <c r="H397" s="230">
        <v>2</v>
      </c>
      <c r="I397" s="231"/>
      <c r="J397" s="232">
        <f>ROUND(I397*H397,2)</f>
        <v>0</v>
      </c>
      <c r="K397" s="228" t="s">
        <v>156</v>
      </c>
      <c r="L397" s="233"/>
      <c r="M397" s="234" t="s">
        <v>32</v>
      </c>
      <c r="N397" s="235" t="s">
        <v>47</v>
      </c>
      <c r="O397" s="85"/>
      <c r="P397" s="222">
        <f>O397*H397</f>
        <v>0</v>
      </c>
      <c r="Q397" s="222">
        <v>0</v>
      </c>
      <c r="R397" s="222">
        <f>Q397*H397</f>
        <v>0</v>
      </c>
      <c r="S397" s="222">
        <v>0</v>
      </c>
      <c r="T397" s="223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24" t="s">
        <v>163</v>
      </c>
      <c r="AT397" s="224" t="s">
        <v>159</v>
      </c>
      <c r="AU397" s="224" t="s">
        <v>85</v>
      </c>
      <c r="AY397" s="17" t="s">
        <v>151</v>
      </c>
      <c r="BE397" s="225">
        <f>IF(N397="základní",J397,0)</f>
        <v>0</v>
      </c>
      <c r="BF397" s="225">
        <f>IF(N397="snížená",J397,0)</f>
        <v>0</v>
      </c>
      <c r="BG397" s="225">
        <f>IF(N397="zákl. přenesená",J397,0)</f>
        <v>0</v>
      </c>
      <c r="BH397" s="225">
        <f>IF(N397="sníž. přenesená",J397,0)</f>
        <v>0</v>
      </c>
      <c r="BI397" s="225">
        <f>IF(N397="nulová",J397,0)</f>
        <v>0</v>
      </c>
      <c r="BJ397" s="17" t="s">
        <v>83</v>
      </c>
      <c r="BK397" s="225">
        <f>ROUND(I397*H397,2)</f>
        <v>0</v>
      </c>
      <c r="BL397" s="17" t="s">
        <v>164</v>
      </c>
      <c r="BM397" s="224" t="s">
        <v>1264</v>
      </c>
    </row>
    <row r="398" s="2" customFormat="1" ht="16.5" customHeight="1">
      <c r="A398" s="39"/>
      <c r="B398" s="40"/>
      <c r="C398" s="226" t="s">
        <v>1265</v>
      </c>
      <c r="D398" s="226" t="s">
        <v>159</v>
      </c>
      <c r="E398" s="227" t="s">
        <v>1266</v>
      </c>
      <c r="F398" s="228" t="s">
        <v>1267</v>
      </c>
      <c r="G398" s="229" t="s">
        <v>162</v>
      </c>
      <c r="H398" s="230">
        <v>1</v>
      </c>
      <c r="I398" s="231"/>
      <c r="J398" s="232">
        <f>ROUND(I398*H398,2)</f>
        <v>0</v>
      </c>
      <c r="K398" s="228" t="s">
        <v>156</v>
      </c>
      <c r="L398" s="233"/>
      <c r="M398" s="234" t="s">
        <v>32</v>
      </c>
      <c r="N398" s="235" t="s">
        <v>47</v>
      </c>
      <c r="O398" s="85"/>
      <c r="P398" s="222">
        <f>O398*H398</f>
        <v>0</v>
      </c>
      <c r="Q398" s="222">
        <v>0</v>
      </c>
      <c r="R398" s="222">
        <f>Q398*H398</f>
        <v>0</v>
      </c>
      <c r="S398" s="222">
        <v>0</v>
      </c>
      <c r="T398" s="223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24" t="s">
        <v>668</v>
      </c>
      <c r="AT398" s="224" t="s">
        <v>159</v>
      </c>
      <c r="AU398" s="224" t="s">
        <v>85</v>
      </c>
      <c r="AY398" s="17" t="s">
        <v>151</v>
      </c>
      <c r="BE398" s="225">
        <f>IF(N398="základní",J398,0)</f>
        <v>0</v>
      </c>
      <c r="BF398" s="225">
        <f>IF(N398="snížená",J398,0)</f>
        <v>0</v>
      </c>
      <c r="BG398" s="225">
        <f>IF(N398="zákl. přenesená",J398,0)</f>
        <v>0</v>
      </c>
      <c r="BH398" s="225">
        <f>IF(N398="sníž. přenesená",J398,0)</f>
        <v>0</v>
      </c>
      <c r="BI398" s="225">
        <f>IF(N398="nulová",J398,0)</f>
        <v>0</v>
      </c>
      <c r="BJ398" s="17" t="s">
        <v>83</v>
      </c>
      <c r="BK398" s="225">
        <f>ROUND(I398*H398,2)</f>
        <v>0</v>
      </c>
      <c r="BL398" s="17" t="s">
        <v>668</v>
      </c>
      <c r="BM398" s="224" t="s">
        <v>1268</v>
      </c>
    </row>
    <row r="399" s="2" customFormat="1" ht="16.5" customHeight="1">
      <c r="A399" s="39"/>
      <c r="B399" s="40"/>
      <c r="C399" s="226" t="s">
        <v>1269</v>
      </c>
      <c r="D399" s="226" t="s">
        <v>159</v>
      </c>
      <c r="E399" s="227" t="s">
        <v>1270</v>
      </c>
      <c r="F399" s="228" t="s">
        <v>1271</v>
      </c>
      <c r="G399" s="229" t="s">
        <v>162</v>
      </c>
      <c r="H399" s="230">
        <v>1</v>
      </c>
      <c r="I399" s="231"/>
      <c r="J399" s="232">
        <f>ROUND(I399*H399,2)</f>
        <v>0</v>
      </c>
      <c r="K399" s="228" t="s">
        <v>156</v>
      </c>
      <c r="L399" s="233"/>
      <c r="M399" s="234" t="s">
        <v>32</v>
      </c>
      <c r="N399" s="235" t="s">
        <v>47</v>
      </c>
      <c r="O399" s="85"/>
      <c r="P399" s="222">
        <f>O399*H399</f>
        <v>0</v>
      </c>
      <c r="Q399" s="222">
        <v>0</v>
      </c>
      <c r="R399" s="222">
        <f>Q399*H399</f>
        <v>0</v>
      </c>
      <c r="S399" s="222">
        <v>0</v>
      </c>
      <c r="T399" s="223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24" t="s">
        <v>668</v>
      </c>
      <c r="AT399" s="224" t="s">
        <v>159</v>
      </c>
      <c r="AU399" s="224" t="s">
        <v>85</v>
      </c>
      <c r="AY399" s="17" t="s">
        <v>151</v>
      </c>
      <c r="BE399" s="225">
        <f>IF(N399="základní",J399,0)</f>
        <v>0</v>
      </c>
      <c r="BF399" s="225">
        <f>IF(N399="snížená",J399,0)</f>
        <v>0</v>
      </c>
      <c r="BG399" s="225">
        <f>IF(N399="zákl. přenesená",J399,0)</f>
        <v>0</v>
      </c>
      <c r="BH399" s="225">
        <f>IF(N399="sníž. přenesená",J399,0)</f>
        <v>0</v>
      </c>
      <c r="BI399" s="225">
        <f>IF(N399="nulová",J399,0)</f>
        <v>0</v>
      </c>
      <c r="BJ399" s="17" t="s">
        <v>83</v>
      </c>
      <c r="BK399" s="225">
        <f>ROUND(I399*H399,2)</f>
        <v>0</v>
      </c>
      <c r="BL399" s="17" t="s">
        <v>668</v>
      </c>
      <c r="BM399" s="224" t="s">
        <v>1272</v>
      </c>
    </row>
    <row r="400" s="2" customFormat="1" ht="16.5" customHeight="1">
      <c r="A400" s="39"/>
      <c r="B400" s="40"/>
      <c r="C400" s="213" t="s">
        <v>1273</v>
      </c>
      <c r="D400" s="213" t="s">
        <v>152</v>
      </c>
      <c r="E400" s="214" t="s">
        <v>1274</v>
      </c>
      <c r="F400" s="215" t="s">
        <v>1275</v>
      </c>
      <c r="G400" s="216" t="s">
        <v>162</v>
      </c>
      <c r="H400" s="217">
        <v>5</v>
      </c>
      <c r="I400" s="218"/>
      <c r="J400" s="219">
        <f>ROUND(I400*H400,2)</f>
        <v>0</v>
      </c>
      <c r="K400" s="215" t="s">
        <v>156</v>
      </c>
      <c r="L400" s="45"/>
      <c r="M400" s="220" t="s">
        <v>32</v>
      </c>
      <c r="N400" s="221" t="s">
        <v>47</v>
      </c>
      <c r="O400" s="85"/>
      <c r="P400" s="222">
        <f>O400*H400</f>
        <v>0</v>
      </c>
      <c r="Q400" s="222">
        <v>0</v>
      </c>
      <c r="R400" s="222">
        <f>Q400*H400</f>
        <v>0</v>
      </c>
      <c r="S400" s="222">
        <v>0</v>
      </c>
      <c r="T400" s="223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24" t="s">
        <v>157</v>
      </c>
      <c r="AT400" s="224" t="s">
        <v>152</v>
      </c>
      <c r="AU400" s="224" t="s">
        <v>85</v>
      </c>
      <c r="AY400" s="17" t="s">
        <v>151</v>
      </c>
      <c r="BE400" s="225">
        <f>IF(N400="základní",J400,0)</f>
        <v>0</v>
      </c>
      <c r="BF400" s="225">
        <f>IF(N400="snížená",J400,0)</f>
        <v>0</v>
      </c>
      <c r="BG400" s="225">
        <f>IF(N400="zákl. přenesená",J400,0)</f>
        <v>0</v>
      </c>
      <c r="BH400" s="225">
        <f>IF(N400="sníž. přenesená",J400,0)</f>
        <v>0</v>
      </c>
      <c r="BI400" s="225">
        <f>IF(N400="nulová",J400,0)</f>
        <v>0</v>
      </c>
      <c r="BJ400" s="17" t="s">
        <v>83</v>
      </c>
      <c r="BK400" s="225">
        <f>ROUND(I400*H400,2)</f>
        <v>0</v>
      </c>
      <c r="BL400" s="17" t="s">
        <v>157</v>
      </c>
      <c r="BM400" s="224" t="s">
        <v>1276</v>
      </c>
    </row>
    <row r="401" s="2" customFormat="1" ht="16.5" customHeight="1">
      <c r="A401" s="39"/>
      <c r="B401" s="40"/>
      <c r="C401" s="213" t="s">
        <v>1277</v>
      </c>
      <c r="D401" s="213" t="s">
        <v>152</v>
      </c>
      <c r="E401" s="214" t="s">
        <v>1278</v>
      </c>
      <c r="F401" s="215" t="s">
        <v>1279</v>
      </c>
      <c r="G401" s="216" t="s">
        <v>162</v>
      </c>
      <c r="H401" s="217">
        <v>1</v>
      </c>
      <c r="I401" s="218"/>
      <c r="J401" s="219">
        <f>ROUND(I401*H401,2)</f>
        <v>0</v>
      </c>
      <c r="K401" s="215" t="s">
        <v>156</v>
      </c>
      <c r="L401" s="45"/>
      <c r="M401" s="220" t="s">
        <v>32</v>
      </c>
      <c r="N401" s="221" t="s">
        <v>47</v>
      </c>
      <c r="O401" s="85"/>
      <c r="P401" s="222">
        <f>O401*H401</f>
        <v>0</v>
      </c>
      <c r="Q401" s="222">
        <v>0</v>
      </c>
      <c r="R401" s="222">
        <f>Q401*H401</f>
        <v>0</v>
      </c>
      <c r="S401" s="222">
        <v>0</v>
      </c>
      <c r="T401" s="223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24" t="s">
        <v>157</v>
      </c>
      <c r="AT401" s="224" t="s">
        <v>152</v>
      </c>
      <c r="AU401" s="224" t="s">
        <v>85</v>
      </c>
      <c r="AY401" s="17" t="s">
        <v>151</v>
      </c>
      <c r="BE401" s="225">
        <f>IF(N401="základní",J401,0)</f>
        <v>0</v>
      </c>
      <c r="BF401" s="225">
        <f>IF(N401="snížená",J401,0)</f>
        <v>0</v>
      </c>
      <c r="BG401" s="225">
        <f>IF(N401="zákl. přenesená",J401,0)</f>
        <v>0</v>
      </c>
      <c r="BH401" s="225">
        <f>IF(N401="sníž. přenesená",J401,0)</f>
        <v>0</v>
      </c>
      <c r="BI401" s="225">
        <f>IF(N401="nulová",J401,0)</f>
        <v>0</v>
      </c>
      <c r="BJ401" s="17" t="s">
        <v>83</v>
      </c>
      <c r="BK401" s="225">
        <f>ROUND(I401*H401,2)</f>
        <v>0</v>
      </c>
      <c r="BL401" s="17" t="s">
        <v>157</v>
      </c>
      <c r="BM401" s="224" t="s">
        <v>1280</v>
      </c>
    </row>
    <row r="402" s="2" customFormat="1" ht="16.5" customHeight="1">
      <c r="A402" s="39"/>
      <c r="B402" s="40"/>
      <c r="C402" s="213" t="s">
        <v>1281</v>
      </c>
      <c r="D402" s="213" t="s">
        <v>152</v>
      </c>
      <c r="E402" s="214" t="s">
        <v>1282</v>
      </c>
      <c r="F402" s="215" t="s">
        <v>1283</v>
      </c>
      <c r="G402" s="216" t="s">
        <v>162</v>
      </c>
      <c r="H402" s="217">
        <v>5</v>
      </c>
      <c r="I402" s="218"/>
      <c r="J402" s="219">
        <f>ROUND(I402*H402,2)</f>
        <v>0</v>
      </c>
      <c r="K402" s="215" t="s">
        <v>156</v>
      </c>
      <c r="L402" s="45"/>
      <c r="M402" s="220" t="s">
        <v>32</v>
      </c>
      <c r="N402" s="221" t="s">
        <v>47</v>
      </c>
      <c r="O402" s="85"/>
      <c r="P402" s="222">
        <f>O402*H402</f>
        <v>0</v>
      </c>
      <c r="Q402" s="222">
        <v>0</v>
      </c>
      <c r="R402" s="222">
        <f>Q402*H402</f>
        <v>0</v>
      </c>
      <c r="S402" s="222">
        <v>0</v>
      </c>
      <c r="T402" s="223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24" t="s">
        <v>157</v>
      </c>
      <c r="AT402" s="224" t="s">
        <v>152</v>
      </c>
      <c r="AU402" s="224" t="s">
        <v>85</v>
      </c>
      <c r="AY402" s="17" t="s">
        <v>151</v>
      </c>
      <c r="BE402" s="225">
        <f>IF(N402="základní",J402,0)</f>
        <v>0</v>
      </c>
      <c r="BF402" s="225">
        <f>IF(N402="snížená",J402,0)</f>
        <v>0</v>
      </c>
      <c r="BG402" s="225">
        <f>IF(N402="zákl. přenesená",J402,0)</f>
        <v>0</v>
      </c>
      <c r="BH402" s="225">
        <f>IF(N402="sníž. přenesená",J402,0)</f>
        <v>0</v>
      </c>
      <c r="BI402" s="225">
        <f>IF(N402="nulová",J402,0)</f>
        <v>0</v>
      </c>
      <c r="BJ402" s="17" t="s">
        <v>83</v>
      </c>
      <c r="BK402" s="225">
        <f>ROUND(I402*H402,2)</f>
        <v>0</v>
      </c>
      <c r="BL402" s="17" t="s">
        <v>157</v>
      </c>
      <c r="BM402" s="224" t="s">
        <v>1284</v>
      </c>
    </row>
    <row r="403" s="2" customFormat="1" ht="16.5" customHeight="1">
      <c r="A403" s="39"/>
      <c r="B403" s="40"/>
      <c r="C403" s="213" t="s">
        <v>1285</v>
      </c>
      <c r="D403" s="213" t="s">
        <v>152</v>
      </c>
      <c r="E403" s="214" t="s">
        <v>1286</v>
      </c>
      <c r="F403" s="215" t="s">
        <v>1287</v>
      </c>
      <c r="G403" s="216" t="s">
        <v>162</v>
      </c>
      <c r="H403" s="217">
        <v>5</v>
      </c>
      <c r="I403" s="218"/>
      <c r="J403" s="219">
        <f>ROUND(I403*H403,2)</f>
        <v>0</v>
      </c>
      <c r="K403" s="215" t="s">
        <v>156</v>
      </c>
      <c r="L403" s="45"/>
      <c r="M403" s="220" t="s">
        <v>32</v>
      </c>
      <c r="N403" s="221" t="s">
        <v>47</v>
      </c>
      <c r="O403" s="85"/>
      <c r="P403" s="222">
        <f>O403*H403</f>
        <v>0</v>
      </c>
      <c r="Q403" s="222">
        <v>0</v>
      </c>
      <c r="R403" s="222">
        <f>Q403*H403</f>
        <v>0</v>
      </c>
      <c r="S403" s="222">
        <v>0</v>
      </c>
      <c r="T403" s="223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24" t="s">
        <v>157</v>
      </c>
      <c r="AT403" s="224" t="s">
        <v>152</v>
      </c>
      <c r="AU403" s="224" t="s">
        <v>85</v>
      </c>
      <c r="AY403" s="17" t="s">
        <v>151</v>
      </c>
      <c r="BE403" s="225">
        <f>IF(N403="základní",J403,0)</f>
        <v>0</v>
      </c>
      <c r="BF403" s="225">
        <f>IF(N403="snížená",J403,0)</f>
        <v>0</v>
      </c>
      <c r="BG403" s="225">
        <f>IF(N403="zákl. přenesená",J403,0)</f>
        <v>0</v>
      </c>
      <c r="BH403" s="225">
        <f>IF(N403="sníž. přenesená",J403,0)</f>
        <v>0</v>
      </c>
      <c r="BI403" s="225">
        <f>IF(N403="nulová",J403,0)</f>
        <v>0</v>
      </c>
      <c r="BJ403" s="17" t="s">
        <v>83</v>
      </c>
      <c r="BK403" s="225">
        <f>ROUND(I403*H403,2)</f>
        <v>0</v>
      </c>
      <c r="BL403" s="17" t="s">
        <v>157</v>
      </c>
      <c r="BM403" s="224" t="s">
        <v>1288</v>
      </c>
    </row>
    <row r="404" s="2" customFormat="1" ht="16.5" customHeight="1">
      <c r="A404" s="39"/>
      <c r="B404" s="40"/>
      <c r="C404" s="213" t="s">
        <v>1289</v>
      </c>
      <c r="D404" s="213" t="s">
        <v>152</v>
      </c>
      <c r="E404" s="214" t="s">
        <v>1290</v>
      </c>
      <c r="F404" s="215" t="s">
        <v>1291</v>
      </c>
      <c r="G404" s="216" t="s">
        <v>162</v>
      </c>
      <c r="H404" s="217">
        <v>5</v>
      </c>
      <c r="I404" s="218"/>
      <c r="J404" s="219">
        <f>ROUND(I404*H404,2)</f>
        <v>0</v>
      </c>
      <c r="K404" s="215" t="s">
        <v>156</v>
      </c>
      <c r="L404" s="45"/>
      <c r="M404" s="220" t="s">
        <v>32</v>
      </c>
      <c r="N404" s="221" t="s">
        <v>47</v>
      </c>
      <c r="O404" s="85"/>
      <c r="P404" s="222">
        <f>O404*H404</f>
        <v>0</v>
      </c>
      <c r="Q404" s="222">
        <v>0</v>
      </c>
      <c r="R404" s="222">
        <f>Q404*H404</f>
        <v>0</v>
      </c>
      <c r="S404" s="222">
        <v>0</v>
      </c>
      <c r="T404" s="223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24" t="s">
        <v>157</v>
      </c>
      <c r="AT404" s="224" t="s">
        <v>152</v>
      </c>
      <c r="AU404" s="224" t="s">
        <v>85</v>
      </c>
      <c r="AY404" s="17" t="s">
        <v>151</v>
      </c>
      <c r="BE404" s="225">
        <f>IF(N404="základní",J404,0)</f>
        <v>0</v>
      </c>
      <c r="BF404" s="225">
        <f>IF(N404="snížená",J404,0)</f>
        <v>0</v>
      </c>
      <c r="BG404" s="225">
        <f>IF(N404="zákl. přenesená",J404,0)</f>
        <v>0</v>
      </c>
      <c r="BH404" s="225">
        <f>IF(N404="sníž. přenesená",J404,0)</f>
        <v>0</v>
      </c>
      <c r="BI404" s="225">
        <f>IF(N404="nulová",J404,0)</f>
        <v>0</v>
      </c>
      <c r="BJ404" s="17" t="s">
        <v>83</v>
      </c>
      <c r="BK404" s="225">
        <f>ROUND(I404*H404,2)</f>
        <v>0</v>
      </c>
      <c r="BL404" s="17" t="s">
        <v>157</v>
      </c>
      <c r="BM404" s="224" t="s">
        <v>1292</v>
      </c>
    </row>
    <row r="405" s="2" customFormat="1" ht="24.15" customHeight="1">
      <c r="A405" s="39"/>
      <c r="B405" s="40"/>
      <c r="C405" s="213" t="s">
        <v>1293</v>
      </c>
      <c r="D405" s="213" t="s">
        <v>152</v>
      </c>
      <c r="E405" s="214" t="s">
        <v>1294</v>
      </c>
      <c r="F405" s="215" t="s">
        <v>1295</v>
      </c>
      <c r="G405" s="216" t="s">
        <v>162</v>
      </c>
      <c r="H405" s="217">
        <v>1</v>
      </c>
      <c r="I405" s="218"/>
      <c r="J405" s="219">
        <f>ROUND(I405*H405,2)</f>
        <v>0</v>
      </c>
      <c r="K405" s="215" t="s">
        <v>156</v>
      </c>
      <c r="L405" s="45"/>
      <c r="M405" s="220" t="s">
        <v>32</v>
      </c>
      <c r="N405" s="221" t="s">
        <v>47</v>
      </c>
      <c r="O405" s="85"/>
      <c r="P405" s="222">
        <f>O405*H405</f>
        <v>0</v>
      </c>
      <c r="Q405" s="222">
        <v>0</v>
      </c>
      <c r="R405" s="222">
        <f>Q405*H405</f>
        <v>0</v>
      </c>
      <c r="S405" s="222">
        <v>0</v>
      </c>
      <c r="T405" s="223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24" t="s">
        <v>157</v>
      </c>
      <c r="AT405" s="224" t="s">
        <v>152</v>
      </c>
      <c r="AU405" s="224" t="s">
        <v>85</v>
      </c>
      <c r="AY405" s="17" t="s">
        <v>151</v>
      </c>
      <c r="BE405" s="225">
        <f>IF(N405="základní",J405,0)</f>
        <v>0</v>
      </c>
      <c r="BF405" s="225">
        <f>IF(N405="snížená",J405,0)</f>
        <v>0</v>
      </c>
      <c r="BG405" s="225">
        <f>IF(N405="zákl. přenesená",J405,0)</f>
        <v>0</v>
      </c>
      <c r="BH405" s="225">
        <f>IF(N405="sníž. přenesená",J405,0)</f>
        <v>0</v>
      </c>
      <c r="BI405" s="225">
        <f>IF(N405="nulová",J405,0)</f>
        <v>0</v>
      </c>
      <c r="BJ405" s="17" t="s">
        <v>83</v>
      </c>
      <c r="BK405" s="225">
        <f>ROUND(I405*H405,2)</f>
        <v>0</v>
      </c>
      <c r="BL405" s="17" t="s">
        <v>157</v>
      </c>
      <c r="BM405" s="224" t="s">
        <v>1296</v>
      </c>
    </row>
    <row r="406" s="2" customFormat="1" ht="16.5" customHeight="1">
      <c r="A406" s="39"/>
      <c r="B406" s="40"/>
      <c r="C406" s="226" t="s">
        <v>1297</v>
      </c>
      <c r="D406" s="226" t="s">
        <v>159</v>
      </c>
      <c r="E406" s="227" t="s">
        <v>1298</v>
      </c>
      <c r="F406" s="228" t="s">
        <v>1299</v>
      </c>
      <c r="G406" s="229" t="s">
        <v>162</v>
      </c>
      <c r="H406" s="230">
        <v>1</v>
      </c>
      <c r="I406" s="231"/>
      <c r="J406" s="232">
        <f>ROUND(I406*H406,2)</f>
        <v>0</v>
      </c>
      <c r="K406" s="228" t="s">
        <v>156</v>
      </c>
      <c r="L406" s="233"/>
      <c r="M406" s="234" t="s">
        <v>32</v>
      </c>
      <c r="N406" s="235" t="s">
        <v>47</v>
      </c>
      <c r="O406" s="85"/>
      <c r="P406" s="222">
        <f>O406*H406</f>
        <v>0</v>
      </c>
      <c r="Q406" s="222">
        <v>0</v>
      </c>
      <c r="R406" s="222">
        <f>Q406*H406</f>
        <v>0</v>
      </c>
      <c r="S406" s="222">
        <v>0</v>
      </c>
      <c r="T406" s="223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24" t="s">
        <v>163</v>
      </c>
      <c r="AT406" s="224" t="s">
        <v>159</v>
      </c>
      <c r="AU406" s="224" t="s">
        <v>85</v>
      </c>
      <c r="AY406" s="17" t="s">
        <v>151</v>
      </c>
      <c r="BE406" s="225">
        <f>IF(N406="základní",J406,0)</f>
        <v>0</v>
      </c>
      <c r="BF406" s="225">
        <f>IF(N406="snížená",J406,0)</f>
        <v>0</v>
      </c>
      <c r="BG406" s="225">
        <f>IF(N406="zákl. přenesená",J406,0)</f>
        <v>0</v>
      </c>
      <c r="BH406" s="225">
        <f>IF(N406="sníž. přenesená",J406,0)</f>
        <v>0</v>
      </c>
      <c r="BI406" s="225">
        <f>IF(N406="nulová",J406,0)</f>
        <v>0</v>
      </c>
      <c r="BJ406" s="17" t="s">
        <v>83</v>
      </c>
      <c r="BK406" s="225">
        <f>ROUND(I406*H406,2)</f>
        <v>0</v>
      </c>
      <c r="BL406" s="17" t="s">
        <v>164</v>
      </c>
      <c r="BM406" s="224" t="s">
        <v>1300</v>
      </c>
    </row>
    <row r="407" s="2" customFormat="1" ht="16.5" customHeight="1">
      <c r="A407" s="39"/>
      <c r="B407" s="40"/>
      <c r="C407" s="226" t="s">
        <v>1301</v>
      </c>
      <c r="D407" s="226" t="s">
        <v>159</v>
      </c>
      <c r="E407" s="227" t="s">
        <v>1302</v>
      </c>
      <c r="F407" s="228" t="s">
        <v>1303</v>
      </c>
      <c r="G407" s="229" t="s">
        <v>162</v>
      </c>
      <c r="H407" s="230">
        <v>1</v>
      </c>
      <c r="I407" s="231"/>
      <c r="J407" s="232">
        <f>ROUND(I407*H407,2)</f>
        <v>0</v>
      </c>
      <c r="K407" s="228" t="s">
        <v>156</v>
      </c>
      <c r="L407" s="233"/>
      <c r="M407" s="234" t="s">
        <v>32</v>
      </c>
      <c r="N407" s="235" t="s">
        <v>47</v>
      </c>
      <c r="O407" s="85"/>
      <c r="P407" s="222">
        <f>O407*H407</f>
        <v>0</v>
      </c>
      <c r="Q407" s="222">
        <v>0</v>
      </c>
      <c r="R407" s="222">
        <f>Q407*H407</f>
        <v>0</v>
      </c>
      <c r="S407" s="222">
        <v>0</v>
      </c>
      <c r="T407" s="223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4" t="s">
        <v>163</v>
      </c>
      <c r="AT407" s="224" t="s">
        <v>159</v>
      </c>
      <c r="AU407" s="224" t="s">
        <v>85</v>
      </c>
      <c r="AY407" s="17" t="s">
        <v>151</v>
      </c>
      <c r="BE407" s="225">
        <f>IF(N407="základní",J407,0)</f>
        <v>0</v>
      </c>
      <c r="BF407" s="225">
        <f>IF(N407="snížená",J407,0)</f>
        <v>0</v>
      </c>
      <c r="BG407" s="225">
        <f>IF(N407="zákl. přenesená",J407,0)</f>
        <v>0</v>
      </c>
      <c r="BH407" s="225">
        <f>IF(N407="sníž. přenesená",J407,0)</f>
        <v>0</v>
      </c>
      <c r="BI407" s="225">
        <f>IF(N407="nulová",J407,0)</f>
        <v>0</v>
      </c>
      <c r="BJ407" s="17" t="s">
        <v>83</v>
      </c>
      <c r="BK407" s="225">
        <f>ROUND(I407*H407,2)</f>
        <v>0</v>
      </c>
      <c r="BL407" s="17" t="s">
        <v>164</v>
      </c>
      <c r="BM407" s="224" t="s">
        <v>1304</v>
      </c>
    </row>
    <row r="408" s="2" customFormat="1" ht="16.5" customHeight="1">
      <c r="A408" s="39"/>
      <c r="B408" s="40"/>
      <c r="C408" s="213" t="s">
        <v>1305</v>
      </c>
      <c r="D408" s="213" t="s">
        <v>152</v>
      </c>
      <c r="E408" s="214" t="s">
        <v>1306</v>
      </c>
      <c r="F408" s="215" t="s">
        <v>1307</v>
      </c>
      <c r="G408" s="216" t="s">
        <v>162</v>
      </c>
      <c r="H408" s="217">
        <v>10</v>
      </c>
      <c r="I408" s="218"/>
      <c r="J408" s="219">
        <f>ROUND(I408*H408,2)</f>
        <v>0</v>
      </c>
      <c r="K408" s="215" t="s">
        <v>156</v>
      </c>
      <c r="L408" s="45"/>
      <c r="M408" s="220" t="s">
        <v>32</v>
      </c>
      <c r="N408" s="221" t="s">
        <v>47</v>
      </c>
      <c r="O408" s="85"/>
      <c r="P408" s="222">
        <f>O408*H408</f>
        <v>0</v>
      </c>
      <c r="Q408" s="222">
        <v>0</v>
      </c>
      <c r="R408" s="222">
        <f>Q408*H408</f>
        <v>0</v>
      </c>
      <c r="S408" s="222">
        <v>0</v>
      </c>
      <c r="T408" s="223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24" t="s">
        <v>157</v>
      </c>
      <c r="AT408" s="224" t="s">
        <v>152</v>
      </c>
      <c r="AU408" s="224" t="s">
        <v>85</v>
      </c>
      <c r="AY408" s="17" t="s">
        <v>151</v>
      </c>
      <c r="BE408" s="225">
        <f>IF(N408="základní",J408,0)</f>
        <v>0</v>
      </c>
      <c r="BF408" s="225">
        <f>IF(N408="snížená",J408,0)</f>
        <v>0</v>
      </c>
      <c r="BG408" s="225">
        <f>IF(N408="zákl. přenesená",J408,0)</f>
        <v>0</v>
      </c>
      <c r="BH408" s="225">
        <f>IF(N408="sníž. přenesená",J408,0)</f>
        <v>0</v>
      </c>
      <c r="BI408" s="225">
        <f>IF(N408="nulová",J408,0)</f>
        <v>0</v>
      </c>
      <c r="BJ408" s="17" t="s">
        <v>83</v>
      </c>
      <c r="BK408" s="225">
        <f>ROUND(I408*H408,2)</f>
        <v>0</v>
      </c>
      <c r="BL408" s="17" t="s">
        <v>157</v>
      </c>
      <c r="BM408" s="224" t="s">
        <v>1308</v>
      </c>
    </row>
    <row r="409" s="2" customFormat="1" ht="16.5" customHeight="1">
      <c r="A409" s="39"/>
      <c r="B409" s="40"/>
      <c r="C409" s="226" t="s">
        <v>1309</v>
      </c>
      <c r="D409" s="226" t="s">
        <v>159</v>
      </c>
      <c r="E409" s="227" t="s">
        <v>1310</v>
      </c>
      <c r="F409" s="228" t="s">
        <v>1311</v>
      </c>
      <c r="G409" s="229" t="s">
        <v>162</v>
      </c>
      <c r="H409" s="230">
        <v>5</v>
      </c>
      <c r="I409" s="231"/>
      <c r="J409" s="232">
        <f>ROUND(I409*H409,2)</f>
        <v>0</v>
      </c>
      <c r="K409" s="228" t="s">
        <v>156</v>
      </c>
      <c r="L409" s="233"/>
      <c r="M409" s="234" t="s">
        <v>32</v>
      </c>
      <c r="N409" s="235" t="s">
        <v>47</v>
      </c>
      <c r="O409" s="85"/>
      <c r="P409" s="222">
        <f>O409*H409</f>
        <v>0</v>
      </c>
      <c r="Q409" s="222">
        <v>0</v>
      </c>
      <c r="R409" s="222">
        <f>Q409*H409</f>
        <v>0</v>
      </c>
      <c r="S409" s="222">
        <v>0</v>
      </c>
      <c r="T409" s="223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24" t="s">
        <v>163</v>
      </c>
      <c r="AT409" s="224" t="s">
        <v>159</v>
      </c>
      <c r="AU409" s="224" t="s">
        <v>85</v>
      </c>
      <c r="AY409" s="17" t="s">
        <v>151</v>
      </c>
      <c r="BE409" s="225">
        <f>IF(N409="základní",J409,0)</f>
        <v>0</v>
      </c>
      <c r="BF409" s="225">
        <f>IF(N409="snížená",J409,0)</f>
        <v>0</v>
      </c>
      <c r="BG409" s="225">
        <f>IF(N409="zákl. přenesená",J409,0)</f>
        <v>0</v>
      </c>
      <c r="BH409" s="225">
        <f>IF(N409="sníž. přenesená",J409,0)</f>
        <v>0</v>
      </c>
      <c r="BI409" s="225">
        <f>IF(N409="nulová",J409,0)</f>
        <v>0</v>
      </c>
      <c r="BJ409" s="17" t="s">
        <v>83</v>
      </c>
      <c r="BK409" s="225">
        <f>ROUND(I409*H409,2)</f>
        <v>0</v>
      </c>
      <c r="BL409" s="17" t="s">
        <v>164</v>
      </c>
      <c r="BM409" s="224" t="s">
        <v>1312</v>
      </c>
    </row>
    <row r="410" s="2" customFormat="1" ht="16.5" customHeight="1">
      <c r="A410" s="39"/>
      <c r="B410" s="40"/>
      <c r="C410" s="226" t="s">
        <v>1313</v>
      </c>
      <c r="D410" s="226" t="s">
        <v>159</v>
      </c>
      <c r="E410" s="227" t="s">
        <v>1314</v>
      </c>
      <c r="F410" s="228" t="s">
        <v>1315</v>
      </c>
      <c r="G410" s="229" t="s">
        <v>162</v>
      </c>
      <c r="H410" s="230">
        <v>5</v>
      </c>
      <c r="I410" s="231"/>
      <c r="J410" s="232">
        <f>ROUND(I410*H410,2)</f>
        <v>0</v>
      </c>
      <c r="K410" s="228" t="s">
        <v>156</v>
      </c>
      <c r="L410" s="233"/>
      <c r="M410" s="234" t="s">
        <v>32</v>
      </c>
      <c r="N410" s="235" t="s">
        <v>47</v>
      </c>
      <c r="O410" s="85"/>
      <c r="P410" s="222">
        <f>O410*H410</f>
        <v>0</v>
      </c>
      <c r="Q410" s="222">
        <v>0</v>
      </c>
      <c r="R410" s="222">
        <f>Q410*H410</f>
        <v>0</v>
      </c>
      <c r="S410" s="222">
        <v>0</v>
      </c>
      <c r="T410" s="223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24" t="s">
        <v>163</v>
      </c>
      <c r="AT410" s="224" t="s">
        <v>159</v>
      </c>
      <c r="AU410" s="224" t="s">
        <v>85</v>
      </c>
      <c r="AY410" s="17" t="s">
        <v>151</v>
      </c>
      <c r="BE410" s="225">
        <f>IF(N410="základní",J410,0)</f>
        <v>0</v>
      </c>
      <c r="BF410" s="225">
        <f>IF(N410="snížená",J410,0)</f>
        <v>0</v>
      </c>
      <c r="BG410" s="225">
        <f>IF(N410="zákl. přenesená",J410,0)</f>
        <v>0</v>
      </c>
      <c r="BH410" s="225">
        <f>IF(N410="sníž. přenesená",J410,0)</f>
        <v>0</v>
      </c>
      <c r="BI410" s="225">
        <f>IF(N410="nulová",J410,0)</f>
        <v>0</v>
      </c>
      <c r="BJ410" s="17" t="s">
        <v>83</v>
      </c>
      <c r="BK410" s="225">
        <f>ROUND(I410*H410,2)</f>
        <v>0</v>
      </c>
      <c r="BL410" s="17" t="s">
        <v>164</v>
      </c>
      <c r="BM410" s="224" t="s">
        <v>1316</v>
      </c>
    </row>
    <row r="411" s="2" customFormat="1" ht="16.5" customHeight="1">
      <c r="A411" s="39"/>
      <c r="B411" s="40"/>
      <c r="C411" s="226" t="s">
        <v>1317</v>
      </c>
      <c r="D411" s="226" t="s">
        <v>159</v>
      </c>
      <c r="E411" s="227" t="s">
        <v>1318</v>
      </c>
      <c r="F411" s="228" t="s">
        <v>1319</v>
      </c>
      <c r="G411" s="229" t="s">
        <v>162</v>
      </c>
      <c r="H411" s="230">
        <v>5</v>
      </c>
      <c r="I411" s="231"/>
      <c r="J411" s="232">
        <f>ROUND(I411*H411,2)</f>
        <v>0</v>
      </c>
      <c r="K411" s="228" t="s">
        <v>156</v>
      </c>
      <c r="L411" s="233"/>
      <c r="M411" s="234" t="s">
        <v>32</v>
      </c>
      <c r="N411" s="235" t="s">
        <v>47</v>
      </c>
      <c r="O411" s="85"/>
      <c r="P411" s="222">
        <f>O411*H411</f>
        <v>0</v>
      </c>
      <c r="Q411" s="222">
        <v>0</v>
      </c>
      <c r="R411" s="222">
        <f>Q411*H411</f>
        <v>0</v>
      </c>
      <c r="S411" s="222">
        <v>0</v>
      </c>
      <c r="T411" s="223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24" t="s">
        <v>163</v>
      </c>
      <c r="AT411" s="224" t="s">
        <v>159</v>
      </c>
      <c r="AU411" s="224" t="s">
        <v>85</v>
      </c>
      <c r="AY411" s="17" t="s">
        <v>151</v>
      </c>
      <c r="BE411" s="225">
        <f>IF(N411="základní",J411,0)</f>
        <v>0</v>
      </c>
      <c r="BF411" s="225">
        <f>IF(N411="snížená",J411,0)</f>
        <v>0</v>
      </c>
      <c r="BG411" s="225">
        <f>IF(N411="zákl. přenesená",J411,0)</f>
        <v>0</v>
      </c>
      <c r="BH411" s="225">
        <f>IF(N411="sníž. přenesená",J411,0)</f>
        <v>0</v>
      </c>
      <c r="BI411" s="225">
        <f>IF(N411="nulová",J411,0)</f>
        <v>0</v>
      </c>
      <c r="BJ411" s="17" t="s">
        <v>83</v>
      </c>
      <c r="BK411" s="225">
        <f>ROUND(I411*H411,2)</f>
        <v>0</v>
      </c>
      <c r="BL411" s="17" t="s">
        <v>164</v>
      </c>
      <c r="BM411" s="224" t="s">
        <v>1320</v>
      </c>
    </row>
    <row r="412" s="2" customFormat="1" ht="16.5" customHeight="1">
      <c r="A412" s="39"/>
      <c r="B412" s="40"/>
      <c r="C412" s="226" t="s">
        <v>1321</v>
      </c>
      <c r="D412" s="226" t="s">
        <v>159</v>
      </c>
      <c r="E412" s="227" t="s">
        <v>1322</v>
      </c>
      <c r="F412" s="228" t="s">
        <v>1323</v>
      </c>
      <c r="G412" s="229" t="s">
        <v>162</v>
      </c>
      <c r="H412" s="230">
        <v>5</v>
      </c>
      <c r="I412" s="231"/>
      <c r="J412" s="232">
        <f>ROUND(I412*H412,2)</f>
        <v>0</v>
      </c>
      <c r="K412" s="228" t="s">
        <v>156</v>
      </c>
      <c r="L412" s="233"/>
      <c r="M412" s="234" t="s">
        <v>32</v>
      </c>
      <c r="N412" s="235" t="s">
        <v>47</v>
      </c>
      <c r="O412" s="85"/>
      <c r="P412" s="222">
        <f>O412*H412</f>
        <v>0</v>
      </c>
      <c r="Q412" s="222">
        <v>0</v>
      </c>
      <c r="R412" s="222">
        <f>Q412*H412</f>
        <v>0</v>
      </c>
      <c r="S412" s="222">
        <v>0</v>
      </c>
      <c r="T412" s="223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24" t="s">
        <v>163</v>
      </c>
      <c r="AT412" s="224" t="s">
        <v>159</v>
      </c>
      <c r="AU412" s="224" t="s">
        <v>85</v>
      </c>
      <c r="AY412" s="17" t="s">
        <v>151</v>
      </c>
      <c r="BE412" s="225">
        <f>IF(N412="základní",J412,0)</f>
        <v>0</v>
      </c>
      <c r="BF412" s="225">
        <f>IF(N412="snížená",J412,0)</f>
        <v>0</v>
      </c>
      <c r="BG412" s="225">
        <f>IF(N412="zákl. přenesená",J412,0)</f>
        <v>0</v>
      </c>
      <c r="BH412" s="225">
        <f>IF(N412="sníž. přenesená",J412,0)</f>
        <v>0</v>
      </c>
      <c r="BI412" s="225">
        <f>IF(N412="nulová",J412,0)</f>
        <v>0</v>
      </c>
      <c r="BJ412" s="17" t="s">
        <v>83</v>
      </c>
      <c r="BK412" s="225">
        <f>ROUND(I412*H412,2)</f>
        <v>0</v>
      </c>
      <c r="BL412" s="17" t="s">
        <v>164</v>
      </c>
      <c r="BM412" s="224" t="s">
        <v>1324</v>
      </c>
    </row>
    <row r="413" s="2" customFormat="1" ht="16.5" customHeight="1">
      <c r="A413" s="39"/>
      <c r="B413" s="40"/>
      <c r="C413" s="226" t="s">
        <v>1325</v>
      </c>
      <c r="D413" s="226" t="s">
        <v>159</v>
      </c>
      <c r="E413" s="227" t="s">
        <v>1326</v>
      </c>
      <c r="F413" s="228" t="s">
        <v>1327</v>
      </c>
      <c r="G413" s="229" t="s">
        <v>162</v>
      </c>
      <c r="H413" s="230">
        <v>5</v>
      </c>
      <c r="I413" s="231"/>
      <c r="J413" s="232">
        <f>ROUND(I413*H413,2)</f>
        <v>0</v>
      </c>
      <c r="K413" s="228" t="s">
        <v>156</v>
      </c>
      <c r="L413" s="233"/>
      <c r="M413" s="234" t="s">
        <v>32</v>
      </c>
      <c r="N413" s="235" t="s">
        <v>47</v>
      </c>
      <c r="O413" s="85"/>
      <c r="P413" s="222">
        <f>O413*H413</f>
        <v>0</v>
      </c>
      <c r="Q413" s="222">
        <v>0</v>
      </c>
      <c r="R413" s="222">
        <f>Q413*H413</f>
        <v>0</v>
      </c>
      <c r="S413" s="222">
        <v>0</v>
      </c>
      <c r="T413" s="223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24" t="s">
        <v>163</v>
      </c>
      <c r="AT413" s="224" t="s">
        <v>159</v>
      </c>
      <c r="AU413" s="224" t="s">
        <v>85</v>
      </c>
      <c r="AY413" s="17" t="s">
        <v>151</v>
      </c>
      <c r="BE413" s="225">
        <f>IF(N413="základní",J413,0)</f>
        <v>0</v>
      </c>
      <c r="BF413" s="225">
        <f>IF(N413="snížená",J413,0)</f>
        <v>0</v>
      </c>
      <c r="BG413" s="225">
        <f>IF(N413="zákl. přenesená",J413,0)</f>
        <v>0</v>
      </c>
      <c r="BH413" s="225">
        <f>IF(N413="sníž. přenesená",J413,0)</f>
        <v>0</v>
      </c>
      <c r="BI413" s="225">
        <f>IF(N413="nulová",J413,0)</f>
        <v>0</v>
      </c>
      <c r="BJ413" s="17" t="s">
        <v>83</v>
      </c>
      <c r="BK413" s="225">
        <f>ROUND(I413*H413,2)</f>
        <v>0</v>
      </c>
      <c r="BL413" s="17" t="s">
        <v>164</v>
      </c>
      <c r="BM413" s="224" t="s">
        <v>1328</v>
      </c>
    </row>
    <row r="414" s="2" customFormat="1" ht="16.5" customHeight="1">
      <c r="A414" s="39"/>
      <c r="B414" s="40"/>
      <c r="C414" s="226" t="s">
        <v>1329</v>
      </c>
      <c r="D414" s="226" t="s">
        <v>159</v>
      </c>
      <c r="E414" s="227" t="s">
        <v>1330</v>
      </c>
      <c r="F414" s="228" t="s">
        <v>1331</v>
      </c>
      <c r="G414" s="229" t="s">
        <v>162</v>
      </c>
      <c r="H414" s="230">
        <v>1</v>
      </c>
      <c r="I414" s="231"/>
      <c r="J414" s="232">
        <f>ROUND(I414*H414,2)</f>
        <v>0</v>
      </c>
      <c r="K414" s="228" t="s">
        <v>156</v>
      </c>
      <c r="L414" s="233"/>
      <c r="M414" s="234" t="s">
        <v>32</v>
      </c>
      <c r="N414" s="235" t="s">
        <v>47</v>
      </c>
      <c r="O414" s="85"/>
      <c r="P414" s="222">
        <f>O414*H414</f>
        <v>0</v>
      </c>
      <c r="Q414" s="222">
        <v>0</v>
      </c>
      <c r="R414" s="222">
        <f>Q414*H414</f>
        <v>0</v>
      </c>
      <c r="S414" s="222">
        <v>0</v>
      </c>
      <c r="T414" s="223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24" t="s">
        <v>163</v>
      </c>
      <c r="AT414" s="224" t="s">
        <v>159</v>
      </c>
      <c r="AU414" s="224" t="s">
        <v>85</v>
      </c>
      <c r="AY414" s="17" t="s">
        <v>151</v>
      </c>
      <c r="BE414" s="225">
        <f>IF(N414="základní",J414,0)</f>
        <v>0</v>
      </c>
      <c r="BF414" s="225">
        <f>IF(N414="snížená",J414,0)</f>
        <v>0</v>
      </c>
      <c r="BG414" s="225">
        <f>IF(N414="zákl. přenesená",J414,0)</f>
        <v>0</v>
      </c>
      <c r="BH414" s="225">
        <f>IF(N414="sníž. přenesená",J414,0)</f>
        <v>0</v>
      </c>
      <c r="BI414" s="225">
        <f>IF(N414="nulová",J414,0)</f>
        <v>0</v>
      </c>
      <c r="BJ414" s="17" t="s">
        <v>83</v>
      </c>
      <c r="BK414" s="225">
        <f>ROUND(I414*H414,2)</f>
        <v>0</v>
      </c>
      <c r="BL414" s="17" t="s">
        <v>164</v>
      </c>
      <c r="BM414" s="224" t="s">
        <v>1332</v>
      </c>
    </row>
    <row r="415" s="2" customFormat="1" ht="37.8" customHeight="1">
      <c r="A415" s="39"/>
      <c r="B415" s="40"/>
      <c r="C415" s="213" t="s">
        <v>1333</v>
      </c>
      <c r="D415" s="213" t="s">
        <v>152</v>
      </c>
      <c r="E415" s="214" t="s">
        <v>1334</v>
      </c>
      <c r="F415" s="215" t="s">
        <v>1335</v>
      </c>
      <c r="G415" s="216" t="s">
        <v>162</v>
      </c>
      <c r="H415" s="217">
        <v>5</v>
      </c>
      <c r="I415" s="218"/>
      <c r="J415" s="219">
        <f>ROUND(I415*H415,2)</f>
        <v>0</v>
      </c>
      <c r="K415" s="215" t="s">
        <v>156</v>
      </c>
      <c r="L415" s="45"/>
      <c r="M415" s="220" t="s">
        <v>32</v>
      </c>
      <c r="N415" s="221" t="s">
        <v>47</v>
      </c>
      <c r="O415" s="85"/>
      <c r="P415" s="222">
        <f>O415*H415</f>
        <v>0</v>
      </c>
      <c r="Q415" s="222">
        <v>0</v>
      </c>
      <c r="R415" s="222">
        <f>Q415*H415</f>
        <v>0</v>
      </c>
      <c r="S415" s="222">
        <v>0</v>
      </c>
      <c r="T415" s="223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24" t="s">
        <v>157</v>
      </c>
      <c r="AT415" s="224" t="s">
        <v>152</v>
      </c>
      <c r="AU415" s="224" t="s">
        <v>85</v>
      </c>
      <c r="AY415" s="17" t="s">
        <v>151</v>
      </c>
      <c r="BE415" s="225">
        <f>IF(N415="základní",J415,0)</f>
        <v>0</v>
      </c>
      <c r="BF415" s="225">
        <f>IF(N415="snížená",J415,0)</f>
        <v>0</v>
      </c>
      <c r="BG415" s="225">
        <f>IF(N415="zákl. přenesená",J415,0)</f>
        <v>0</v>
      </c>
      <c r="BH415" s="225">
        <f>IF(N415="sníž. přenesená",J415,0)</f>
        <v>0</v>
      </c>
      <c r="BI415" s="225">
        <f>IF(N415="nulová",J415,0)</f>
        <v>0</v>
      </c>
      <c r="BJ415" s="17" t="s">
        <v>83</v>
      </c>
      <c r="BK415" s="225">
        <f>ROUND(I415*H415,2)</f>
        <v>0</v>
      </c>
      <c r="BL415" s="17" t="s">
        <v>157</v>
      </c>
      <c r="BM415" s="224" t="s">
        <v>1336</v>
      </c>
    </row>
    <row r="416" s="2" customFormat="1" ht="16.5" customHeight="1">
      <c r="A416" s="39"/>
      <c r="B416" s="40"/>
      <c r="C416" s="226" t="s">
        <v>1337</v>
      </c>
      <c r="D416" s="226" t="s">
        <v>159</v>
      </c>
      <c r="E416" s="227" t="s">
        <v>1338</v>
      </c>
      <c r="F416" s="228" t="s">
        <v>1339</v>
      </c>
      <c r="G416" s="229" t="s">
        <v>162</v>
      </c>
      <c r="H416" s="230">
        <v>1</v>
      </c>
      <c r="I416" s="231"/>
      <c r="J416" s="232">
        <f>ROUND(I416*H416,2)</f>
        <v>0</v>
      </c>
      <c r="K416" s="228" t="s">
        <v>156</v>
      </c>
      <c r="L416" s="233"/>
      <c r="M416" s="234" t="s">
        <v>32</v>
      </c>
      <c r="N416" s="235" t="s">
        <v>47</v>
      </c>
      <c r="O416" s="85"/>
      <c r="P416" s="222">
        <f>O416*H416</f>
        <v>0</v>
      </c>
      <c r="Q416" s="222">
        <v>0</v>
      </c>
      <c r="R416" s="222">
        <f>Q416*H416</f>
        <v>0</v>
      </c>
      <c r="S416" s="222">
        <v>0</v>
      </c>
      <c r="T416" s="223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24" t="s">
        <v>163</v>
      </c>
      <c r="AT416" s="224" t="s">
        <v>159</v>
      </c>
      <c r="AU416" s="224" t="s">
        <v>85</v>
      </c>
      <c r="AY416" s="17" t="s">
        <v>151</v>
      </c>
      <c r="BE416" s="225">
        <f>IF(N416="základní",J416,0)</f>
        <v>0</v>
      </c>
      <c r="BF416" s="225">
        <f>IF(N416="snížená",J416,0)</f>
        <v>0</v>
      </c>
      <c r="BG416" s="225">
        <f>IF(N416="zákl. přenesená",J416,0)</f>
        <v>0</v>
      </c>
      <c r="BH416" s="225">
        <f>IF(N416="sníž. přenesená",J416,0)</f>
        <v>0</v>
      </c>
      <c r="BI416" s="225">
        <f>IF(N416="nulová",J416,0)</f>
        <v>0</v>
      </c>
      <c r="BJ416" s="17" t="s">
        <v>83</v>
      </c>
      <c r="BK416" s="225">
        <f>ROUND(I416*H416,2)</f>
        <v>0</v>
      </c>
      <c r="BL416" s="17" t="s">
        <v>164</v>
      </c>
      <c r="BM416" s="224" t="s">
        <v>1340</v>
      </c>
    </row>
    <row r="417" s="2" customFormat="1" ht="16.5" customHeight="1">
      <c r="A417" s="39"/>
      <c r="B417" s="40"/>
      <c r="C417" s="226" t="s">
        <v>1341</v>
      </c>
      <c r="D417" s="226" t="s">
        <v>159</v>
      </c>
      <c r="E417" s="227" t="s">
        <v>1342</v>
      </c>
      <c r="F417" s="228" t="s">
        <v>1343</v>
      </c>
      <c r="G417" s="229" t="s">
        <v>162</v>
      </c>
      <c r="H417" s="230">
        <v>5</v>
      </c>
      <c r="I417" s="231"/>
      <c r="J417" s="232">
        <f>ROUND(I417*H417,2)</f>
        <v>0</v>
      </c>
      <c r="K417" s="228" t="s">
        <v>156</v>
      </c>
      <c r="L417" s="233"/>
      <c r="M417" s="234" t="s">
        <v>32</v>
      </c>
      <c r="N417" s="235" t="s">
        <v>47</v>
      </c>
      <c r="O417" s="85"/>
      <c r="P417" s="222">
        <f>O417*H417</f>
        <v>0</v>
      </c>
      <c r="Q417" s="222">
        <v>0</v>
      </c>
      <c r="R417" s="222">
        <f>Q417*H417</f>
        <v>0</v>
      </c>
      <c r="S417" s="222">
        <v>0</v>
      </c>
      <c r="T417" s="223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24" t="s">
        <v>163</v>
      </c>
      <c r="AT417" s="224" t="s">
        <v>159</v>
      </c>
      <c r="AU417" s="224" t="s">
        <v>85</v>
      </c>
      <c r="AY417" s="17" t="s">
        <v>151</v>
      </c>
      <c r="BE417" s="225">
        <f>IF(N417="základní",J417,0)</f>
        <v>0</v>
      </c>
      <c r="BF417" s="225">
        <f>IF(N417="snížená",J417,0)</f>
        <v>0</v>
      </c>
      <c r="BG417" s="225">
        <f>IF(N417="zákl. přenesená",J417,0)</f>
        <v>0</v>
      </c>
      <c r="BH417" s="225">
        <f>IF(N417="sníž. přenesená",J417,0)</f>
        <v>0</v>
      </c>
      <c r="BI417" s="225">
        <f>IF(N417="nulová",J417,0)</f>
        <v>0</v>
      </c>
      <c r="BJ417" s="17" t="s">
        <v>83</v>
      </c>
      <c r="BK417" s="225">
        <f>ROUND(I417*H417,2)</f>
        <v>0</v>
      </c>
      <c r="BL417" s="17" t="s">
        <v>164</v>
      </c>
      <c r="BM417" s="224" t="s">
        <v>1344</v>
      </c>
    </row>
    <row r="418" s="2" customFormat="1" ht="16.5" customHeight="1">
      <c r="A418" s="39"/>
      <c r="B418" s="40"/>
      <c r="C418" s="226" t="s">
        <v>1345</v>
      </c>
      <c r="D418" s="226" t="s">
        <v>159</v>
      </c>
      <c r="E418" s="227" t="s">
        <v>1346</v>
      </c>
      <c r="F418" s="228" t="s">
        <v>1347</v>
      </c>
      <c r="G418" s="229" t="s">
        <v>162</v>
      </c>
      <c r="H418" s="230">
        <v>2</v>
      </c>
      <c r="I418" s="231"/>
      <c r="J418" s="232">
        <f>ROUND(I418*H418,2)</f>
        <v>0</v>
      </c>
      <c r="K418" s="228" t="s">
        <v>156</v>
      </c>
      <c r="L418" s="233"/>
      <c r="M418" s="234" t="s">
        <v>32</v>
      </c>
      <c r="N418" s="235" t="s">
        <v>47</v>
      </c>
      <c r="O418" s="85"/>
      <c r="P418" s="222">
        <f>O418*H418</f>
        <v>0</v>
      </c>
      <c r="Q418" s="222">
        <v>0</v>
      </c>
      <c r="R418" s="222">
        <f>Q418*H418</f>
        <v>0</v>
      </c>
      <c r="S418" s="222">
        <v>0</v>
      </c>
      <c r="T418" s="223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24" t="s">
        <v>163</v>
      </c>
      <c r="AT418" s="224" t="s">
        <v>159</v>
      </c>
      <c r="AU418" s="224" t="s">
        <v>85</v>
      </c>
      <c r="AY418" s="17" t="s">
        <v>151</v>
      </c>
      <c r="BE418" s="225">
        <f>IF(N418="základní",J418,0)</f>
        <v>0</v>
      </c>
      <c r="BF418" s="225">
        <f>IF(N418="snížená",J418,0)</f>
        <v>0</v>
      </c>
      <c r="BG418" s="225">
        <f>IF(N418="zákl. přenesená",J418,0)</f>
        <v>0</v>
      </c>
      <c r="BH418" s="225">
        <f>IF(N418="sníž. přenesená",J418,0)</f>
        <v>0</v>
      </c>
      <c r="BI418" s="225">
        <f>IF(N418="nulová",J418,0)</f>
        <v>0</v>
      </c>
      <c r="BJ418" s="17" t="s">
        <v>83</v>
      </c>
      <c r="BK418" s="225">
        <f>ROUND(I418*H418,2)</f>
        <v>0</v>
      </c>
      <c r="BL418" s="17" t="s">
        <v>164</v>
      </c>
      <c r="BM418" s="224" t="s">
        <v>1348</v>
      </c>
    </row>
    <row r="419" s="2" customFormat="1" ht="16.5" customHeight="1">
      <c r="A419" s="39"/>
      <c r="B419" s="40"/>
      <c r="C419" s="226" t="s">
        <v>1349</v>
      </c>
      <c r="D419" s="226" t="s">
        <v>159</v>
      </c>
      <c r="E419" s="227" t="s">
        <v>1350</v>
      </c>
      <c r="F419" s="228" t="s">
        <v>1351</v>
      </c>
      <c r="G419" s="229" t="s">
        <v>162</v>
      </c>
      <c r="H419" s="230">
        <v>2</v>
      </c>
      <c r="I419" s="231"/>
      <c r="J419" s="232">
        <f>ROUND(I419*H419,2)</f>
        <v>0</v>
      </c>
      <c r="K419" s="228" t="s">
        <v>156</v>
      </c>
      <c r="L419" s="233"/>
      <c r="M419" s="234" t="s">
        <v>32</v>
      </c>
      <c r="N419" s="235" t="s">
        <v>47</v>
      </c>
      <c r="O419" s="85"/>
      <c r="P419" s="222">
        <f>O419*H419</f>
        <v>0</v>
      </c>
      <c r="Q419" s="222">
        <v>0</v>
      </c>
      <c r="R419" s="222">
        <f>Q419*H419</f>
        <v>0</v>
      </c>
      <c r="S419" s="222">
        <v>0</v>
      </c>
      <c r="T419" s="223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24" t="s">
        <v>163</v>
      </c>
      <c r="AT419" s="224" t="s">
        <v>159</v>
      </c>
      <c r="AU419" s="224" t="s">
        <v>85</v>
      </c>
      <c r="AY419" s="17" t="s">
        <v>151</v>
      </c>
      <c r="BE419" s="225">
        <f>IF(N419="základní",J419,0)</f>
        <v>0</v>
      </c>
      <c r="BF419" s="225">
        <f>IF(N419="snížená",J419,0)</f>
        <v>0</v>
      </c>
      <c r="BG419" s="225">
        <f>IF(N419="zákl. přenesená",J419,0)</f>
        <v>0</v>
      </c>
      <c r="BH419" s="225">
        <f>IF(N419="sníž. přenesená",J419,0)</f>
        <v>0</v>
      </c>
      <c r="BI419" s="225">
        <f>IF(N419="nulová",J419,0)</f>
        <v>0</v>
      </c>
      <c r="BJ419" s="17" t="s">
        <v>83</v>
      </c>
      <c r="BK419" s="225">
        <f>ROUND(I419*H419,2)</f>
        <v>0</v>
      </c>
      <c r="BL419" s="17" t="s">
        <v>164</v>
      </c>
      <c r="BM419" s="224" t="s">
        <v>1352</v>
      </c>
    </row>
    <row r="420" s="2" customFormat="1" ht="21.75" customHeight="1">
      <c r="A420" s="39"/>
      <c r="B420" s="40"/>
      <c r="C420" s="226" t="s">
        <v>1353</v>
      </c>
      <c r="D420" s="226" t="s">
        <v>159</v>
      </c>
      <c r="E420" s="227" t="s">
        <v>1354</v>
      </c>
      <c r="F420" s="228" t="s">
        <v>1355</v>
      </c>
      <c r="G420" s="229" t="s">
        <v>162</v>
      </c>
      <c r="H420" s="230">
        <v>1</v>
      </c>
      <c r="I420" s="231"/>
      <c r="J420" s="232">
        <f>ROUND(I420*H420,2)</f>
        <v>0</v>
      </c>
      <c r="K420" s="228" t="s">
        <v>156</v>
      </c>
      <c r="L420" s="233"/>
      <c r="M420" s="234" t="s">
        <v>32</v>
      </c>
      <c r="N420" s="235" t="s">
        <v>47</v>
      </c>
      <c r="O420" s="85"/>
      <c r="P420" s="222">
        <f>O420*H420</f>
        <v>0</v>
      </c>
      <c r="Q420" s="222">
        <v>0</v>
      </c>
      <c r="R420" s="222">
        <f>Q420*H420</f>
        <v>0</v>
      </c>
      <c r="S420" s="222">
        <v>0</v>
      </c>
      <c r="T420" s="223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24" t="s">
        <v>668</v>
      </c>
      <c r="AT420" s="224" t="s">
        <v>159</v>
      </c>
      <c r="AU420" s="224" t="s">
        <v>85</v>
      </c>
      <c r="AY420" s="17" t="s">
        <v>151</v>
      </c>
      <c r="BE420" s="225">
        <f>IF(N420="základní",J420,0)</f>
        <v>0</v>
      </c>
      <c r="BF420" s="225">
        <f>IF(N420="snížená",J420,0)</f>
        <v>0</v>
      </c>
      <c r="BG420" s="225">
        <f>IF(N420="zákl. přenesená",J420,0)</f>
        <v>0</v>
      </c>
      <c r="BH420" s="225">
        <f>IF(N420="sníž. přenesená",J420,0)</f>
        <v>0</v>
      </c>
      <c r="BI420" s="225">
        <f>IF(N420="nulová",J420,0)</f>
        <v>0</v>
      </c>
      <c r="BJ420" s="17" t="s">
        <v>83</v>
      </c>
      <c r="BK420" s="225">
        <f>ROUND(I420*H420,2)</f>
        <v>0</v>
      </c>
      <c r="BL420" s="17" t="s">
        <v>668</v>
      </c>
      <c r="BM420" s="224" t="s">
        <v>1356</v>
      </c>
    </row>
    <row r="421" s="2" customFormat="1" ht="16.5" customHeight="1">
      <c r="A421" s="39"/>
      <c r="B421" s="40"/>
      <c r="C421" s="226" t="s">
        <v>1357</v>
      </c>
      <c r="D421" s="226" t="s">
        <v>159</v>
      </c>
      <c r="E421" s="227" t="s">
        <v>1358</v>
      </c>
      <c r="F421" s="228" t="s">
        <v>1359</v>
      </c>
      <c r="G421" s="229" t="s">
        <v>162</v>
      </c>
      <c r="H421" s="230">
        <v>1</v>
      </c>
      <c r="I421" s="231"/>
      <c r="J421" s="232">
        <f>ROUND(I421*H421,2)</f>
        <v>0</v>
      </c>
      <c r="K421" s="228" t="s">
        <v>156</v>
      </c>
      <c r="L421" s="233"/>
      <c r="M421" s="234" t="s">
        <v>32</v>
      </c>
      <c r="N421" s="235" t="s">
        <v>47</v>
      </c>
      <c r="O421" s="85"/>
      <c r="P421" s="222">
        <f>O421*H421</f>
        <v>0</v>
      </c>
      <c r="Q421" s="222">
        <v>0</v>
      </c>
      <c r="R421" s="222">
        <f>Q421*H421</f>
        <v>0</v>
      </c>
      <c r="S421" s="222">
        <v>0</v>
      </c>
      <c r="T421" s="223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24" t="s">
        <v>668</v>
      </c>
      <c r="AT421" s="224" t="s">
        <v>159</v>
      </c>
      <c r="AU421" s="224" t="s">
        <v>85</v>
      </c>
      <c r="AY421" s="17" t="s">
        <v>151</v>
      </c>
      <c r="BE421" s="225">
        <f>IF(N421="základní",J421,0)</f>
        <v>0</v>
      </c>
      <c r="BF421" s="225">
        <f>IF(N421="snížená",J421,0)</f>
        <v>0</v>
      </c>
      <c r="BG421" s="225">
        <f>IF(N421="zákl. přenesená",J421,0)</f>
        <v>0</v>
      </c>
      <c r="BH421" s="225">
        <f>IF(N421="sníž. přenesená",J421,0)</f>
        <v>0</v>
      </c>
      <c r="BI421" s="225">
        <f>IF(N421="nulová",J421,0)</f>
        <v>0</v>
      </c>
      <c r="BJ421" s="17" t="s">
        <v>83</v>
      </c>
      <c r="BK421" s="225">
        <f>ROUND(I421*H421,2)</f>
        <v>0</v>
      </c>
      <c r="BL421" s="17" t="s">
        <v>668</v>
      </c>
      <c r="BM421" s="224" t="s">
        <v>1360</v>
      </c>
    </row>
    <row r="422" s="2" customFormat="1" ht="16.5" customHeight="1">
      <c r="A422" s="39"/>
      <c r="B422" s="40"/>
      <c r="C422" s="213" t="s">
        <v>1361</v>
      </c>
      <c r="D422" s="213" t="s">
        <v>152</v>
      </c>
      <c r="E422" s="214" t="s">
        <v>1362</v>
      </c>
      <c r="F422" s="215" t="s">
        <v>1363</v>
      </c>
      <c r="G422" s="216" t="s">
        <v>162</v>
      </c>
      <c r="H422" s="217">
        <v>1</v>
      </c>
      <c r="I422" s="218"/>
      <c r="J422" s="219">
        <f>ROUND(I422*H422,2)</f>
        <v>0</v>
      </c>
      <c r="K422" s="215" t="s">
        <v>156</v>
      </c>
      <c r="L422" s="45"/>
      <c r="M422" s="220" t="s">
        <v>32</v>
      </c>
      <c r="N422" s="221" t="s">
        <v>47</v>
      </c>
      <c r="O422" s="85"/>
      <c r="P422" s="222">
        <f>O422*H422</f>
        <v>0</v>
      </c>
      <c r="Q422" s="222">
        <v>0</v>
      </c>
      <c r="R422" s="222">
        <f>Q422*H422</f>
        <v>0</v>
      </c>
      <c r="S422" s="222">
        <v>0</v>
      </c>
      <c r="T422" s="223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24" t="s">
        <v>497</v>
      </c>
      <c r="AT422" s="224" t="s">
        <v>152</v>
      </c>
      <c r="AU422" s="224" t="s">
        <v>85</v>
      </c>
      <c r="AY422" s="17" t="s">
        <v>151</v>
      </c>
      <c r="BE422" s="225">
        <f>IF(N422="základní",J422,0)</f>
        <v>0</v>
      </c>
      <c r="BF422" s="225">
        <f>IF(N422="snížená",J422,0)</f>
        <v>0</v>
      </c>
      <c r="BG422" s="225">
        <f>IF(N422="zákl. přenesená",J422,0)</f>
        <v>0</v>
      </c>
      <c r="BH422" s="225">
        <f>IF(N422="sníž. přenesená",J422,0)</f>
        <v>0</v>
      </c>
      <c r="BI422" s="225">
        <f>IF(N422="nulová",J422,0)</f>
        <v>0</v>
      </c>
      <c r="BJ422" s="17" t="s">
        <v>83</v>
      </c>
      <c r="BK422" s="225">
        <f>ROUND(I422*H422,2)</f>
        <v>0</v>
      </c>
      <c r="BL422" s="17" t="s">
        <v>497</v>
      </c>
      <c r="BM422" s="224" t="s">
        <v>1364</v>
      </c>
    </row>
    <row r="423" s="2" customFormat="1" ht="24.15" customHeight="1">
      <c r="A423" s="39"/>
      <c r="B423" s="40"/>
      <c r="C423" s="213" t="s">
        <v>1365</v>
      </c>
      <c r="D423" s="213" t="s">
        <v>152</v>
      </c>
      <c r="E423" s="214" t="s">
        <v>1366</v>
      </c>
      <c r="F423" s="215" t="s">
        <v>1367</v>
      </c>
      <c r="G423" s="216" t="s">
        <v>162</v>
      </c>
      <c r="H423" s="217">
        <v>1</v>
      </c>
      <c r="I423" s="218"/>
      <c r="J423" s="219">
        <f>ROUND(I423*H423,2)</f>
        <v>0</v>
      </c>
      <c r="K423" s="215" t="s">
        <v>156</v>
      </c>
      <c r="L423" s="45"/>
      <c r="M423" s="220" t="s">
        <v>32</v>
      </c>
      <c r="N423" s="221" t="s">
        <v>47</v>
      </c>
      <c r="O423" s="85"/>
      <c r="P423" s="222">
        <f>O423*H423</f>
        <v>0</v>
      </c>
      <c r="Q423" s="222">
        <v>0</v>
      </c>
      <c r="R423" s="222">
        <f>Q423*H423</f>
        <v>0</v>
      </c>
      <c r="S423" s="222">
        <v>0</v>
      </c>
      <c r="T423" s="223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24" t="s">
        <v>497</v>
      </c>
      <c r="AT423" s="224" t="s">
        <v>152</v>
      </c>
      <c r="AU423" s="224" t="s">
        <v>85</v>
      </c>
      <c r="AY423" s="17" t="s">
        <v>151</v>
      </c>
      <c r="BE423" s="225">
        <f>IF(N423="základní",J423,0)</f>
        <v>0</v>
      </c>
      <c r="BF423" s="225">
        <f>IF(N423="snížená",J423,0)</f>
        <v>0</v>
      </c>
      <c r="BG423" s="225">
        <f>IF(N423="zákl. přenesená",J423,0)</f>
        <v>0</v>
      </c>
      <c r="BH423" s="225">
        <f>IF(N423="sníž. přenesená",J423,0)</f>
        <v>0</v>
      </c>
      <c r="BI423" s="225">
        <f>IF(N423="nulová",J423,0)</f>
        <v>0</v>
      </c>
      <c r="BJ423" s="17" t="s">
        <v>83</v>
      </c>
      <c r="BK423" s="225">
        <f>ROUND(I423*H423,2)</f>
        <v>0</v>
      </c>
      <c r="BL423" s="17" t="s">
        <v>497</v>
      </c>
      <c r="BM423" s="224" t="s">
        <v>1368</v>
      </c>
    </row>
    <row r="424" s="2" customFormat="1" ht="24.15" customHeight="1">
      <c r="A424" s="39"/>
      <c r="B424" s="40"/>
      <c r="C424" s="213" t="s">
        <v>1369</v>
      </c>
      <c r="D424" s="213" t="s">
        <v>152</v>
      </c>
      <c r="E424" s="214" t="s">
        <v>1370</v>
      </c>
      <c r="F424" s="215" t="s">
        <v>1371</v>
      </c>
      <c r="G424" s="216" t="s">
        <v>162</v>
      </c>
      <c r="H424" s="217">
        <v>1</v>
      </c>
      <c r="I424" s="218"/>
      <c r="J424" s="219">
        <f>ROUND(I424*H424,2)</f>
        <v>0</v>
      </c>
      <c r="K424" s="215" t="s">
        <v>156</v>
      </c>
      <c r="L424" s="45"/>
      <c r="M424" s="220" t="s">
        <v>32</v>
      </c>
      <c r="N424" s="221" t="s">
        <v>47</v>
      </c>
      <c r="O424" s="85"/>
      <c r="P424" s="222">
        <f>O424*H424</f>
        <v>0</v>
      </c>
      <c r="Q424" s="222">
        <v>0</v>
      </c>
      <c r="R424" s="222">
        <f>Q424*H424</f>
        <v>0</v>
      </c>
      <c r="S424" s="222">
        <v>0</v>
      </c>
      <c r="T424" s="223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24" t="s">
        <v>157</v>
      </c>
      <c r="AT424" s="224" t="s">
        <v>152</v>
      </c>
      <c r="AU424" s="224" t="s">
        <v>85</v>
      </c>
      <c r="AY424" s="17" t="s">
        <v>151</v>
      </c>
      <c r="BE424" s="225">
        <f>IF(N424="základní",J424,0)</f>
        <v>0</v>
      </c>
      <c r="BF424" s="225">
        <f>IF(N424="snížená",J424,0)</f>
        <v>0</v>
      </c>
      <c r="BG424" s="225">
        <f>IF(N424="zákl. přenesená",J424,0)</f>
        <v>0</v>
      </c>
      <c r="BH424" s="225">
        <f>IF(N424="sníž. přenesená",J424,0)</f>
        <v>0</v>
      </c>
      <c r="BI424" s="225">
        <f>IF(N424="nulová",J424,0)</f>
        <v>0</v>
      </c>
      <c r="BJ424" s="17" t="s">
        <v>83</v>
      </c>
      <c r="BK424" s="225">
        <f>ROUND(I424*H424,2)</f>
        <v>0</v>
      </c>
      <c r="BL424" s="17" t="s">
        <v>157</v>
      </c>
      <c r="BM424" s="224" t="s">
        <v>1372</v>
      </c>
    </row>
    <row r="425" s="2" customFormat="1" ht="24.15" customHeight="1">
      <c r="A425" s="39"/>
      <c r="B425" s="40"/>
      <c r="C425" s="213" t="s">
        <v>1373</v>
      </c>
      <c r="D425" s="213" t="s">
        <v>152</v>
      </c>
      <c r="E425" s="214" t="s">
        <v>1374</v>
      </c>
      <c r="F425" s="215" t="s">
        <v>1375</v>
      </c>
      <c r="G425" s="216" t="s">
        <v>162</v>
      </c>
      <c r="H425" s="217">
        <v>1</v>
      </c>
      <c r="I425" s="218"/>
      <c r="J425" s="219">
        <f>ROUND(I425*H425,2)</f>
        <v>0</v>
      </c>
      <c r="K425" s="215" t="s">
        <v>156</v>
      </c>
      <c r="L425" s="45"/>
      <c r="M425" s="220" t="s">
        <v>32</v>
      </c>
      <c r="N425" s="221" t="s">
        <v>47</v>
      </c>
      <c r="O425" s="85"/>
      <c r="P425" s="222">
        <f>O425*H425</f>
        <v>0</v>
      </c>
      <c r="Q425" s="222">
        <v>0</v>
      </c>
      <c r="R425" s="222">
        <f>Q425*H425</f>
        <v>0</v>
      </c>
      <c r="S425" s="222">
        <v>0</v>
      </c>
      <c r="T425" s="223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24" t="s">
        <v>157</v>
      </c>
      <c r="AT425" s="224" t="s">
        <v>152</v>
      </c>
      <c r="AU425" s="224" t="s">
        <v>85</v>
      </c>
      <c r="AY425" s="17" t="s">
        <v>151</v>
      </c>
      <c r="BE425" s="225">
        <f>IF(N425="základní",J425,0)</f>
        <v>0</v>
      </c>
      <c r="BF425" s="225">
        <f>IF(N425="snížená",J425,0)</f>
        <v>0</v>
      </c>
      <c r="BG425" s="225">
        <f>IF(N425="zákl. přenesená",J425,0)</f>
        <v>0</v>
      </c>
      <c r="BH425" s="225">
        <f>IF(N425="sníž. přenesená",J425,0)</f>
        <v>0</v>
      </c>
      <c r="BI425" s="225">
        <f>IF(N425="nulová",J425,0)</f>
        <v>0</v>
      </c>
      <c r="BJ425" s="17" t="s">
        <v>83</v>
      </c>
      <c r="BK425" s="225">
        <f>ROUND(I425*H425,2)</f>
        <v>0</v>
      </c>
      <c r="BL425" s="17" t="s">
        <v>157</v>
      </c>
      <c r="BM425" s="224" t="s">
        <v>1376</v>
      </c>
    </row>
    <row r="426" s="2" customFormat="1" ht="24.15" customHeight="1">
      <c r="A426" s="39"/>
      <c r="B426" s="40"/>
      <c r="C426" s="213" t="s">
        <v>1377</v>
      </c>
      <c r="D426" s="213" t="s">
        <v>152</v>
      </c>
      <c r="E426" s="214" t="s">
        <v>1378</v>
      </c>
      <c r="F426" s="215" t="s">
        <v>1379</v>
      </c>
      <c r="G426" s="216" t="s">
        <v>162</v>
      </c>
      <c r="H426" s="217">
        <v>1</v>
      </c>
      <c r="I426" s="218"/>
      <c r="J426" s="219">
        <f>ROUND(I426*H426,2)</f>
        <v>0</v>
      </c>
      <c r="K426" s="215" t="s">
        <v>156</v>
      </c>
      <c r="L426" s="45"/>
      <c r="M426" s="220" t="s">
        <v>32</v>
      </c>
      <c r="N426" s="221" t="s">
        <v>47</v>
      </c>
      <c r="O426" s="85"/>
      <c r="P426" s="222">
        <f>O426*H426</f>
        <v>0</v>
      </c>
      <c r="Q426" s="222">
        <v>0</v>
      </c>
      <c r="R426" s="222">
        <f>Q426*H426</f>
        <v>0</v>
      </c>
      <c r="S426" s="222">
        <v>0</v>
      </c>
      <c r="T426" s="223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24" t="s">
        <v>157</v>
      </c>
      <c r="AT426" s="224" t="s">
        <v>152</v>
      </c>
      <c r="AU426" s="224" t="s">
        <v>85</v>
      </c>
      <c r="AY426" s="17" t="s">
        <v>151</v>
      </c>
      <c r="BE426" s="225">
        <f>IF(N426="základní",J426,0)</f>
        <v>0</v>
      </c>
      <c r="BF426" s="225">
        <f>IF(N426="snížená",J426,0)</f>
        <v>0</v>
      </c>
      <c r="BG426" s="225">
        <f>IF(N426="zákl. přenesená",J426,0)</f>
        <v>0</v>
      </c>
      <c r="BH426" s="225">
        <f>IF(N426="sníž. přenesená",J426,0)</f>
        <v>0</v>
      </c>
      <c r="BI426" s="225">
        <f>IF(N426="nulová",J426,0)</f>
        <v>0</v>
      </c>
      <c r="BJ426" s="17" t="s">
        <v>83</v>
      </c>
      <c r="BK426" s="225">
        <f>ROUND(I426*H426,2)</f>
        <v>0</v>
      </c>
      <c r="BL426" s="17" t="s">
        <v>157</v>
      </c>
      <c r="BM426" s="224" t="s">
        <v>1380</v>
      </c>
    </row>
    <row r="427" s="2" customFormat="1" ht="24.15" customHeight="1">
      <c r="A427" s="39"/>
      <c r="B427" s="40"/>
      <c r="C427" s="213" t="s">
        <v>1381</v>
      </c>
      <c r="D427" s="213" t="s">
        <v>152</v>
      </c>
      <c r="E427" s="214" t="s">
        <v>1382</v>
      </c>
      <c r="F427" s="215" t="s">
        <v>1383</v>
      </c>
      <c r="G427" s="216" t="s">
        <v>162</v>
      </c>
      <c r="H427" s="217">
        <v>1</v>
      </c>
      <c r="I427" s="218"/>
      <c r="J427" s="219">
        <f>ROUND(I427*H427,2)</f>
        <v>0</v>
      </c>
      <c r="K427" s="215" t="s">
        <v>156</v>
      </c>
      <c r="L427" s="45"/>
      <c r="M427" s="220" t="s">
        <v>32</v>
      </c>
      <c r="N427" s="221" t="s">
        <v>47</v>
      </c>
      <c r="O427" s="85"/>
      <c r="P427" s="222">
        <f>O427*H427</f>
        <v>0</v>
      </c>
      <c r="Q427" s="222">
        <v>0</v>
      </c>
      <c r="R427" s="222">
        <f>Q427*H427</f>
        <v>0</v>
      </c>
      <c r="S427" s="222">
        <v>0</v>
      </c>
      <c r="T427" s="223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24" t="s">
        <v>157</v>
      </c>
      <c r="AT427" s="224" t="s">
        <v>152</v>
      </c>
      <c r="AU427" s="224" t="s">
        <v>85</v>
      </c>
      <c r="AY427" s="17" t="s">
        <v>151</v>
      </c>
      <c r="BE427" s="225">
        <f>IF(N427="základní",J427,0)</f>
        <v>0</v>
      </c>
      <c r="BF427" s="225">
        <f>IF(N427="snížená",J427,0)</f>
        <v>0</v>
      </c>
      <c r="BG427" s="225">
        <f>IF(N427="zákl. přenesená",J427,0)</f>
        <v>0</v>
      </c>
      <c r="BH427" s="225">
        <f>IF(N427="sníž. přenesená",J427,0)</f>
        <v>0</v>
      </c>
      <c r="BI427" s="225">
        <f>IF(N427="nulová",J427,0)</f>
        <v>0</v>
      </c>
      <c r="BJ427" s="17" t="s">
        <v>83</v>
      </c>
      <c r="BK427" s="225">
        <f>ROUND(I427*H427,2)</f>
        <v>0</v>
      </c>
      <c r="BL427" s="17" t="s">
        <v>157</v>
      </c>
      <c r="BM427" s="224" t="s">
        <v>1384</v>
      </c>
    </row>
    <row r="428" s="2" customFormat="1" ht="16.5" customHeight="1">
      <c r="A428" s="39"/>
      <c r="B428" s="40"/>
      <c r="C428" s="213" t="s">
        <v>1385</v>
      </c>
      <c r="D428" s="213" t="s">
        <v>152</v>
      </c>
      <c r="E428" s="214" t="s">
        <v>1386</v>
      </c>
      <c r="F428" s="215" t="s">
        <v>1387</v>
      </c>
      <c r="G428" s="216" t="s">
        <v>162</v>
      </c>
      <c r="H428" s="217">
        <v>1</v>
      </c>
      <c r="I428" s="218"/>
      <c r="J428" s="219">
        <f>ROUND(I428*H428,2)</f>
        <v>0</v>
      </c>
      <c r="K428" s="215" t="s">
        <v>156</v>
      </c>
      <c r="L428" s="45"/>
      <c r="M428" s="220" t="s">
        <v>32</v>
      </c>
      <c r="N428" s="221" t="s">
        <v>47</v>
      </c>
      <c r="O428" s="85"/>
      <c r="P428" s="222">
        <f>O428*H428</f>
        <v>0</v>
      </c>
      <c r="Q428" s="222">
        <v>0</v>
      </c>
      <c r="R428" s="222">
        <f>Q428*H428</f>
        <v>0</v>
      </c>
      <c r="S428" s="222">
        <v>0</v>
      </c>
      <c r="T428" s="223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24" t="s">
        <v>157</v>
      </c>
      <c r="AT428" s="224" t="s">
        <v>152</v>
      </c>
      <c r="AU428" s="224" t="s">
        <v>85</v>
      </c>
      <c r="AY428" s="17" t="s">
        <v>151</v>
      </c>
      <c r="BE428" s="225">
        <f>IF(N428="základní",J428,0)</f>
        <v>0</v>
      </c>
      <c r="BF428" s="225">
        <f>IF(N428="snížená",J428,0)</f>
        <v>0</v>
      </c>
      <c r="BG428" s="225">
        <f>IF(N428="zákl. přenesená",J428,0)</f>
        <v>0</v>
      </c>
      <c r="BH428" s="225">
        <f>IF(N428="sníž. přenesená",J428,0)</f>
        <v>0</v>
      </c>
      <c r="BI428" s="225">
        <f>IF(N428="nulová",J428,0)</f>
        <v>0</v>
      </c>
      <c r="BJ428" s="17" t="s">
        <v>83</v>
      </c>
      <c r="BK428" s="225">
        <f>ROUND(I428*H428,2)</f>
        <v>0</v>
      </c>
      <c r="BL428" s="17" t="s">
        <v>157</v>
      </c>
      <c r="BM428" s="224" t="s">
        <v>1388</v>
      </c>
    </row>
    <row r="429" s="2" customFormat="1" ht="16.5" customHeight="1">
      <c r="A429" s="39"/>
      <c r="B429" s="40"/>
      <c r="C429" s="213" t="s">
        <v>1389</v>
      </c>
      <c r="D429" s="213" t="s">
        <v>152</v>
      </c>
      <c r="E429" s="214" t="s">
        <v>1390</v>
      </c>
      <c r="F429" s="215" t="s">
        <v>1391</v>
      </c>
      <c r="G429" s="216" t="s">
        <v>162</v>
      </c>
      <c r="H429" s="217">
        <v>1</v>
      </c>
      <c r="I429" s="218"/>
      <c r="J429" s="219">
        <f>ROUND(I429*H429,2)</f>
        <v>0</v>
      </c>
      <c r="K429" s="215" t="s">
        <v>156</v>
      </c>
      <c r="L429" s="45"/>
      <c r="M429" s="220" t="s">
        <v>32</v>
      </c>
      <c r="N429" s="221" t="s">
        <v>47</v>
      </c>
      <c r="O429" s="85"/>
      <c r="P429" s="222">
        <f>O429*H429</f>
        <v>0</v>
      </c>
      <c r="Q429" s="222">
        <v>0</v>
      </c>
      <c r="R429" s="222">
        <f>Q429*H429</f>
        <v>0</v>
      </c>
      <c r="S429" s="222">
        <v>0</v>
      </c>
      <c r="T429" s="223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24" t="s">
        <v>157</v>
      </c>
      <c r="AT429" s="224" t="s">
        <v>152</v>
      </c>
      <c r="AU429" s="224" t="s">
        <v>85</v>
      </c>
      <c r="AY429" s="17" t="s">
        <v>151</v>
      </c>
      <c r="BE429" s="225">
        <f>IF(N429="základní",J429,0)</f>
        <v>0</v>
      </c>
      <c r="BF429" s="225">
        <f>IF(N429="snížená",J429,0)</f>
        <v>0</v>
      </c>
      <c r="BG429" s="225">
        <f>IF(N429="zákl. přenesená",J429,0)</f>
        <v>0</v>
      </c>
      <c r="BH429" s="225">
        <f>IF(N429="sníž. přenesená",J429,0)</f>
        <v>0</v>
      </c>
      <c r="BI429" s="225">
        <f>IF(N429="nulová",J429,0)</f>
        <v>0</v>
      </c>
      <c r="BJ429" s="17" t="s">
        <v>83</v>
      </c>
      <c r="BK429" s="225">
        <f>ROUND(I429*H429,2)</f>
        <v>0</v>
      </c>
      <c r="BL429" s="17" t="s">
        <v>157</v>
      </c>
      <c r="BM429" s="224" t="s">
        <v>1392</v>
      </c>
    </row>
    <row r="430" s="2" customFormat="1" ht="16.5" customHeight="1">
      <c r="A430" s="39"/>
      <c r="B430" s="40"/>
      <c r="C430" s="226" t="s">
        <v>1393</v>
      </c>
      <c r="D430" s="226" t="s">
        <v>159</v>
      </c>
      <c r="E430" s="227" t="s">
        <v>1394</v>
      </c>
      <c r="F430" s="228" t="s">
        <v>1395</v>
      </c>
      <c r="G430" s="229" t="s">
        <v>162</v>
      </c>
      <c r="H430" s="230">
        <v>1</v>
      </c>
      <c r="I430" s="231"/>
      <c r="J430" s="232">
        <f>ROUND(I430*H430,2)</f>
        <v>0</v>
      </c>
      <c r="K430" s="228" t="s">
        <v>156</v>
      </c>
      <c r="L430" s="233"/>
      <c r="M430" s="234" t="s">
        <v>32</v>
      </c>
      <c r="N430" s="235" t="s">
        <v>47</v>
      </c>
      <c r="O430" s="85"/>
      <c r="P430" s="222">
        <f>O430*H430</f>
        <v>0</v>
      </c>
      <c r="Q430" s="222">
        <v>0</v>
      </c>
      <c r="R430" s="222">
        <f>Q430*H430</f>
        <v>0</v>
      </c>
      <c r="S430" s="222">
        <v>0</v>
      </c>
      <c r="T430" s="223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24" t="s">
        <v>163</v>
      </c>
      <c r="AT430" s="224" t="s">
        <v>159</v>
      </c>
      <c r="AU430" s="224" t="s">
        <v>85</v>
      </c>
      <c r="AY430" s="17" t="s">
        <v>151</v>
      </c>
      <c r="BE430" s="225">
        <f>IF(N430="základní",J430,0)</f>
        <v>0</v>
      </c>
      <c r="BF430" s="225">
        <f>IF(N430="snížená",J430,0)</f>
        <v>0</v>
      </c>
      <c r="BG430" s="225">
        <f>IF(N430="zákl. přenesená",J430,0)</f>
        <v>0</v>
      </c>
      <c r="BH430" s="225">
        <f>IF(N430="sníž. přenesená",J430,0)</f>
        <v>0</v>
      </c>
      <c r="BI430" s="225">
        <f>IF(N430="nulová",J430,0)</f>
        <v>0</v>
      </c>
      <c r="BJ430" s="17" t="s">
        <v>83</v>
      </c>
      <c r="BK430" s="225">
        <f>ROUND(I430*H430,2)</f>
        <v>0</v>
      </c>
      <c r="BL430" s="17" t="s">
        <v>164</v>
      </c>
      <c r="BM430" s="224" t="s">
        <v>1396</v>
      </c>
    </row>
    <row r="431" s="2" customFormat="1" ht="16.5" customHeight="1">
      <c r="A431" s="39"/>
      <c r="B431" s="40"/>
      <c r="C431" s="226" t="s">
        <v>1397</v>
      </c>
      <c r="D431" s="226" t="s">
        <v>159</v>
      </c>
      <c r="E431" s="227" t="s">
        <v>1398</v>
      </c>
      <c r="F431" s="228" t="s">
        <v>1399</v>
      </c>
      <c r="G431" s="229" t="s">
        <v>162</v>
      </c>
      <c r="H431" s="230">
        <v>1</v>
      </c>
      <c r="I431" s="231"/>
      <c r="J431" s="232">
        <f>ROUND(I431*H431,2)</f>
        <v>0</v>
      </c>
      <c r="K431" s="228" t="s">
        <v>156</v>
      </c>
      <c r="L431" s="233"/>
      <c r="M431" s="234" t="s">
        <v>32</v>
      </c>
      <c r="N431" s="235" t="s">
        <v>47</v>
      </c>
      <c r="O431" s="85"/>
      <c r="P431" s="222">
        <f>O431*H431</f>
        <v>0</v>
      </c>
      <c r="Q431" s="222">
        <v>0</v>
      </c>
      <c r="R431" s="222">
        <f>Q431*H431</f>
        <v>0</v>
      </c>
      <c r="S431" s="222">
        <v>0</v>
      </c>
      <c r="T431" s="223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24" t="s">
        <v>668</v>
      </c>
      <c r="AT431" s="224" t="s">
        <v>159</v>
      </c>
      <c r="AU431" s="224" t="s">
        <v>85</v>
      </c>
      <c r="AY431" s="17" t="s">
        <v>151</v>
      </c>
      <c r="BE431" s="225">
        <f>IF(N431="základní",J431,0)</f>
        <v>0</v>
      </c>
      <c r="BF431" s="225">
        <f>IF(N431="snížená",J431,0)</f>
        <v>0</v>
      </c>
      <c r="BG431" s="225">
        <f>IF(N431="zákl. přenesená",J431,0)</f>
        <v>0</v>
      </c>
      <c r="BH431" s="225">
        <f>IF(N431="sníž. přenesená",J431,0)</f>
        <v>0</v>
      </c>
      <c r="BI431" s="225">
        <f>IF(N431="nulová",J431,0)</f>
        <v>0</v>
      </c>
      <c r="BJ431" s="17" t="s">
        <v>83</v>
      </c>
      <c r="BK431" s="225">
        <f>ROUND(I431*H431,2)</f>
        <v>0</v>
      </c>
      <c r="BL431" s="17" t="s">
        <v>668</v>
      </c>
      <c r="BM431" s="224" t="s">
        <v>1400</v>
      </c>
    </row>
    <row r="432" s="2" customFormat="1" ht="16.5" customHeight="1">
      <c r="A432" s="39"/>
      <c r="B432" s="40"/>
      <c r="C432" s="226" t="s">
        <v>1401</v>
      </c>
      <c r="D432" s="226" t="s">
        <v>159</v>
      </c>
      <c r="E432" s="227" t="s">
        <v>1402</v>
      </c>
      <c r="F432" s="228" t="s">
        <v>1403</v>
      </c>
      <c r="G432" s="229" t="s">
        <v>162</v>
      </c>
      <c r="H432" s="230">
        <v>1</v>
      </c>
      <c r="I432" s="231"/>
      <c r="J432" s="232">
        <f>ROUND(I432*H432,2)</f>
        <v>0</v>
      </c>
      <c r="K432" s="228" t="s">
        <v>156</v>
      </c>
      <c r="L432" s="233"/>
      <c r="M432" s="234" t="s">
        <v>32</v>
      </c>
      <c r="N432" s="235" t="s">
        <v>47</v>
      </c>
      <c r="O432" s="85"/>
      <c r="P432" s="222">
        <f>O432*H432</f>
        <v>0</v>
      </c>
      <c r="Q432" s="222">
        <v>0</v>
      </c>
      <c r="R432" s="222">
        <f>Q432*H432</f>
        <v>0</v>
      </c>
      <c r="S432" s="222">
        <v>0</v>
      </c>
      <c r="T432" s="223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24" t="s">
        <v>163</v>
      </c>
      <c r="AT432" s="224" t="s">
        <v>159</v>
      </c>
      <c r="AU432" s="224" t="s">
        <v>85</v>
      </c>
      <c r="AY432" s="17" t="s">
        <v>151</v>
      </c>
      <c r="BE432" s="225">
        <f>IF(N432="základní",J432,0)</f>
        <v>0</v>
      </c>
      <c r="BF432" s="225">
        <f>IF(N432="snížená",J432,0)</f>
        <v>0</v>
      </c>
      <c r="BG432" s="225">
        <f>IF(N432="zákl. přenesená",J432,0)</f>
        <v>0</v>
      </c>
      <c r="BH432" s="225">
        <f>IF(N432="sníž. přenesená",J432,0)</f>
        <v>0</v>
      </c>
      <c r="BI432" s="225">
        <f>IF(N432="nulová",J432,0)</f>
        <v>0</v>
      </c>
      <c r="BJ432" s="17" t="s">
        <v>83</v>
      </c>
      <c r="BK432" s="225">
        <f>ROUND(I432*H432,2)</f>
        <v>0</v>
      </c>
      <c r="BL432" s="17" t="s">
        <v>164</v>
      </c>
      <c r="BM432" s="224" t="s">
        <v>1404</v>
      </c>
    </row>
    <row r="433" s="2" customFormat="1" ht="16.5" customHeight="1">
      <c r="A433" s="39"/>
      <c r="B433" s="40"/>
      <c r="C433" s="226" t="s">
        <v>1405</v>
      </c>
      <c r="D433" s="226" t="s">
        <v>159</v>
      </c>
      <c r="E433" s="227" t="s">
        <v>1406</v>
      </c>
      <c r="F433" s="228" t="s">
        <v>1407</v>
      </c>
      <c r="G433" s="229" t="s">
        <v>162</v>
      </c>
      <c r="H433" s="230">
        <v>1</v>
      </c>
      <c r="I433" s="231"/>
      <c r="J433" s="232">
        <f>ROUND(I433*H433,2)</f>
        <v>0</v>
      </c>
      <c r="K433" s="228" t="s">
        <v>156</v>
      </c>
      <c r="L433" s="233"/>
      <c r="M433" s="234" t="s">
        <v>32</v>
      </c>
      <c r="N433" s="235" t="s">
        <v>47</v>
      </c>
      <c r="O433" s="85"/>
      <c r="P433" s="222">
        <f>O433*H433</f>
        <v>0</v>
      </c>
      <c r="Q433" s="222">
        <v>0</v>
      </c>
      <c r="R433" s="222">
        <f>Q433*H433</f>
        <v>0</v>
      </c>
      <c r="S433" s="222">
        <v>0</v>
      </c>
      <c r="T433" s="223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24" t="s">
        <v>163</v>
      </c>
      <c r="AT433" s="224" t="s">
        <v>159</v>
      </c>
      <c r="AU433" s="224" t="s">
        <v>85</v>
      </c>
      <c r="AY433" s="17" t="s">
        <v>151</v>
      </c>
      <c r="BE433" s="225">
        <f>IF(N433="základní",J433,0)</f>
        <v>0</v>
      </c>
      <c r="BF433" s="225">
        <f>IF(N433="snížená",J433,0)</f>
        <v>0</v>
      </c>
      <c r="BG433" s="225">
        <f>IF(N433="zákl. přenesená",J433,0)</f>
        <v>0</v>
      </c>
      <c r="BH433" s="225">
        <f>IF(N433="sníž. přenesená",J433,0)</f>
        <v>0</v>
      </c>
      <c r="BI433" s="225">
        <f>IF(N433="nulová",J433,0)</f>
        <v>0</v>
      </c>
      <c r="BJ433" s="17" t="s">
        <v>83</v>
      </c>
      <c r="BK433" s="225">
        <f>ROUND(I433*H433,2)</f>
        <v>0</v>
      </c>
      <c r="BL433" s="17" t="s">
        <v>164</v>
      </c>
      <c r="BM433" s="224" t="s">
        <v>1408</v>
      </c>
    </row>
    <row r="434" s="2" customFormat="1" ht="16.5" customHeight="1">
      <c r="A434" s="39"/>
      <c r="B434" s="40"/>
      <c r="C434" s="226" t="s">
        <v>1409</v>
      </c>
      <c r="D434" s="226" t="s">
        <v>159</v>
      </c>
      <c r="E434" s="227" t="s">
        <v>1410</v>
      </c>
      <c r="F434" s="228" t="s">
        <v>1411</v>
      </c>
      <c r="G434" s="229" t="s">
        <v>162</v>
      </c>
      <c r="H434" s="230">
        <v>1</v>
      </c>
      <c r="I434" s="231"/>
      <c r="J434" s="232">
        <f>ROUND(I434*H434,2)</f>
        <v>0</v>
      </c>
      <c r="K434" s="228" t="s">
        <v>156</v>
      </c>
      <c r="L434" s="233"/>
      <c r="M434" s="234" t="s">
        <v>32</v>
      </c>
      <c r="N434" s="235" t="s">
        <v>47</v>
      </c>
      <c r="O434" s="85"/>
      <c r="P434" s="222">
        <f>O434*H434</f>
        <v>0</v>
      </c>
      <c r="Q434" s="222">
        <v>0</v>
      </c>
      <c r="R434" s="222">
        <f>Q434*H434</f>
        <v>0</v>
      </c>
      <c r="S434" s="222">
        <v>0</v>
      </c>
      <c r="T434" s="223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24" t="s">
        <v>163</v>
      </c>
      <c r="AT434" s="224" t="s">
        <v>159</v>
      </c>
      <c r="AU434" s="224" t="s">
        <v>85</v>
      </c>
      <c r="AY434" s="17" t="s">
        <v>151</v>
      </c>
      <c r="BE434" s="225">
        <f>IF(N434="základní",J434,0)</f>
        <v>0</v>
      </c>
      <c r="BF434" s="225">
        <f>IF(N434="snížená",J434,0)</f>
        <v>0</v>
      </c>
      <c r="BG434" s="225">
        <f>IF(N434="zákl. přenesená",J434,0)</f>
        <v>0</v>
      </c>
      <c r="BH434" s="225">
        <f>IF(N434="sníž. přenesená",J434,0)</f>
        <v>0</v>
      </c>
      <c r="BI434" s="225">
        <f>IF(N434="nulová",J434,0)</f>
        <v>0</v>
      </c>
      <c r="BJ434" s="17" t="s">
        <v>83</v>
      </c>
      <c r="BK434" s="225">
        <f>ROUND(I434*H434,2)</f>
        <v>0</v>
      </c>
      <c r="BL434" s="17" t="s">
        <v>164</v>
      </c>
      <c r="BM434" s="224" t="s">
        <v>1412</v>
      </c>
    </row>
    <row r="435" s="2" customFormat="1" ht="16.5" customHeight="1">
      <c r="A435" s="39"/>
      <c r="B435" s="40"/>
      <c r="C435" s="226" t="s">
        <v>1413</v>
      </c>
      <c r="D435" s="226" t="s">
        <v>159</v>
      </c>
      <c r="E435" s="227" t="s">
        <v>1414</v>
      </c>
      <c r="F435" s="228" t="s">
        <v>1415</v>
      </c>
      <c r="G435" s="229" t="s">
        <v>162</v>
      </c>
      <c r="H435" s="230">
        <v>1</v>
      </c>
      <c r="I435" s="231"/>
      <c r="J435" s="232">
        <f>ROUND(I435*H435,2)</f>
        <v>0</v>
      </c>
      <c r="K435" s="228" t="s">
        <v>156</v>
      </c>
      <c r="L435" s="233"/>
      <c r="M435" s="234" t="s">
        <v>32</v>
      </c>
      <c r="N435" s="235" t="s">
        <v>47</v>
      </c>
      <c r="O435" s="85"/>
      <c r="P435" s="222">
        <f>O435*H435</f>
        <v>0</v>
      </c>
      <c r="Q435" s="222">
        <v>0</v>
      </c>
      <c r="R435" s="222">
        <f>Q435*H435</f>
        <v>0</v>
      </c>
      <c r="S435" s="222">
        <v>0</v>
      </c>
      <c r="T435" s="223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24" t="s">
        <v>163</v>
      </c>
      <c r="AT435" s="224" t="s">
        <v>159</v>
      </c>
      <c r="AU435" s="224" t="s">
        <v>85</v>
      </c>
      <c r="AY435" s="17" t="s">
        <v>151</v>
      </c>
      <c r="BE435" s="225">
        <f>IF(N435="základní",J435,0)</f>
        <v>0</v>
      </c>
      <c r="BF435" s="225">
        <f>IF(N435="snížená",J435,0)</f>
        <v>0</v>
      </c>
      <c r="BG435" s="225">
        <f>IF(N435="zákl. přenesená",J435,0)</f>
        <v>0</v>
      </c>
      <c r="BH435" s="225">
        <f>IF(N435="sníž. přenesená",J435,0)</f>
        <v>0</v>
      </c>
      <c r="BI435" s="225">
        <f>IF(N435="nulová",J435,0)</f>
        <v>0</v>
      </c>
      <c r="BJ435" s="17" t="s">
        <v>83</v>
      </c>
      <c r="BK435" s="225">
        <f>ROUND(I435*H435,2)</f>
        <v>0</v>
      </c>
      <c r="BL435" s="17" t="s">
        <v>164</v>
      </c>
      <c r="BM435" s="224" t="s">
        <v>1416</v>
      </c>
    </row>
    <row r="436" s="2" customFormat="1" ht="16.5" customHeight="1">
      <c r="A436" s="39"/>
      <c r="B436" s="40"/>
      <c r="C436" s="213" t="s">
        <v>1417</v>
      </c>
      <c r="D436" s="213" t="s">
        <v>152</v>
      </c>
      <c r="E436" s="214" t="s">
        <v>1418</v>
      </c>
      <c r="F436" s="215" t="s">
        <v>1419</v>
      </c>
      <c r="G436" s="216" t="s">
        <v>162</v>
      </c>
      <c r="H436" s="217">
        <v>1</v>
      </c>
      <c r="I436" s="218"/>
      <c r="J436" s="219">
        <f>ROUND(I436*H436,2)</f>
        <v>0</v>
      </c>
      <c r="K436" s="215" t="s">
        <v>156</v>
      </c>
      <c r="L436" s="45"/>
      <c r="M436" s="220" t="s">
        <v>32</v>
      </c>
      <c r="N436" s="221" t="s">
        <v>47</v>
      </c>
      <c r="O436" s="85"/>
      <c r="P436" s="222">
        <f>O436*H436</f>
        <v>0</v>
      </c>
      <c r="Q436" s="222">
        <v>0</v>
      </c>
      <c r="R436" s="222">
        <f>Q436*H436</f>
        <v>0</v>
      </c>
      <c r="S436" s="222">
        <v>0</v>
      </c>
      <c r="T436" s="223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24" t="s">
        <v>157</v>
      </c>
      <c r="AT436" s="224" t="s">
        <v>152</v>
      </c>
      <c r="AU436" s="224" t="s">
        <v>85</v>
      </c>
      <c r="AY436" s="17" t="s">
        <v>151</v>
      </c>
      <c r="BE436" s="225">
        <f>IF(N436="základní",J436,0)</f>
        <v>0</v>
      </c>
      <c r="BF436" s="225">
        <f>IF(N436="snížená",J436,0)</f>
        <v>0</v>
      </c>
      <c r="BG436" s="225">
        <f>IF(N436="zákl. přenesená",J436,0)</f>
        <v>0</v>
      </c>
      <c r="BH436" s="225">
        <f>IF(N436="sníž. přenesená",J436,0)</f>
        <v>0</v>
      </c>
      <c r="BI436" s="225">
        <f>IF(N436="nulová",J436,0)</f>
        <v>0</v>
      </c>
      <c r="BJ436" s="17" t="s">
        <v>83</v>
      </c>
      <c r="BK436" s="225">
        <f>ROUND(I436*H436,2)</f>
        <v>0</v>
      </c>
      <c r="BL436" s="17" t="s">
        <v>157</v>
      </c>
      <c r="BM436" s="224" t="s">
        <v>1420</v>
      </c>
    </row>
    <row r="437" s="2" customFormat="1" ht="16.5" customHeight="1">
      <c r="A437" s="39"/>
      <c r="B437" s="40"/>
      <c r="C437" s="213" t="s">
        <v>1421</v>
      </c>
      <c r="D437" s="213" t="s">
        <v>152</v>
      </c>
      <c r="E437" s="214" t="s">
        <v>1422</v>
      </c>
      <c r="F437" s="215" t="s">
        <v>1423</v>
      </c>
      <c r="G437" s="216" t="s">
        <v>162</v>
      </c>
      <c r="H437" s="217">
        <v>1</v>
      </c>
      <c r="I437" s="218"/>
      <c r="J437" s="219">
        <f>ROUND(I437*H437,2)</f>
        <v>0</v>
      </c>
      <c r="K437" s="215" t="s">
        <v>156</v>
      </c>
      <c r="L437" s="45"/>
      <c r="M437" s="220" t="s">
        <v>32</v>
      </c>
      <c r="N437" s="221" t="s">
        <v>47</v>
      </c>
      <c r="O437" s="85"/>
      <c r="P437" s="222">
        <f>O437*H437</f>
        <v>0</v>
      </c>
      <c r="Q437" s="222">
        <v>0</v>
      </c>
      <c r="R437" s="222">
        <f>Q437*H437</f>
        <v>0</v>
      </c>
      <c r="S437" s="222">
        <v>0</v>
      </c>
      <c r="T437" s="223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24" t="s">
        <v>157</v>
      </c>
      <c r="AT437" s="224" t="s">
        <v>152</v>
      </c>
      <c r="AU437" s="224" t="s">
        <v>85</v>
      </c>
      <c r="AY437" s="17" t="s">
        <v>151</v>
      </c>
      <c r="BE437" s="225">
        <f>IF(N437="základní",J437,0)</f>
        <v>0</v>
      </c>
      <c r="BF437" s="225">
        <f>IF(N437="snížená",J437,0)</f>
        <v>0</v>
      </c>
      <c r="BG437" s="225">
        <f>IF(N437="zákl. přenesená",J437,0)</f>
        <v>0</v>
      </c>
      <c r="BH437" s="225">
        <f>IF(N437="sníž. přenesená",J437,0)</f>
        <v>0</v>
      </c>
      <c r="BI437" s="225">
        <f>IF(N437="nulová",J437,0)</f>
        <v>0</v>
      </c>
      <c r="BJ437" s="17" t="s">
        <v>83</v>
      </c>
      <c r="BK437" s="225">
        <f>ROUND(I437*H437,2)</f>
        <v>0</v>
      </c>
      <c r="BL437" s="17" t="s">
        <v>157</v>
      </c>
      <c r="BM437" s="224" t="s">
        <v>1424</v>
      </c>
    </row>
    <row r="438" s="2" customFormat="1" ht="16.5" customHeight="1">
      <c r="A438" s="39"/>
      <c r="B438" s="40"/>
      <c r="C438" s="226" t="s">
        <v>1425</v>
      </c>
      <c r="D438" s="226" t="s">
        <v>159</v>
      </c>
      <c r="E438" s="227" t="s">
        <v>1426</v>
      </c>
      <c r="F438" s="228" t="s">
        <v>1427</v>
      </c>
      <c r="G438" s="229" t="s">
        <v>162</v>
      </c>
      <c r="H438" s="230">
        <v>1</v>
      </c>
      <c r="I438" s="231"/>
      <c r="J438" s="232">
        <f>ROUND(I438*H438,2)</f>
        <v>0</v>
      </c>
      <c r="K438" s="228" t="s">
        <v>156</v>
      </c>
      <c r="L438" s="233"/>
      <c r="M438" s="234" t="s">
        <v>32</v>
      </c>
      <c r="N438" s="235" t="s">
        <v>47</v>
      </c>
      <c r="O438" s="85"/>
      <c r="P438" s="222">
        <f>O438*H438</f>
        <v>0</v>
      </c>
      <c r="Q438" s="222">
        <v>0</v>
      </c>
      <c r="R438" s="222">
        <f>Q438*H438</f>
        <v>0</v>
      </c>
      <c r="S438" s="222">
        <v>0</v>
      </c>
      <c r="T438" s="223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24" t="s">
        <v>163</v>
      </c>
      <c r="AT438" s="224" t="s">
        <v>159</v>
      </c>
      <c r="AU438" s="224" t="s">
        <v>85</v>
      </c>
      <c r="AY438" s="17" t="s">
        <v>151</v>
      </c>
      <c r="BE438" s="225">
        <f>IF(N438="základní",J438,0)</f>
        <v>0</v>
      </c>
      <c r="BF438" s="225">
        <f>IF(N438="snížená",J438,0)</f>
        <v>0</v>
      </c>
      <c r="BG438" s="225">
        <f>IF(N438="zákl. přenesená",J438,0)</f>
        <v>0</v>
      </c>
      <c r="BH438" s="225">
        <f>IF(N438="sníž. přenesená",J438,0)</f>
        <v>0</v>
      </c>
      <c r="BI438" s="225">
        <f>IF(N438="nulová",J438,0)</f>
        <v>0</v>
      </c>
      <c r="BJ438" s="17" t="s">
        <v>83</v>
      </c>
      <c r="BK438" s="225">
        <f>ROUND(I438*H438,2)</f>
        <v>0</v>
      </c>
      <c r="BL438" s="17" t="s">
        <v>164</v>
      </c>
      <c r="BM438" s="224" t="s">
        <v>1428</v>
      </c>
    </row>
    <row r="439" s="2" customFormat="1" ht="16.5" customHeight="1">
      <c r="A439" s="39"/>
      <c r="B439" s="40"/>
      <c r="C439" s="226" t="s">
        <v>1429</v>
      </c>
      <c r="D439" s="226" t="s">
        <v>159</v>
      </c>
      <c r="E439" s="227" t="s">
        <v>1430</v>
      </c>
      <c r="F439" s="228" t="s">
        <v>1431</v>
      </c>
      <c r="G439" s="229" t="s">
        <v>162</v>
      </c>
      <c r="H439" s="230">
        <v>5</v>
      </c>
      <c r="I439" s="231"/>
      <c r="J439" s="232">
        <f>ROUND(I439*H439,2)</f>
        <v>0</v>
      </c>
      <c r="K439" s="228" t="s">
        <v>156</v>
      </c>
      <c r="L439" s="233"/>
      <c r="M439" s="234" t="s">
        <v>32</v>
      </c>
      <c r="N439" s="235" t="s">
        <v>47</v>
      </c>
      <c r="O439" s="85"/>
      <c r="P439" s="222">
        <f>O439*H439</f>
        <v>0</v>
      </c>
      <c r="Q439" s="222">
        <v>0</v>
      </c>
      <c r="R439" s="222">
        <f>Q439*H439</f>
        <v>0</v>
      </c>
      <c r="S439" s="222">
        <v>0</v>
      </c>
      <c r="T439" s="223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24" t="s">
        <v>163</v>
      </c>
      <c r="AT439" s="224" t="s">
        <v>159</v>
      </c>
      <c r="AU439" s="224" t="s">
        <v>85</v>
      </c>
      <c r="AY439" s="17" t="s">
        <v>151</v>
      </c>
      <c r="BE439" s="225">
        <f>IF(N439="základní",J439,0)</f>
        <v>0</v>
      </c>
      <c r="BF439" s="225">
        <f>IF(N439="snížená",J439,0)</f>
        <v>0</v>
      </c>
      <c r="BG439" s="225">
        <f>IF(N439="zákl. přenesená",J439,0)</f>
        <v>0</v>
      </c>
      <c r="BH439" s="225">
        <f>IF(N439="sníž. přenesená",J439,0)</f>
        <v>0</v>
      </c>
      <c r="BI439" s="225">
        <f>IF(N439="nulová",J439,0)</f>
        <v>0</v>
      </c>
      <c r="BJ439" s="17" t="s">
        <v>83</v>
      </c>
      <c r="BK439" s="225">
        <f>ROUND(I439*H439,2)</f>
        <v>0</v>
      </c>
      <c r="BL439" s="17" t="s">
        <v>164</v>
      </c>
      <c r="BM439" s="224" t="s">
        <v>1432</v>
      </c>
    </row>
    <row r="440" s="2" customFormat="1" ht="16.5" customHeight="1">
      <c r="A440" s="39"/>
      <c r="B440" s="40"/>
      <c r="C440" s="213" t="s">
        <v>1433</v>
      </c>
      <c r="D440" s="213" t="s">
        <v>152</v>
      </c>
      <c r="E440" s="214" t="s">
        <v>1434</v>
      </c>
      <c r="F440" s="215" t="s">
        <v>1435</v>
      </c>
      <c r="G440" s="216" t="s">
        <v>162</v>
      </c>
      <c r="H440" s="217">
        <v>2</v>
      </c>
      <c r="I440" s="218"/>
      <c r="J440" s="219">
        <f>ROUND(I440*H440,2)</f>
        <v>0</v>
      </c>
      <c r="K440" s="215" t="s">
        <v>156</v>
      </c>
      <c r="L440" s="45"/>
      <c r="M440" s="220" t="s">
        <v>32</v>
      </c>
      <c r="N440" s="221" t="s">
        <v>47</v>
      </c>
      <c r="O440" s="85"/>
      <c r="P440" s="222">
        <f>O440*H440</f>
        <v>0</v>
      </c>
      <c r="Q440" s="222">
        <v>0</v>
      </c>
      <c r="R440" s="222">
        <f>Q440*H440</f>
        <v>0</v>
      </c>
      <c r="S440" s="222">
        <v>0</v>
      </c>
      <c r="T440" s="223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24" t="s">
        <v>157</v>
      </c>
      <c r="AT440" s="224" t="s">
        <v>152</v>
      </c>
      <c r="AU440" s="224" t="s">
        <v>85</v>
      </c>
      <c r="AY440" s="17" t="s">
        <v>151</v>
      </c>
      <c r="BE440" s="225">
        <f>IF(N440="základní",J440,0)</f>
        <v>0</v>
      </c>
      <c r="BF440" s="225">
        <f>IF(N440="snížená",J440,0)</f>
        <v>0</v>
      </c>
      <c r="BG440" s="225">
        <f>IF(N440="zákl. přenesená",J440,0)</f>
        <v>0</v>
      </c>
      <c r="BH440" s="225">
        <f>IF(N440="sníž. přenesená",J440,0)</f>
        <v>0</v>
      </c>
      <c r="BI440" s="225">
        <f>IF(N440="nulová",J440,0)</f>
        <v>0</v>
      </c>
      <c r="BJ440" s="17" t="s">
        <v>83</v>
      </c>
      <c r="BK440" s="225">
        <f>ROUND(I440*H440,2)</f>
        <v>0</v>
      </c>
      <c r="BL440" s="17" t="s">
        <v>157</v>
      </c>
      <c r="BM440" s="224" t="s">
        <v>1436</v>
      </c>
    </row>
    <row r="441" s="2" customFormat="1" ht="16.5" customHeight="1">
      <c r="A441" s="39"/>
      <c r="B441" s="40"/>
      <c r="C441" s="213" t="s">
        <v>1437</v>
      </c>
      <c r="D441" s="213" t="s">
        <v>152</v>
      </c>
      <c r="E441" s="214" t="s">
        <v>1438</v>
      </c>
      <c r="F441" s="215" t="s">
        <v>1439</v>
      </c>
      <c r="G441" s="216" t="s">
        <v>162</v>
      </c>
      <c r="H441" s="217">
        <v>50</v>
      </c>
      <c r="I441" s="218"/>
      <c r="J441" s="219">
        <f>ROUND(I441*H441,2)</f>
        <v>0</v>
      </c>
      <c r="K441" s="215" t="s">
        <v>156</v>
      </c>
      <c r="L441" s="45"/>
      <c r="M441" s="220" t="s">
        <v>32</v>
      </c>
      <c r="N441" s="221" t="s">
        <v>47</v>
      </c>
      <c r="O441" s="85"/>
      <c r="P441" s="222">
        <f>O441*H441</f>
        <v>0</v>
      </c>
      <c r="Q441" s="222">
        <v>0</v>
      </c>
      <c r="R441" s="222">
        <f>Q441*H441</f>
        <v>0</v>
      </c>
      <c r="S441" s="222">
        <v>0</v>
      </c>
      <c r="T441" s="223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24" t="s">
        <v>220</v>
      </c>
      <c r="AT441" s="224" t="s">
        <v>152</v>
      </c>
      <c r="AU441" s="224" t="s">
        <v>85</v>
      </c>
      <c r="AY441" s="17" t="s">
        <v>151</v>
      </c>
      <c r="BE441" s="225">
        <f>IF(N441="základní",J441,0)</f>
        <v>0</v>
      </c>
      <c r="BF441" s="225">
        <f>IF(N441="snížená",J441,0)</f>
        <v>0</v>
      </c>
      <c r="BG441" s="225">
        <f>IF(N441="zákl. přenesená",J441,0)</f>
        <v>0</v>
      </c>
      <c r="BH441" s="225">
        <f>IF(N441="sníž. přenesená",J441,0)</f>
        <v>0</v>
      </c>
      <c r="BI441" s="225">
        <f>IF(N441="nulová",J441,0)</f>
        <v>0</v>
      </c>
      <c r="BJ441" s="17" t="s">
        <v>83</v>
      </c>
      <c r="BK441" s="225">
        <f>ROUND(I441*H441,2)</f>
        <v>0</v>
      </c>
      <c r="BL441" s="17" t="s">
        <v>220</v>
      </c>
      <c r="BM441" s="224" t="s">
        <v>1440</v>
      </c>
    </row>
    <row r="442" s="2" customFormat="1" ht="16.5" customHeight="1">
      <c r="A442" s="39"/>
      <c r="B442" s="40"/>
      <c r="C442" s="213" t="s">
        <v>1441</v>
      </c>
      <c r="D442" s="213" t="s">
        <v>152</v>
      </c>
      <c r="E442" s="214" t="s">
        <v>1442</v>
      </c>
      <c r="F442" s="215" t="s">
        <v>1443</v>
      </c>
      <c r="G442" s="216" t="s">
        <v>162</v>
      </c>
      <c r="H442" s="217">
        <v>5</v>
      </c>
      <c r="I442" s="218"/>
      <c r="J442" s="219">
        <f>ROUND(I442*H442,2)</f>
        <v>0</v>
      </c>
      <c r="K442" s="215" t="s">
        <v>156</v>
      </c>
      <c r="L442" s="45"/>
      <c r="M442" s="220" t="s">
        <v>32</v>
      </c>
      <c r="N442" s="221" t="s">
        <v>47</v>
      </c>
      <c r="O442" s="85"/>
      <c r="P442" s="222">
        <f>O442*H442</f>
        <v>0</v>
      </c>
      <c r="Q442" s="222">
        <v>0</v>
      </c>
      <c r="R442" s="222">
        <f>Q442*H442</f>
        <v>0</v>
      </c>
      <c r="S442" s="222">
        <v>0</v>
      </c>
      <c r="T442" s="223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24" t="s">
        <v>157</v>
      </c>
      <c r="AT442" s="224" t="s">
        <v>152</v>
      </c>
      <c r="AU442" s="224" t="s">
        <v>85</v>
      </c>
      <c r="AY442" s="17" t="s">
        <v>151</v>
      </c>
      <c r="BE442" s="225">
        <f>IF(N442="základní",J442,0)</f>
        <v>0</v>
      </c>
      <c r="BF442" s="225">
        <f>IF(N442="snížená",J442,0)</f>
        <v>0</v>
      </c>
      <c r="BG442" s="225">
        <f>IF(N442="zákl. přenesená",J442,0)</f>
        <v>0</v>
      </c>
      <c r="BH442" s="225">
        <f>IF(N442="sníž. přenesená",J442,0)</f>
        <v>0</v>
      </c>
      <c r="BI442" s="225">
        <f>IF(N442="nulová",J442,0)</f>
        <v>0</v>
      </c>
      <c r="BJ442" s="17" t="s">
        <v>83</v>
      </c>
      <c r="BK442" s="225">
        <f>ROUND(I442*H442,2)</f>
        <v>0</v>
      </c>
      <c r="BL442" s="17" t="s">
        <v>157</v>
      </c>
      <c r="BM442" s="224" t="s">
        <v>1444</v>
      </c>
    </row>
    <row r="443" s="2" customFormat="1" ht="16.5" customHeight="1">
      <c r="A443" s="39"/>
      <c r="B443" s="40"/>
      <c r="C443" s="226" t="s">
        <v>1445</v>
      </c>
      <c r="D443" s="226" t="s">
        <v>159</v>
      </c>
      <c r="E443" s="227" t="s">
        <v>1446</v>
      </c>
      <c r="F443" s="228" t="s">
        <v>1447</v>
      </c>
      <c r="G443" s="229" t="s">
        <v>162</v>
      </c>
      <c r="H443" s="230">
        <v>5</v>
      </c>
      <c r="I443" s="231"/>
      <c r="J443" s="232">
        <f>ROUND(I443*H443,2)</f>
        <v>0</v>
      </c>
      <c r="K443" s="228" t="s">
        <v>156</v>
      </c>
      <c r="L443" s="233"/>
      <c r="M443" s="234" t="s">
        <v>32</v>
      </c>
      <c r="N443" s="235" t="s">
        <v>47</v>
      </c>
      <c r="O443" s="85"/>
      <c r="P443" s="222">
        <f>O443*H443</f>
        <v>0</v>
      </c>
      <c r="Q443" s="222">
        <v>0</v>
      </c>
      <c r="R443" s="222">
        <f>Q443*H443</f>
        <v>0</v>
      </c>
      <c r="S443" s="222">
        <v>0</v>
      </c>
      <c r="T443" s="223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24" t="s">
        <v>163</v>
      </c>
      <c r="AT443" s="224" t="s">
        <v>159</v>
      </c>
      <c r="AU443" s="224" t="s">
        <v>85</v>
      </c>
      <c r="AY443" s="17" t="s">
        <v>151</v>
      </c>
      <c r="BE443" s="225">
        <f>IF(N443="základní",J443,0)</f>
        <v>0</v>
      </c>
      <c r="BF443" s="225">
        <f>IF(N443="snížená",J443,0)</f>
        <v>0</v>
      </c>
      <c r="BG443" s="225">
        <f>IF(N443="zákl. přenesená",J443,0)</f>
        <v>0</v>
      </c>
      <c r="BH443" s="225">
        <f>IF(N443="sníž. přenesená",J443,0)</f>
        <v>0</v>
      </c>
      <c r="BI443" s="225">
        <f>IF(N443="nulová",J443,0)</f>
        <v>0</v>
      </c>
      <c r="BJ443" s="17" t="s">
        <v>83</v>
      </c>
      <c r="BK443" s="225">
        <f>ROUND(I443*H443,2)</f>
        <v>0</v>
      </c>
      <c r="BL443" s="17" t="s">
        <v>164</v>
      </c>
      <c r="BM443" s="224" t="s">
        <v>1448</v>
      </c>
    </row>
    <row r="444" s="2" customFormat="1" ht="16.5" customHeight="1">
      <c r="A444" s="39"/>
      <c r="B444" s="40"/>
      <c r="C444" s="226" t="s">
        <v>1449</v>
      </c>
      <c r="D444" s="226" t="s">
        <v>159</v>
      </c>
      <c r="E444" s="227" t="s">
        <v>1450</v>
      </c>
      <c r="F444" s="228" t="s">
        <v>1451</v>
      </c>
      <c r="G444" s="229" t="s">
        <v>162</v>
      </c>
      <c r="H444" s="230">
        <v>5</v>
      </c>
      <c r="I444" s="231"/>
      <c r="J444" s="232">
        <f>ROUND(I444*H444,2)</f>
        <v>0</v>
      </c>
      <c r="K444" s="228" t="s">
        <v>156</v>
      </c>
      <c r="L444" s="233"/>
      <c r="M444" s="234" t="s">
        <v>32</v>
      </c>
      <c r="N444" s="235" t="s">
        <v>47</v>
      </c>
      <c r="O444" s="85"/>
      <c r="P444" s="222">
        <f>O444*H444</f>
        <v>0</v>
      </c>
      <c r="Q444" s="222">
        <v>0</v>
      </c>
      <c r="R444" s="222">
        <f>Q444*H444</f>
        <v>0</v>
      </c>
      <c r="S444" s="222">
        <v>0</v>
      </c>
      <c r="T444" s="223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24" t="s">
        <v>163</v>
      </c>
      <c r="AT444" s="224" t="s">
        <v>159</v>
      </c>
      <c r="AU444" s="224" t="s">
        <v>85</v>
      </c>
      <c r="AY444" s="17" t="s">
        <v>151</v>
      </c>
      <c r="BE444" s="225">
        <f>IF(N444="základní",J444,0)</f>
        <v>0</v>
      </c>
      <c r="BF444" s="225">
        <f>IF(N444="snížená",J444,0)</f>
        <v>0</v>
      </c>
      <c r="BG444" s="225">
        <f>IF(N444="zákl. přenesená",J444,0)</f>
        <v>0</v>
      </c>
      <c r="BH444" s="225">
        <f>IF(N444="sníž. přenesená",J444,0)</f>
        <v>0</v>
      </c>
      <c r="BI444" s="225">
        <f>IF(N444="nulová",J444,0)</f>
        <v>0</v>
      </c>
      <c r="BJ444" s="17" t="s">
        <v>83</v>
      </c>
      <c r="BK444" s="225">
        <f>ROUND(I444*H444,2)</f>
        <v>0</v>
      </c>
      <c r="BL444" s="17" t="s">
        <v>164</v>
      </c>
      <c r="BM444" s="224" t="s">
        <v>1452</v>
      </c>
    </row>
    <row r="445" s="2" customFormat="1" ht="24.15" customHeight="1">
      <c r="A445" s="39"/>
      <c r="B445" s="40"/>
      <c r="C445" s="226" t="s">
        <v>1453</v>
      </c>
      <c r="D445" s="226" t="s">
        <v>159</v>
      </c>
      <c r="E445" s="227" t="s">
        <v>1454</v>
      </c>
      <c r="F445" s="228" t="s">
        <v>1455</v>
      </c>
      <c r="G445" s="229" t="s">
        <v>162</v>
      </c>
      <c r="H445" s="230">
        <v>5</v>
      </c>
      <c r="I445" s="231"/>
      <c r="J445" s="232">
        <f>ROUND(I445*H445,2)</f>
        <v>0</v>
      </c>
      <c r="K445" s="228" t="s">
        <v>156</v>
      </c>
      <c r="L445" s="233"/>
      <c r="M445" s="234" t="s">
        <v>32</v>
      </c>
      <c r="N445" s="235" t="s">
        <v>47</v>
      </c>
      <c r="O445" s="85"/>
      <c r="P445" s="222">
        <f>O445*H445</f>
        <v>0</v>
      </c>
      <c r="Q445" s="222">
        <v>0</v>
      </c>
      <c r="R445" s="222">
        <f>Q445*H445</f>
        <v>0</v>
      </c>
      <c r="S445" s="222">
        <v>0</v>
      </c>
      <c r="T445" s="223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24" t="s">
        <v>163</v>
      </c>
      <c r="AT445" s="224" t="s">
        <v>159</v>
      </c>
      <c r="AU445" s="224" t="s">
        <v>85</v>
      </c>
      <c r="AY445" s="17" t="s">
        <v>151</v>
      </c>
      <c r="BE445" s="225">
        <f>IF(N445="základní",J445,0)</f>
        <v>0</v>
      </c>
      <c r="BF445" s="225">
        <f>IF(N445="snížená",J445,0)</f>
        <v>0</v>
      </c>
      <c r="BG445" s="225">
        <f>IF(N445="zákl. přenesená",J445,0)</f>
        <v>0</v>
      </c>
      <c r="BH445" s="225">
        <f>IF(N445="sníž. přenesená",J445,0)</f>
        <v>0</v>
      </c>
      <c r="BI445" s="225">
        <f>IF(N445="nulová",J445,0)</f>
        <v>0</v>
      </c>
      <c r="BJ445" s="17" t="s">
        <v>83</v>
      </c>
      <c r="BK445" s="225">
        <f>ROUND(I445*H445,2)</f>
        <v>0</v>
      </c>
      <c r="BL445" s="17" t="s">
        <v>164</v>
      </c>
      <c r="BM445" s="224" t="s">
        <v>1456</v>
      </c>
    </row>
    <row r="446" s="2" customFormat="1" ht="16.5" customHeight="1">
      <c r="A446" s="39"/>
      <c r="B446" s="40"/>
      <c r="C446" s="226" t="s">
        <v>1457</v>
      </c>
      <c r="D446" s="226" t="s">
        <v>159</v>
      </c>
      <c r="E446" s="227" t="s">
        <v>1458</v>
      </c>
      <c r="F446" s="228" t="s">
        <v>1459</v>
      </c>
      <c r="G446" s="229" t="s">
        <v>162</v>
      </c>
      <c r="H446" s="230">
        <v>5</v>
      </c>
      <c r="I446" s="231"/>
      <c r="J446" s="232">
        <f>ROUND(I446*H446,2)</f>
        <v>0</v>
      </c>
      <c r="K446" s="228" t="s">
        <v>156</v>
      </c>
      <c r="L446" s="233"/>
      <c r="M446" s="234" t="s">
        <v>32</v>
      </c>
      <c r="N446" s="235" t="s">
        <v>47</v>
      </c>
      <c r="O446" s="85"/>
      <c r="P446" s="222">
        <f>O446*H446</f>
        <v>0</v>
      </c>
      <c r="Q446" s="222">
        <v>0</v>
      </c>
      <c r="R446" s="222">
        <f>Q446*H446</f>
        <v>0</v>
      </c>
      <c r="S446" s="222">
        <v>0</v>
      </c>
      <c r="T446" s="223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24" t="s">
        <v>163</v>
      </c>
      <c r="AT446" s="224" t="s">
        <v>159</v>
      </c>
      <c r="AU446" s="224" t="s">
        <v>85</v>
      </c>
      <c r="AY446" s="17" t="s">
        <v>151</v>
      </c>
      <c r="BE446" s="225">
        <f>IF(N446="základní",J446,0)</f>
        <v>0</v>
      </c>
      <c r="BF446" s="225">
        <f>IF(N446="snížená",J446,0)</f>
        <v>0</v>
      </c>
      <c r="BG446" s="225">
        <f>IF(N446="zákl. přenesená",J446,0)</f>
        <v>0</v>
      </c>
      <c r="BH446" s="225">
        <f>IF(N446="sníž. přenesená",J446,0)</f>
        <v>0</v>
      </c>
      <c r="BI446" s="225">
        <f>IF(N446="nulová",J446,0)</f>
        <v>0</v>
      </c>
      <c r="BJ446" s="17" t="s">
        <v>83</v>
      </c>
      <c r="BK446" s="225">
        <f>ROUND(I446*H446,2)</f>
        <v>0</v>
      </c>
      <c r="BL446" s="17" t="s">
        <v>164</v>
      </c>
      <c r="BM446" s="224" t="s">
        <v>1460</v>
      </c>
    </row>
    <row r="447" s="2" customFormat="1" ht="16.5" customHeight="1">
      <c r="A447" s="39"/>
      <c r="B447" s="40"/>
      <c r="C447" s="226" t="s">
        <v>1461</v>
      </c>
      <c r="D447" s="226" t="s">
        <v>159</v>
      </c>
      <c r="E447" s="227" t="s">
        <v>1462</v>
      </c>
      <c r="F447" s="228" t="s">
        <v>1463</v>
      </c>
      <c r="G447" s="229" t="s">
        <v>162</v>
      </c>
      <c r="H447" s="230">
        <v>5</v>
      </c>
      <c r="I447" s="231"/>
      <c r="J447" s="232">
        <f>ROUND(I447*H447,2)</f>
        <v>0</v>
      </c>
      <c r="K447" s="228" t="s">
        <v>156</v>
      </c>
      <c r="L447" s="233"/>
      <c r="M447" s="234" t="s">
        <v>32</v>
      </c>
      <c r="N447" s="235" t="s">
        <v>47</v>
      </c>
      <c r="O447" s="85"/>
      <c r="P447" s="222">
        <f>O447*H447</f>
        <v>0</v>
      </c>
      <c r="Q447" s="222">
        <v>0</v>
      </c>
      <c r="R447" s="222">
        <f>Q447*H447</f>
        <v>0</v>
      </c>
      <c r="S447" s="222">
        <v>0</v>
      </c>
      <c r="T447" s="223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24" t="s">
        <v>163</v>
      </c>
      <c r="AT447" s="224" t="s">
        <v>159</v>
      </c>
      <c r="AU447" s="224" t="s">
        <v>85</v>
      </c>
      <c r="AY447" s="17" t="s">
        <v>151</v>
      </c>
      <c r="BE447" s="225">
        <f>IF(N447="základní",J447,0)</f>
        <v>0</v>
      </c>
      <c r="BF447" s="225">
        <f>IF(N447="snížená",J447,0)</f>
        <v>0</v>
      </c>
      <c r="BG447" s="225">
        <f>IF(N447="zákl. přenesená",J447,0)</f>
        <v>0</v>
      </c>
      <c r="BH447" s="225">
        <f>IF(N447="sníž. přenesená",J447,0)</f>
        <v>0</v>
      </c>
      <c r="BI447" s="225">
        <f>IF(N447="nulová",J447,0)</f>
        <v>0</v>
      </c>
      <c r="BJ447" s="17" t="s">
        <v>83</v>
      </c>
      <c r="BK447" s="225">
        <f>ROUND(I447*H447,2)</f>
        <v>0</v>
      </c>
      <c r="BL447" s="17" t="s">
        <v>164</v>
      </c>
      <c r="BM447" s="224" t="s">
        <v>1464</v>
      </c>
    </row>
    <row r="448" s="2" customFormat="1" ht="16.5" customHeight="1">
      <c r="A448" s="39"/>
      <c r="B448" s="40"/>
      <c r="C448" s="226" t="s">
        <v>1465</v>
      </c>
      <c r="D448" s="226" t="s">
        <v>159</v>
      </c>
      <c r="E448" s="227" t="s">
        <v>1466</v>
      </c>
      <c r="F448" s="228" t="s">
        <v>1467</v>
      </c>
      <c r="G448" s="229" t="s">
        <v>162</v>
      </c>
      <c r="H448" s="230">
        <v>5</v>
      </c>
      <c r="I448" s="231"/>
      <c r="J448" s="232">
        <f>ROUND(I448*H448,2)</f>
        <v>0</v>
      </c>
      <c r="K448" s="228" t="s">
        <v>156</v>
      </c>
      <c r="L448" s="233"/>
      <c r="M448" s="234" t="s">
        <v>32</v>
      </c>
      <c r="N448" s="235" t="s">
        <v>47</v>
      </c>
      <c r="O448" s="85"/>
      <c r="P448" s="222">
        <f>O448*H448</f>
        <v>0</v>
      </c>
      <c r="Q448" s="222">
        <v>0</v>
      </c>
      <c r="R448" s="222">
        <f>Q448*H448</f>
        <v>0</v>
      </c>
      <c r="S448" s="222">
        <v>0</v>
      </c>
      <c r="T448" s="223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24" t="s">
        <v>163</v>
      </c>
      <c r="AT448" s="224" t="s">
        <v>159</v>
      </c>
      <c r="AU448" s="224" t="s">
        <v>85</v>
      </c>
      <c r="AY448" s="17" t="s">
        <v>151</v>
      </c>
      <c r="BE448" s="225">
        <f>IF(N448="základní",J448,0)</f>
        <v>0</v>
      </c>
      <c r="BF448" s="225">
        <f>IF(N448="snížená",J448,0)</f>
        <v>0</v>
      </c>
      <c r="BG448" s="225">
        <f>IF(N448="zákl. přenesená",J448,0)</f>
        <v>0</v>
      </c>
      <c r="BH448" s="225">
        <f>IF(N448="sníž. přenesená",J448,0)</f>
        <v>0</v>
      </c>
      <c r="BI448" s="225">
        <f>IF(N448="nulová",J448,0)</f>
        <v>0</v>
      </c>
      <c r="BJ448" s="17" t="s">
        <v>83</v>
      </c>
      <c r="BK448" s="225">
        <f>ROUND(I448*H448,2)</f>
        <v>0</v>
      </c>
      <c r="BL448" s="17" t="s">
        <v>164</v>
      </c>
      <c r="BM448" s="224" t="s">
        <v>1468</v>
      </c>
    </row>
    <row r="449" s="2" customFormat="1" ht="21.75" customHeight="1">
      <c r="A449" s="39"/>
      <c r="B449" s="40"/>
      <c r="C449" s="226" t="s">
        <v>1469</v>
      </c>
      <c r="D449" s="226" t="s">
        <v>159</v>
      </c>
      <c r="E449" s="227" t="s">
        <v>1470</v>
      </c>
      <c r="F449" s="228" t="s">
        <v>1471</v>
      </c>
      <c r="G449" s="229" t="s">
        <v>162</v>
      </c>
      <c r="H449" s="230">
        <v>5</v>
      </c>
      <c r="I449" s="231"/>
      <c r="J449" s="232">
        <f>ROUND(I449*H449,2)</f>
        <v>0</v>
      </c>
      <c r="K449" s="228" t="s">
        <v>156</v>
      </c>
      <c r="L449" s="233"/>
      <c r="M449" s="234" t="s">
        <v>32</v>
      </c>
      <c r="N449" s="235" t="s">
        <v>47</v>
      </c>
      <c r="O449" s="85"/>
      <c r="P449" s="222">
        <f>O449*H449</f>
        <v>0</v>
      </c>
      <c r="Q449" s="222">
        <v>0</v>
      </c>
      <c r="R449" s="222">
        <f>Q449*H449</f>
        <v>0</v>
      </c>
      <c r="S449" s="222">
        <v>0</v>
      </c>
      <c r="T449" s="223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24" t="s">
        <v>163</v>
      </c>
      <c r="AT449" s="224" t="s">
        <v>159</v>
      </c>
      <c r="AU449" s="224" t="s">
        <v>85</v>
      </c>
      <c r="AY449" s="17" t="s">
        <v>151</v>
      </c>
      <c r="BE449" s="225">
        <f>IF(N449="základní",J449,0)</f>
        <v>0</v>
      </c>
      <c r="BF449" s="225">
        <f>IF(N449="snížená",J449,0)</f>
        <v>0</v>
      </c>
      <c r="BG449" s="225">
        <f>IF(N449="zákl. přenesená",J449,0)</f>
        <v>0</v>
      </c>
      <c r="BH449" s="225">
        <f>IF(N449="sníž. přenesená",J449,0)</f>
        <v>0</v>
      </c>
      <c r="BI449" s="225">
        <f>IF(N449="nulová",J449,0)</f>
        <v>0</v>
      </c>
      <c r="BJ449" s="17" t="s">
        <v>83</v>
      </c>
      <c r="BK449" s="225">
        <f>ROUND(I449*H449,2)</f>
        <v>0</v>
      </c>
      <c r="BL449" s="17" t="s">
        <v>164</v>
      </c>
      <c r="BM449" s="224" t="s">
        <v>1472</v>
      </c>
    </row>
    <row r="450" s="2" customFormat="1" ht="16.5" customHeight="1">
      <c r="A450" s="39"/>
      <c r="B450" s="40"/>
      <c r="C450" s="226" t="s">
        <v>1473</v>
      </c>
      <c r="D450" s="226" t="s">
        <v>159</v>
      </c>
      <c r="E450" s="227" t="s">
        <v>1474</v>
      </c>
      <c r="F450" s="228" t="s">
        <v>1475</v>
      </c>
      <c r="G450" s="229" t="s">
        <v>162</v>
      </c>
      <c r="H450" s="230">
        <v>2</v>
      </c>
      <c r="I450" s="231"/>
      <c r="J450" s="232">
        <f>ROUND(I450*H450,2)</f>
        <v>0</v>
      </c>
      <c r="K450" s="228" t="s">
        <v>156</v>
      </c>
      <c r="L450" s="233"/>
      <c r="M450" s="234" t="s">
        <v>32</v>
      </c>
      <c r="N450" s="235" t="s">
        <v>47</v>
      </c>
      <c r="O450" s="85"/>
      <c r="P450" s="222">
        <f>O450*H450</f>
        <v>0</v>
      </c>
      <c r="Q450" s="222">
        <v>0</v>
      </c>
      <c r="R450" s="222">
        <f>Q450*H450</f>
        <v>0</v>
      </c>
      <c r="S450" s="222">
        <v>0</v>
      </c>
      <c r="T450" s="223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24" t="s">
        <v>163</v>
      </c>
      <c r="AT450" s="224" t="s">
        <v>159</v>
      </c>
      <c r="AU450" s="224" t="s">
        <v>85</v>
      </c>
      <c r="AY450" s="17" t="s">
        <v>151</v>
      </c>
      <c r="BE450" s="225">
        <f>IF(N450="základní",J450,0)</f>
        <v>0</v>
      </c>
      <c r="BF450" s="225">
        <f>IF(N450="snížená",J450,0)</f>
        <v>0</v>
      </c>
      <c r="BG450" s="225">
        <f>IF(N450="zákl. přenesená",J450,0)</f>
        <v>0</v>
      </c>
      <c r="BH450" s="225">
        <f>IF(N450="sníž. přenesená",J450,0)</f>
        <v>0</v>
      </c>
      <c r="BI450" s="225">
        <f>IF(N450="nulová",J450,0)</f>
        <v>0</v>
      </c>
      <c r="BJ450" s="17" t="s">
        <v>83</v>
      </c>
      <c r="BK450" s="225">
        <f>ROUND(I450*H450,2)</f>
        <v>0</v>
      </c>
      <c r="BL450" s="17" t="s">
        <v>164</v>
      </c>
      <c r="BM450" s="224" t="s">
        <v>1476</v>
      </c>
    </row>
    <row r="451" s="2" customFormat="1" ht="24.15" customHeight="1">
      <c r="A451" s="39"/>
      <c r="B451" s="40"/>
      <c r="C451" s="226" t="s">
        <v>1477</v>
      </c>
      <c r="D451" s="226" t="s">
        <v>159</v>
      </c>
      <c r="E451" s="227" t="s">
        <v>1478</v>
      </c>
      <c r="F451" s="228" t="s">
        <v>1479</v>
      </c>
      <c r="G451" s="229" t="s">
        <v>162</v>
      </c>
      <c r="H451" s="230">
        <v>5</v>
      </c>
      <c r="I451" s="231"/>
      <c r="J451" s="232">
        <f>ROUND(I451*H451,2)</f>
        <v>0</v>
      </c>
      <c r="K451" s="228" t="s">
        <v>156</v>
      </c>
      <c r="L451" s="233"/>
      <c r="M451" s="234" t="s">
        <v>32</v>
      </c>
      <c r="N451" s="235" t="s">
        <v>47</v>
      </c>
      <c r="O451" s="85"/>
      <c r="P451" s="222">
        <f>O451*H451</f>
        <v>0</v>
      </c>
      <c r="Q451" s="222">
        <v>0</v>
      </c>
      <c r="R451" s="222">
        <f>Q451*H451</f>
        <v>0</v>
      </c>
      <c r="S451" s="222">
        <v>0</v>
      </c>
      <c r="T451" s="223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24" t="s">
        <v>163</v>
      </c>
      <c r="AT451" s="224" t="s">
        <v>159</v>
      </c>
      <c r="AU451" s="224" t="s">
        <v>85</v>
      </c>
      <c r="AY451" s="17" t="s">
        <v>151</v>
      </c>
      <c r="BE451" s="225">
        <f>IF(N451="základní",J451,0)</f>
        <v>0</v>
      </c>
      <c r="BF451" s="225">
        <f>IF(N451="snížená",J451,0)</f>
        <v>0</v>
      </c>
      <c r="BG451" s="225">
        <f>IF(N451="zákl. přenesená",J451,0)</f>
        <v>0</v>
      </c>
      <c r="BH451" s="225">
        <f>IF(N451="sníž. přenesená",J451,0)</f>
        <v>0</v>
      </c>
      <c r="BI451" s="225">
        <f>IF(N451="nulová",J451,0)</f>
        <v>0</v>
      </c>
      <c r="BJ451" s="17" t="s">
        <v>83</v>
      </c>
      <c r="BK451" s="225">
        <f>ROUND(I451*H451,2)</f>
        <v>0</v>
      </c>
      <c r="BL451" s="17" t="s">
        <v>164</v>
      </c>
      <c r="BM451" s="224" t="s">
        <v>1480</v>
      </c>
    </row>
    <row r="452" s="2" customFormat="1" ht="24.15" customHeight="1">
      <c r="A452" s="39"/>
      <c r="B452" s="40"/>
      <c r="C452" s="226" t="s">
        <v>1481</v>
      </c>
      <c r="D452" s="226" t="s">
        <v>159</v>
      </c>
      <c r="E452" s="227" t="s">
        <v>1482</v>
      </c>
      <c r="F452" s="228" t="s">
        <v>1483</v>
      </c>
      <c r="G452" s="229" t="s">
        <v>162</v>
      </c>
      <c r="H452" s="230">
        <v>5</v>
      </c>
      <c r="I452" s="231"/>
      <c r="J452" s="232">
        <f>ROUND(I452*H452,2)</f>
        <v>0</v>
      </c>
      <c r="K452" s="228" t="s">
        <v>156</v>
      </c>
      <c r="L452" s="233"/>
      <c r="M452" s="234" t="s">
        <v>32</v>
      </c>
      <c r="N452" s="235" t="s">
        <v>47</v>
      </c>
      <c r="O452" s="85"/>
      <c r="P452" s="222">
        <f>O452*H452</f>
        <v>0</v>
      </c>
      <c r="Q452" s="222">
        <v>0</v>
      </c>
      <c r="R452" s="222">
        <f>Q452*H452</f>
        <v>0</v>
      </c>
      <c r="S452" s="222">
        <v>0</v>
      </c>
      <c r="T452" s="223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24" t="s">
        <v>163</v>
      </c>
      <c r="AT452" s="224" t="s">
        <v>159</v>
      </c>
      <c r="AU452" s="224" t="s">
        <v>85</v>
      </c>
      <c r="AY452" s="17" t="s">
        <v>151</v>
      </c>
      <c r="BE452" s="225">
        <f>IF(N452="základní",J452,0)</f>
        <v>0</v>
      </c>
      <c r="BF452" s="225">
        <f>IF(N452="snížená",J452,0)</f>
        <v>0</v>
      </c>
      <c r="BG452" s="225">
        <f>IF(N452="zákl. přenesená",J452,0)</f>
        <v>0</v>
      </c>
      <c r="BH452" s="225">
        <f>IF(N452="sníž. přenesená",J452,0)</f>
        <v>0</v>
      </c>
      <c r="BI452" s="225">
        <f>IF(N452="nulová",J452,0)</f>
        <v>0</v>
      </c>
      <c r="BJ452" s="17" t="s">
        <v>83</v>
      </c>
      <c r="BK452" s="225">
        <f>ROUND(I452*H452,2)</f>
        <v>0</v>
      </c>
      <c r="BL452" s="17" t="s">
        <v>164</v>
      </c>
      <c r="BM452" s="224" t="s">
        <v>1484</v>
      </c>
    </row>
    <row r="453" s="2" customFormat="1" ht="24.15" customHeight="1">
      <c r="A453" s="39"/>
      <c r="B453" s="40"/>
      <c r="C453" s="226" t="s">
        <v>1485</v>
      </c>
      <c r="D453" s="226" t="s">
        <v>159</v>
      </c>
      <c r="E453" s="227" t="s">
        <v>1486</v>
      </c>
      <c r="F453" s="228" t="s">
        <v>1487</v>
      </c>
      <c r="G453" s="229" t="s">
        <v>162</v>
      </c>
      <c r="H453" s="230">
        <v>5</v>
      </c>
      <c r="I453" s="231"/>
      <c r="J453" s="232">
        <f>ROUND(I453*H453,2)</f>
        <v>0</v>
      </c>
      <c r="K453" s="228" t="s">
        <v>156</v>
      </c>
      <c r="L453" s="233"/>
      <c r="M453" s="234" t="s">
        <v>32</v>
      </c>
      <c r="N453" s="235" t="s">
        <v>47</v>
      </c>
      <c r="O453" s="85"/>
      <c r="P453" s="222">
        <f>O453*H453</f>
        <v>0</v>
      </c>
      <c r="Q453" s="222">
        <v>0</v>
      </c>
      <c r="R453" s="222">
        <f>Q453*H453</f>
        <v>0</v>
      </c>
      <c r="S453" s="222">
        <v>0</v>
      </c>
      <c r="T453" s="223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24" t="s">
        <v>163</v>
      </c>
      <c r="AT453" s="224" t="s">
        <v>159</v>
      </c>
      <c r="AU453" s="224" t="s">
        <v>85</v>
      </c>
      <c r="AY453" s="17" t="s">
        <v>151</v>
      </c>
      <c r="BE453" s="225">
        <f>IF(N453="základní",J453,0)</f>
        <v>0</v>
      </c>
      <c r="BF453" s="225">
        <f>IF(N453="snížená",J453,0)</f>
        <v>0</v>
      </c>
      <c r="BG453" s="225">
        <f>IF(N453="zákl. přenesená",J453,0)</f>
        <v>0</v>
      </c>
      <c r="BH453" s="225">
        <f>IF(N453="sníž. přenesená",J453,0)</f>
        <v>0</v>
      </c>
      <c r="BI453" s="225">
        <f>IF(N453="nulová",J453,0)</f>
        <v>0</v>
      </c>
      <c r="BJ453" s="17" t="s">
        <v>83</v>
      </c>
      <c r="BK453" s="225">
        <f>ROUND(I453*H453,2)</f>
        <v>0</v>
      </c>
      <c r="BL453" s="17" t="s">
        <v>164</v>
      </c>
      <c r="BM453" s="224" t="s">
        <v>1488</v>
      </c>
    </row>
    <row r="454" s="2" customFormat="1" ht="24.15" customHeight="1">
      <c r="A454" s="39"/>
      <c r="B454" s="40"/>
      <c r="C454" s="226" t="s">
        <v>1489</v>
      </c>
      <c r="D454" s="226" t="s">
        <v>159</v>
      </c>
      <c r="E454" s="227" t="s">
        <v>1490</v>
      </c>
      <c r="F454" s="228" t="s">
        <v>1491</v>
      </c>
      <c r="G454" s="229" t="s">
        <v>162</v>
      </c>
      <c r="H454" s="230">
        <v>5</v>
      </c>
      <c r="I454" s="231"/>
      <c r="J454" s="232">
        <f>ROUND(I454*H454,2)</f>
        <v>0</v>
      </c>
      <c r="K454" s="228" t="s">
        <v>156</v>
      </c>
      <c r="L454" s="233"/>
      <c r="M454" s="234" t="s">
        <v>32</v>
      </c>
      <c r="N454" s="235" t="s">
        <v>47</v>
      </c>
      <c r="O454" s="85"/>
      <c r="P454" s="222">
        <f>O454*H454</f>
        <v>0</v>
      </c>
      <c r="Q454" s="222">
        <v>0</v>
      </c>
      <c r="R454" s="222">
        <f>Q454*H454</f>
        <v>0</v>
      </c>
      <c r="S454" s="222">
        <v>0</v>
      </c>
      <c r="T454" s="223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24" t="s">
        <v>163</v>
      </c>
      <c r="AT454" s="224" t="s">
        <v>159</v>
      </c>
      <c r="AU454" s="224" t="s">
        <v>85</v>
      </c>
      <c r="AY454" s="17" t="s">
        <v>151</v>
      </c>
      <c r="BE454" s="225">
        <f>IF(N454="základní",J454,0)</f>
        <v>0</v>
      </c>
      <c r="BF454" s="225">
        <f>IF(N454="snížená",J454,0)</f>
        <v>0</v>
      </c>
      <c r="BG454" s="225">
        <f>IF(N454="zákl. přenesená",J454,0)</f>
        <v>0</v>
      </c>
      <c r="BH454" s="225">
        <f>IF(N454="sníž. přenesená",J454,0)</f>
        <v>0</v>
      </c>
      <c r="BI454" s="225">
        <f>IF(N454="nulová",J454,0)</f>
        <v>0</v>
      </c>
      <c r="BJ454" s="17" t="s">
        <v>83</v>
      </c>
      <c r="BK454" s="225">
        <f>ROUND(I454*H454,2)</f>
        <v>0</v>
      </c>
      <c r="BL454" s="17" t="s">
        <v>164</v>
      </c>
      <c r="BM454" s="224" t="s">
        <v>1492</v>
      </c>
    </row>
    <row r="455" s="2" customFormat="1" ht="24.15" customHeight="1">
      <c r="A455" s="39"/>
      <c r="B455" s="40"/>
      <c r="C455" s="226" t="s">
        <v>1493</v>
      </c>
      <c r="D455" s="226" t="s">
        <v>159</v>
      </c>
      <c r="E455" s="227" t="s">
        <v>1494</v>
      </c>
      <c r="F455" s="228" t="s">
        <v>1495</v>
      </c>
      <c r="G455" s="229" t="s">
        <v>162</v>
      </c>
      <c r="H455" s="230">
        <v>5</v>
      </c>
      <c r="I455" s="231"/>
      <c r="J455" s="232">
        <f>ROUND(I455*H455,2)</f>
        <v>0</v>
      </c>
      <c r="K455" s="228" t="s">
        <v>156</v>
      </c>
      <c r="L455" s="233"/>
      <c r="M455" s="234" t="s">
        <v>32</v>
      </c>
      <c r="N455" s="235" t="s">
        <v>47</v>
      </c>
      <c r="O455" s="85"/>
      <c r="P455" s="222">
        <f>O455*H455</f>
        <v>0</v>
      </c>
      <c r="Q455" s="222">
        <v>0</v>
      </c>
      <c r="R455" s="222">
        <f>Q455*H455</f>
        <v>0</v>
      </c>
      <c r="S455" s="222">
        <v>0</v>
      </c>
      <c r="T455" s="223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24" t="s">
        <v>163</v>
      </c>
      <c r="AT455" s="224" t="s">
        <v>159</v>
      </c>
      <c r="AU455" s="224" t="s">
        <v>85</v>
      </c>
      <c r="AY455" s="17" t="s">
        <v>151</v>
      </c>
      <c r="BE455" s="225">
        <f>IF(N455="základní",J455,0)</f>
        <v>0</v>
      </c>
      <c r="BF455" s="225">
        <f>IF(N455="snížená",J455,0)</f>
        <v>0</v>
      </c>
      <c r="BG455" s="225">
        <f>IF(N455="zákl. přenesená",J455,0)</f>
        <v>0</v>
      </c>
      <c r="BH455" s="225">
        <f>IF(N455="sníž. přenesená",J455,0)</f>
        <v>0</v>
      </c>
      <c r="BI455" s="225">
        <f>IF(N455="nulová",J455,0)</f>
        <v>0</v>
      </c>
      <c r="BJ455" s="17" t="s">
        <v>83</v>
      </c>
      <c r="BK455" s="225">
        <f>ROUND(I455*H455,2)</f>
        <v>0</v>
      </c>
      <c r="BL455" s="17" t="s">
        <v>164</v>
      </c>
      <c r="BM455" s="224" t="s">
        <v>1496</v>
      </c>
    </row>
    <row r="456" s="2" customFormat="1" ht="24.15" customHeight="1">
      <c r="A456" s="39"/>
      <c r="B456" s="40"/>
      <c r="C456" s="226" t="s">
        <v>1497</v>
      </c>
      <c r="D456" s="226" t="s">
        <v>159</v>
      </c>
      <c r="E456" s="227" t="s">
        <v>1498</v>
      </c>
      <c r="F456" s="228" t="s">
        <v>1499</v>
      </c>
      <c r="G456" s="229" t="s">
        <v>162</v>
      </c>
      <c r="H456" s="230">
        <v>5</v>
      </c>
      <c r="I456" s="231"/>
      <c r="J456" s="232">
        <f>ROUND(I456*H456,2)</f>
        <v>0</v>
      </c>
      <c r="K456" s="228" t="s">
        <v>156</v>
      </c>
      <c r="L456" s="233"/>
      <c r="M456" s="234" t="s">
        <v>32</v>
      </c>
      <c r="N456" s="235" t="s">
        <v>47</v>
      </c>
      <c r="O456" s="85"/>
      <c r="P456" s="222">
        <f>O456*H456</f>
        <v>0</v>
      </c>
      <c r="Q456" s="222">
        <v>0</v>
      </c>
      <c r="R456" s="222">
        <f>Q456*H456</f>
        <v>0</v>
      </c>
      <c r="S456" s="222">
        <v>0</v>
      </c>
      <c r="T456" s="223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24" t="s">
        <v>163</v>
      </c>
      <c r="AT456" s="224" t="s">
        <v>159</v>
      </c>
      <c r="AU456" s="224" t="s">
        <v>85</v>
      </c>
      <c r="AY456" s="17" t="s">
        <v>151</v>
      </c>
      <c r="BE456" s="225">
        <f>IF(N456="základní",J456,0)</f>
        <v>0</v>
      </c>
      <c r="BF456" s="225">
        <f>IF(N456="snížená",J456,0)</f>
        <v>0</v>
      </c>
      <c r="BG456" s="225">
        <f>IF(N456="zákl. přenesená",J456,0)</f>
        <v>0</v>
      </c>
      <c r="BH456" s="225">
        <f>IF(N456="sníž. přenesená",J456,0)</f>
        <v>0</v>
      </c>
      <c r="BI456" s="225">
        <f>IF(N456="nulová",J456,0)</f>
        <v>0</v>
      </c>
      <c r="BJ456" s="17" t="s">
        <v>83</v>
      </c>
      <c r="BK456" s="225">
        <f>ROUND(I456*H456,2)</f>
        <v>0</v>
      </c>
      <c r="BL456" s="17" t="s">
        <v>164</v>
      </c>
      <c r="BM456" s="224" t="s">
        <v>1500</v>
      </c>
    </row>
    <row r="457" s="2" customFormat="1" ht="16.5" customHeight="1">
      <c r="A457" s="39"/>
      <c r="B457" s="40"/>
      <c r="C457" s="213" t="s">
        <v>1501</v>
      </c>
      <c r="D457" s="213" t="s">
        <v>152</v>
      </c>
      <c r="E457" s="214" t="s">
        <v>1502</v>
      </c>
      <c r="F457" s="215" t="s">
        <v>1503</v>
      </c>
      <c r="G457" s="216" t="s">
        <v>162</v>
      </c>
      <c r="H457" s="217">
        <v>5</v>
      </c>
      <c r="I457" s="218"/>
      <c r="J457" s="219">
        <f>ROUND(I457*H457,2)</f>
        <v>0</v>
      </c>
      <c r="K457" s="215" t="s">
        <v>156</v>
      </c>
      <c r="L457" s="45"/>
      <c r="M457" s="220" t="s">
        <v>32</v>
      </c>
      <c r="N457" s="221" t="s">
        <v>47</v>
      </c>
      <c r="O457" s="85"/>
      <c r="P457" s="222">
        <f>O457*H457</f>
        <v>0</v>
      </c>
      <c r="Q457" s="222">
        <v>0</v>
      </c>
      <c r="R457" s="222">
        <f>Q457*H457</f>
        <v>0</v>
      </c>
      <c r="S457" s="222">
        <v>0</v>
      </c>
      <c r="T457" s="223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24" t="s">
        <v>157</v>
      </c>
      <c r="AT457" s="224" t="s">
        <v>152</v>
      </c>
      <c r="AU457" s="224" t="s">
        <v>85</v>
      </c>
      <c r="AY457" s="17" t="s">
        <v>151</v>
      </c>
      <c r="BE457" s="225">
        <f>IF(N457="základní",J457,0)</f>
        <v>0</v>
      </c>
      <c r="BF457" s="225">
        <f>IF(N457="snížená",J457,0)</f>
        <v>0</v>
      </c>
      <c r="BG457" s="225">
        <f>IF(N457="zákl. přenesená",J457,0)</f>
        <v>0</v>
      </c>
      <c r="BH457" s="225">
        <f>IF(N457="sníž. přenesená",J457,0)</f>
        <v>0</v>
      </c>
      <c r="BI457" s="225">
        <f>IF(N457="nulová",J457,0)</f>
        <v>0</v>
      </c>
      <c r="BJ457" s="17" t="s">
        <v>83</v>
      </c>
      <c r="BK457" s="225">
        <f>ROUND(I457*H457,2)</f>
        <v>0</v>
      </c>
      <c r="BL457" s="17" t="s">
        <v>157</v>
      </c>
      <c r="BM457" s="224" t="s">
        <v>1504</v>
      </c>
    </row>
    <row r="458" s="2" customFormat="1" ht="16.5" customHeight="1">
      <c r="A458" s="39"/>
      <c r="B458" s="40"/>
      <c r="C458" s="213" t="s">
        <v>1505</v>
      </c>
      <c r="D458" s="213" t="s">
        <v>152</v>
      </c>
      <c r="E458" s="214" t="s">
        <v>1506</v>
      </c>
      <c r="F458" s="215" t="s">
        <v>1507</v>
      </c>
      <c r="G458" s="216" t="s">
        <v>162</v>
      </c>
      <c r="H458" s="217">
        <v>5</v>
      </c>
      <c r="I458" s="218"/>
      <c r="J458" s="219">
        <f>ROUND(I458*H458,2)</f>
        <v>0</v>
      </c>
      <c r="K458" s="215" t="s">
        <v>156</v>
      </c>
      <c r="L458" s="45"/>
      <c r="M458" s="220" t="s">
        <v>32</v>
      </c>
      <c r="N458" s="221" t="s">
        <v>47</v>
      </c>
      <c r="O458" s="85"/>
      <c r="P458" s="222">
        <f>O458*H458</f>
        <v>0</v>
      </c>
      <c r="Q458" s="222">
        <v>0</v>
      </c>
      <c r="R458" s="222">
        <f>Q458*H458</f>
        <v>0</v>
      </c>
      <c r="S458" s="222">
        <v>0</v>
      </c>
      <c r="T458" s="223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24" t="s">
        <v>157</v>
      </c>
      <c r="AT458" s="224" t="s">
        <v>152</v>
      </c>
      <c r="AU458" s="224" t="s">
        <v>85</v>
      </c>
      <c r="AY458" s="17" t="s">
        <v>151</v>
      </c>
      <c r="BE458" s="225">
        <f>IF(N458="základní",J458,0)</f>
        <v>0</v>
      </c>
      <c r="BF458" s="225">
        <f>IF(N458="snížená",J458,0)</f>
        <v>0</v>
      </c>
      <c r="BG458" s="225">
        <f>IF(N458="zákl. přenesená",J458,0)</f>
        <v>0</v>
      </c>
      <c r="BH458" s="225">
        <f>IF(N458="sníž. přenesená",J458,0)</f>
        <v>0</v>
      </c>
      <c r="BI458" s="225">
        <f>IF(N458="nulová",J458,0)</f>
        <v>0</v>
      </c>
      <c r="BJ458" s="17" t="s">
        <v>83</v>
      </c>
      <c r="BK458" s="225">
        <f>ROUND(I458*H458,2)</f>
        <v>0</v>
      </c>
      <c r="BL458" s="17" t="s">
        <v>157</v>
      </c>
      <c r="BM458" s="224" t="s">
        <v>1508</v>
      </c>
    </row>
    <row r="459" s="2" customFormat="1" ht="16.5" customHeight="1">
      <c r="A459" s="39"/>
      <c r="B459" s="40"/>
      <c r="C459" s="226" t="s">
        <v>1509</v>
      </c>
      <c r="D459" s="226" t="s">
        <v>159</v>
      </c>
      <c r="E459" s="227" t="s">
        <v>1510</v>
      </c>
      <c r="F459" s="228" t="s">
        <v>1511</v>
      </c>
      <c r="G459" s="229" t="s">
        <v>162</v>
      </c>
      <c r="H459" s="230">
        <v>1</v>
      </c>
      <c r="I459" s="231"/>
      <c r="J459" s="232">
        <f>ROUND(I459*H459,2)</f>
        <v>0</v>
      </c>
      <c r="K459" s="228" t="s">
        <v>156</v>
      </c>
      <c r="L459" s="233"/>
      <c r="M459" s="234" t="s">
        <v>32</v>
      </c>
      <c r="N459" s="235" t="s">
        <v>47</v>
      </c>
      <c r="O459" s="85"/>
      <c r="P459" s="222">
        <f>O459*H459</f>
        <v>0</v>
      </c>
      <c r="Q459" s="222">
        <v>0</v>
      </c>
      <c r="R459" s="222">
        <f>Q459*H459</f>
        <v>0</v>
      </c>
      <c r="S459" s="222">
        <v>0</v>
      </c>
      <c r="T459" s="223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24" t="s">
        <v>163</v>
      </c>
      <c r="AT459" s="224" t="s">
        <v>159</v>
      </c>
      <c r="AU459" s="224" t="s">
        <v>85</v>
      </c>
      <c r="AY459" s="17" t="s">
        <v>151</v>
      </c>
      <c r="BE459" s="225">
        <f>IF(N459="základní",J459,0)</f>
        <v>0</v>
      </c>
      <c r="BF459" s="225">
        <f>IF(N459="snížená",J459,0)</f>
        <v>0</v>
      </c>
      <c r="BG459" s="225">
        <f>IF(N459="zákl. přenesená",J459,0)</f>
        <v>0</v>
      </c>
      <c r="BH459" s="225">
        <f>IF(N459="sníž. přenesená",J459,0)</f>
        <v>0</v>
      </c>
      <c r="BI459" s="225">
        <f>IF(N459="nulová",J459,0)</f>
        <v>0</v>
      </c>
      <c r="BJ459" s="17" t="s">
        <v>83</v>
      </c>
      <c r="BK459" s="225">
        <f>ROUND(I459*H459,2)</f>
        <v>0</v>
      </c>
      <c r="BL459" s="17" t="s">
        <v>164</v>
      </c>
      <c r="BM459" s="224" t="s">
        <v>1512</v>
      </c>
    </row>
    <row r="460" s="2" customFormat="1" ht="16.5" customHeight="1">
      <c r="A460" s="39"/>
      <c r="B460" s="40"/>
      <c r="C460" s="226" t="s">
        <v>1513</v>
      </c>
      <c r="D460" s="226" t="s">
        <v>159</v>
      </c>
      <c r="E460" s="227" t="s">
        <v>1514</v>
      </c>
      <c r="F460" s="228" t="s">
        <v>1515</v>
      </c>
      <c r="G460" s="229" t="s">
        <v>162</v>
      </c>
      <c r="H460" s="230">
        <v>5</v>
      </c>
      <c r="I460" s="231"/>
      <c r="J460" s="232">
        <f>ROUND(I460*H460,2)</f>
        <v>0</v>
      </c>
      <c r="K460" s="228" t="s">
        <v>156</v>
      </c>
      <c r="L460" s="233"/>
      <c r="M460" s="234" t="s">
        <v>32</v>
      </c>
      <c r="N460" s="235" t="s">
        <v>47</v>
      </c>
      <c r="O460" s="85"/>
      <c r="P460" s="222">
        <f>O460*H460</f>
        <v>0</v>
      </c>
      <c r="Q460" s="222">
        <v>0</v>
      </c>
      <c r="R460" s="222">
        <f>Q460*H460</f>
        <v>0</v>
      </c>
      <c r="S460" s="222">
        <v>0</v>
      </c>
      <c r="T460" s="223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24" t="s">
        <v>163</v>
      </c>
      <c r="AT460" s="224" t="s">
        <v>159</v>
      </c>
      <c r="AU460" s="224" t="s">
        <v>85</v>
      </c>
      <c r="AY460" s="17" t="s">
        <v>151</v>
      </c>
      <c r="BE460" s="225">
        <f>IF(N460="základní",J460,0)</f>
        <v>0</v>
      </c>
      <c r="BF460" s="225">
        <f>IF(N460="snížená",J460,0)</f>
        <v>0</v>
      </c>
      <c r="BG460" s="225">
        <f>IF(N460="zákl. přenesená",J460,0)</f>
        <v>0</v>
      </c>
      <c r="BH460" s="225">
        <f>IF(N460="sníž. přenesená",J460,0)</f>
        <v>0</v>
      </c>
      <c r="BI460" s="225">
        <f>IF(N460="nulová",J460,0)</f>
        <v>0</v>
      </c>
      <c r="BJ460" s="17" t="s">
        <v>83</v>
      </c>
      <c r="BK460" s="225">
        <f>ROUND(I460*H460,2)</f>
        <v>0</v>
      </c>
      <c r="BL460" s="17" t="s">
        <v>164</v>
      </c>
      <c r="BM460" s="224" t="s">
        <v>1516</v>
      </c>
    </row>
    <row r="461" s="2" customFormat="1" ht="16.5" customHeight="1">
      <c r="A461" s="39"/>
      <c r="B461" s="40"/>
      <c r="C461" s="213" t="s">
        <v>1517</v>
      </c>
      <c r="D461" s="213" t="s">
        <v>152</v>
      </c>
      <c r="E461" s="214" t="s">
        <v>1518</v>
      </c>
      <c r="F461" s="215" t="s">
        <v>1519</v>
      </c>
      <c r="G461" s="216" t="s">
        <v>162</v>
      </c>
      <c r="H461" s="217">
        <v>5</v>
      </c>
      <c r="I461" s="218"/>
      <c r="J461" s="219">
        <f>ROUND(I461*H461,2)</f>
        <v>0</v>
      </c>
      <c r="K461" s="215" t="s">
        <v>156</v>
      </c>
      <c r="L461" s="45"/>
      <c r="M461" s="220" t="s">
        <v>32</v>
      </c>
      <c r="N461" s="221" t="s">
        <v>47</v>
      </c>
      <c r="O461" s="85"/>
      <c r="P461" s="222">
        <f>O461*H461</f>
        <v>0</v>
      </c>
      <c r="Q461" s="222">
        <v>0</v>
      </c>
      <c r="R461" s="222">
        <f>Q461*H461</f>
        <v>0</v>
      </c>
      <c r="S461" s="222">
        <v>0</v>
      </c>
      <c r="T461" s="223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24" t="s">
        <v>157</v>
      </c>
      <c r="AT461" s="224" t="s">
        <v>152</v>
      </c>
      <c r="AU461" s="224" t="s">
        <v>85</v>
      </c>
      <c r="AY461" s="17" t="s">
        <v>151</v>
      </c>
      <c r="BE461" s="225">
        <f>IF(N461="základní",J461,0)</f>
        <v>0</v>
      </c>
      <c r="BF461" s="225">
        <f>IF(N461="snížená",J461,0)</f>
        <v>0</v>
      </c>
      <c r="BG461" s="225">
        <f>IF(N461="zákl. přenesená",J461,0)</f>
        <v>0</v>
      </c>
      <c r="BH461" s="225">
        <f>IF(N461="sníž. přenesená",J461,0)</f>
        <v>0</v>
      </c>
      <c r="BI461" s="225">
        <f>IF(N461="nulová",J461,0)</f>
        <v>0</v>
      </c>
      <c r="BJ461" s="17" t="s">
        <v>83</v>
      </c>
      <c r="BK461" s="225">
        <f>ROUND(I461*H461,2)</f>
        <v>0</v>
      </c>
      <c r="BL461" s="17" t="s">
        <v>157</v>
      </c>
      <c r="BM461" s="224" t="s">
        <v>1520</v>
      </c>
    </row>
    <row r="462" s="2" customFormat="1" ht="16.5" customHeight="1">
      <c r="A462" s="39"/>
      <c r="B462" s="40"/>
      <c r="C462" s="213" t="s">
        <v>1521</v>
      </c>
      <c r="D462" s="213" t="s">
        <v>152</v>
      </c>
      <c r="E462" s="214" t="s">
        <v>1522</v>
      </c>
      <c r="F462" s="215" t="s">
        <v>1523</v>
      </c>
      <c r="G462" s="216" t="s">
        <v>162</v>
      </c>
      <c r="H462" s="217">
        <v>5</v>
      </c>
      <c r="I462" s="218"/>
      <c r="J462" s="219">
        <f>ROUND(I462*H462,2)</f>
        <v>0</v>
      </c>
      <c r="K462" s="215" t="s">
        <v>156</v>
      </c>
      <c r="L462" s="45"/>
      <c r="M462" s="220" t="s">
        <v>32</v>
      </c>
      <c r="N462" s="221" t="s">
        <v>47</v>
      </c>
      <c r="O462" s="85"/>
      <c r="P462" s="222">
        <f>O462*H462</f>
        <v>0</v>
      </c>
      <c r="Q462" s="222">
        <v>0</v>
      </c>
      <c r="R462" s="222">
        <f>Q462*H462</f>
        <v>0</v>
      </c>
      <c r="S462" s="222">
        <v>0</v>
      </c>
      <c r="T462" s="223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24" t="s">
        <v>157</v>
      </c>
      <c r="AT462" s="224" t="s">
        <v>152</v>
      </c>
      <c r="AU462" s="224" t="s">
        <v>85</v>
      </c>
      <c r="AY462" s="17" t="s">
        <v>151</v>
      </c>
      <c r="BE462" s="225">
        <f>IF(N462="základní",J462,0)</f>
        <v>0</v>
      </c>
      <c r="BF462" s="225">
        <f>IF(N462="snížená",J462,0)</f>
        <v>0</v>
      </c>
      <c r="BG462" s="225">
        <f>IF(N462="zákl. přenesená",J462,0)</f>
        <v>0</v>
      </c>
      <c r="BH462" s="225">
        <f>IF(N462="sníž. přenesená",J462,0)</f>
        <v>0</v>
      </c>
      <c r="BI462" s="225">
        <f>IF(N462="nulová",J462,0)</f>
        <v>0</v>
      </c>
      <c r="BJ462" s="17" t="s">
        <v>83</v>
      </c>
      <c r="BK462" s="225">
        <f>ROUND(I462*H462,2)</f>
        <v>0</v>
      </c>
      <c r="BL462" s="17" t="s">
        <v>157</v>
      </c>
      <c r="BM462" s="224" t="s">
        <v>1524</v>
      </c>
    </row>
    <row r="463" s="2" customFormat="1" ht="16.5" customHeight="1">
      <c r="A463" s="39"/>
      <c r="B463" s="40"/>
      <c r="C463" s="213" t="s">
        <v>1525</v>
      </c>
      <c r="D463" s="213" t="s">
        <v>152</v>
      </c>
      <c r="E463" s="214" t="s">
        <v>1526</v>
      </c>
      <c r="F463" s="215" t="s">
        <v>1527</v>
      </c>
      <c r="G463" s="216" t="s">
        <v>162</v>
      </c>
      <c r="H463" s="217">
        <v>5</v>
      </c>
      <c r="I463" s="218"/>
      <c r="J463" s="219">
        <f>ROUND(I463*H463,2)</f>
        <v>0</v>
      </c>
      <c r="K463" s="215" t="s">
        <v>156</v>
      </c>
      <c r="L463" s="45"/>
      <c r="M463" s="220" t="s">
        <v>32</v>
      </c>
      <c r="N463" s="221" t="s">
        <v>47</v>
      </c>
      <c r="O463" s="85"/>
      <c r="P463" s="222">
        <f>O463*H463</f>
        <v>0</v>
      </c>
      <c r="Q463" s="222">
        <v>0</v>
      </c>
      <c r="R463" s="222">
        <f>Q463*H463</f>
        <v>0</v>
      </c>
      <c r="S463" s="222">
        <v>0</v>
      </c>
      <c r="T463" s="223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24" t="s">
        <v>157</v>
      </c>
      <c r="AT463" s="224" t="s">
        <v>152</v>
      </c>
      <c r="AU463" s="224" t="s">
        <v>85</v>
      </c>
      <c r="AY463" s="17" t="s">
        <v>151</v>
      </c>
      <c r="BE463" s="225">
        <f>IF(N463="základní",J463,0)</f>
        <v>0</v>
      </c>
      <c r="BF463" s="225">
        <f>IF(N463="snížená",J463,0)</f>
        <v>0</v>
      </c>
      <c r="BG463" s="225">
        <f>IF(N463="zákl. přenesená",J463,0)</f>
        <v>0</v>
      </c>
      <c r="BH463" s="225">
        <f>IF(N463="sníž. přenesená",J463,0)</f>
        <v>0</v>
      </c>
      <c r="BI463" s="225">
        <f>IF(N463="nulová",J463,0)</f>
        <v>0</v>
      </c>
      <c r="BJ463" s="17" t="s">
        <v>83</v>
      </c>
      <c r="BK463" s="225">
        <f>ROUND(I463*H463,2)</f>
        <v>0</v>
      </c>
      <c r="BL463" s="17" t="s">
        <v>157</v>
      </c>
      <c r="BM463" s="224" t="s">
        <v>1528</v>
      </c>
    </row>
    <row r="464" s="2" customFormat="1" ht="16.5" customHeight="1">
      <c r="A464" s="39"/>
      <c r="B464" s="40"/>
      <c r="C464" s="213" t="s">
        <v>1529</v>
      </c>
      <c r="D464" s="213" t="s">
        <v>152</v>
      </c>
      <c r="E464" s="214" t="s">
        <v>1530</v>
      </c>
      <c r="F464" s="215" t="s">
        <v>1531</v>
      </c>
      <c r="G464" s="216" t="s">
        <v>162</v>
      </c>
      <c r="H464" s="217">
        <v>5</v>
      </c>
      <c r="I464" s="218"/>
      <c r="J464" s="219">
        <f>ROUND(I464*H464,2)</f>
        <v>0</v>
      </c>
      <c r="K464" s="215" t="s">
        <v>156</v>
      </c>
      <c r="L464" s="45"/>
      <c r="M464" s="220" t="s">
        <v>32</v>
      </c>
      <c r="N464" s="221" t="s">
        <v>47</v>
      </c>
      <c r="O464" s="85"/>
      <c r="P464" s="222">
        <f>O464*H464</f>
        <v>0</v>
      </c>
      <c r="Q464" s="222">
        <v>0</v>
      </c>
      <c r="R464" s="222">
        <f>Q464*H464</f>
        <v>0</v>
      </c>
      <c r="S464" s="222">
        <v>0</v>
      </c>
      <c r="T464" s="223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24" t="s">
        <v>157</v>
      </c>
      <c r="AT464" s="224" t="s">
        <v>152</v>
      </c>
      <c r="AU464" s="224" t="s">
        <v>85</v>
      </c>
      <c r="AY464" s="17" t="s">
        <v>151</v>
      </c>
      <c r="BE464" s="225">
        <f>IF(N464="základní",J464,0)</f>
        <v>0</v>
      </c>
      <c r="BF464" s="225">
        <f>IF(N464="snížená",J464,0)</f>
        <v>0</v>
      </c>
      <c r="BG464" s="225">
        <f>IF(N464="zákl. přenesená",J464,0)</f>
        <v>0</v>
      </c>
      <c r="BH464" s="225">
        <f>IF(N464="sníž. přenesená",J464,0)</f>
        <v>0</v>
      </c>
      <c r="BI464" s="225">
        <f>IF(N464="nulová",J464,0)</f>
        <v>0</v>
      </c>
      <c r="BJ464" s="17" t="s">
        <v>83</v>
      </c>
      <c r="BK464" s="225">
        <f>ROUND(I464*H464,2)</f>
        <v>0</v>
      </c>
      <c r="BL464" s="17" t="s">
        <v>157</v>
      </c>
      <c r="BM464" s="224" t="s">
        <v>1532</v>
      </c>
    </row>
    <row r="465" s="2" customFormat="1" ht="16.5" customHeight="1">
      <c r="A465" s="39"/>
      <c r="B465" s="40"/>
      <c r="C465" s="213" t="s">
        <v>1533</v>
      </c>
      <c r="D465" s="213" t="s">
        <v>152</v>
      </c>
      <c r="E465" s="214" t="s">
        <v>1534</v>
      </c>
      <c r="F465" s="215" t="s">
        <v>1535</v>
      </c>
      <c r="G465" s="216" t="s">
        <v>162</v>
      </c>
      <c r="H465" s="217">
        <v>5</v>
      </c>
      <c r="I465" s="218"/>
      <c r="J465" s="219">
        <f>ROUND(I465*H465,2)</f>
        <v>0</v>
      </c>
      <c r="K465" s="215" t="s">
        <v>156</v>
      </c>
      <c r="L465" s="45"/>
      <c r="M465" s="220" t="s">
        <v>32</v>
      </c>
      <c r="N465" s="221" t="s">
        <v>47</v>
      </c>
      <c r="O465" s="85"/>
      <c r="P465" s="222">
        <f>O465*H465</f>
        <v>0</v>
      </c>
      <c r="Q465" s="222">
        <v>0</v>
      </c>
      <c r="R465" s="222">
        <f>Q465*H465</f>
        <v>0</v>
      </c>
      <c r="S465" s="222">
        <v>0</v>
      </c>
      <c r="T465" s="223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24" t="s">
        <v>157</v>
      </c>
      <c r="AT465" s="224" t="s">
        <v>152</v>
      </c>
      <c r="AU465" s="224" t="s">
        <v>85</v>
      </c>
      <c r="AY465" s="17" t="s">
        <v>151</v>
      </c>
      <c r="BE465" s="225">
        <f>IF(N465="základní",J465,0)</f>
        <v>0</v>
      </c>
      <c r="BF465" s="225">
        <f>IF(N465="snížená",J465,0)</f>
        <v>0</v>
      </c>
      <c r="BG465" s="225">
        <f>IF(N465="zákl. přenesená",J465,0)</f>
        <v>0</v>
      </c>
      <c r="BH465" s="225">
        <f>IF(N465="sníž. přenesená",J465,0)</f>
        <v>0</v>
      </c>
      <c r="BI465" s="225">
        <f>IF(N465="nulová",J465,0)</f>
        <v>0</v>
      </c>
      <c r="BJ465" s="17" t="s">
        <v>83</v>
      </c>
      <c r="BK465" s="225">
        <f>ROUND(I465*H465,2)</f>
        <v>0</v>
      </c>
      <c r="BL465" s="17" t="s">
        <v>157</v>
      </c>
      <c r="BM465" s="224" t="s">
        <v>1536</v>
      </c>
    </row>
    <row r="466" s="2" customFormat="1" ht="16.5" customHeight="1">
      <c r="A466" s="39"/>
      <c r="B466" s="40"/>
      <c r="C466" s="213" t="s">
        <v>1537</v>
      </c>
      <c r="D466" s="213" t="s">
        <v>152</v>
      </c>
      <c r="E466" s="214" t="s">
        <v>1538</v>
      </c>
      <c r="F466" s="215" t="s">
        <v>1539</v>
      </c>
      <c r="G466" s="216" t="s">
        <v>162</v>
      </c>
      <c r="H466" s="217">
        <v>5</v>
      </c>
      <c r="I466" s="218"/>
      <c r="J466" s="219">
        <f>ROUND(I466*H466,2)</f>
        <v>0</v>
      </c>
      <c r="K466" s="215" t="s">
        <v>156</v>
      </c>
      <c r="L466" s="45"/>
      <c r="M466" s="220" t="s">
        <v>32</v>
      </c>
      <c r="N466" s="221" t="s">
        <v>47</v>
      </c>
      <c r="O466" s="85"/>
      <c r="P466" s="222">
        <f>O466*H466</f>
        <v>0</v>
      </c>
      <c r="Q466" s="222">
        <v>0</v>
      </c>
      <c r="R466" s="222">
        <f>Q466*H466</f>
        <v>0</v>
      </c>
      <c r="S466" s="222">
        <v>0</v>
      </c>
      <c r="T466" s="223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24" t="s">
        <v>220</v>
      </c>
      <c r="AT466" s="224" t="s">
        <v>152</v>
      </c>
      <c r="AU466" s="224" t="s">
        <v>85</v>
      </c>
      <c r="AY466" s="17" t="s">
        <v>151</v>
      </c>
      <c r="BE466" s="225">
        <f>IF(N466="základní",J466,0)</f>
        <v>0</v>
      </c>
      <c r="BF466" s="225">
        <f>IF(N466="snížená",J466,0)</f>
        <v>0</v>
      </c>
      <c r="BG466" s="225">
        <f>IF(N466="zákl. přenesená",J466,0)</f>
        <v>0</v>
      </c>
      <c r="BH466" s="225">
        <f>IF(N466="sníž. přenesená",J466,0)</f>
        <v>0</v>
      </c>
      <c r="BI466" s="225">
        <f>IF(N466="nulová",J466,0)</f>
        <v>0</v>
      </c>
      <c r="BJ466" s="17" t="s">
        <v>83</v>
      </c>
      <c r="BK466" s="225">
        <f>ROUND(I466*H466,2)</f>
        <v>0</v>
      </c>
      <c r="BL466" s="17" t="s">
        <v>220</v>
      </c>
      <c r="BM466" s="224" t="s">
        <v>1540</v>
      </c>
    </row>
    <row r="467" s="2" customFormat="1" ht="16.5" customHeight="1">
      <c r="A467" s="39"/>
      <c r="B467" s="40"/>
      <c r="C467" s="226" t="s">
        <v>1541</v>
      </c>
      <c r="D467" s="226" t="s">
        <v>159</v>
      </c>
      <c r="E467" s="227" t="s">
        <v>1542</v>
      </c>
      <c r="F467" s="228" t="s">
        <v>1543</v>
      </c>
      <c r="G467" s="229" t="s">
        <v>162</v>
      </c>
      <c r="H467" s="230">
        <v>1</v>
      </c>
      <c r="I467" s="231"/>
      <c r="J467" s="232">
        <f>ROUND(I467*H467,2)</f>
        <v>0</v>
      </c>
      <c r="K467" s="228" t="s">
        <v>156</v>
      </c>
      <c r="L467" s="233"/>
      <c r="M467" s="234" t="s">
        <v>32</v>
      </c>
      <c r="N467" s="235" t="s">
        <v>47</v>
      </c>
      <c r="O467" s="85"/>
      <c r="P467" s="222">
        <f>O467*H467</f>
        <v>0</v>
      </c>
      <c r="Q467" s="222">
        <v>0</v>
      </c>
      <c r="R467" s="222">
        <f>Q467*H467</f>
        <v>0</v>
      </c>
      <c r="S467" s="222">
        <v>0</v>
      </c>
      <c r="T467" s="223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24" t="s">
        <v>163</v>
      </c>
      <c r="AT467" s="224" t="s">
        <v>159</v>
      </c>
      <c r="AU467" s="224" t="s">
        <v>85</v>
      </c>
      <c r="AY467" s="17" t="s">
        <v>151</v>
      </c>
      <c r="BE467" s="225">
        <f>IF(N467="základní",J467,0)</f>
        <v>0</v>
      </c>
      <c r="BF467" s="225">
        <f>IF(N467="snížená",J467,0)</f>
        <v>0</v>
      </c>
      <c r="BG467" s="225">
        <f>IF(N467="zákl. přenesená",J467,0)</f>
        <v>0</v>
      </c>
      <c r="BH467" s="225">
        <f>IF(N467="sníž. přenesená",J467,0)</f>
        <v>0</v>
      </c>
      <c r="BI467" s="225">
        <f>IF(N467="nulová",J467,0)</f>
        <v>0</v>
      </c>
      <c r="BJ467" s="17" t="s">
        <v>83</v>
      </c>
      <c r="BK467" s="225">
        <f>ROUND(I467*H467,2)</f>
        <v>0</v>
      </c>
      <c r="BL467" s="17" t="s">
        <v>164</v>
      </c>
      <c r="BM467" s="224" t="s">
        <v>1544</v>
      </c>
    </row>
    <row r="468" s="2" customFormat="1" ht="16.5" customHeight="1">
      <c r="A468" s="39"/>
      <c r="B468" s="40"/>
      <c r="C468" s="226" t="s">
        <v>1545</v>
      </c>
      <c r="D468" s="226" t="s">
        <v>159</v>
      </c>
      <c r="E468" s="227" t="s">
        <v>1546</v>
      </c>
      <c r="F468" s="228" t="s">
        <v>1547</v>
      </c>
      <c r="G468" s="229" t="s">
        <v>162</v>
      </c>
      <c r="H468" s="230">
        <v>10</v>
      </c>
      <c r="I468" s="231"/>
      <c r="J468" s="232">
        <f>ROUND(I468*H468,2)</f>
        <v>0</v>
      </c>
      <c r="K468" s="228" t="s">
        <v>156</v>
      </c>
      <c r="L468" s="233"/>
      <c r="M468" s="234" t="s">
        <v>32</v>
      </c>
      <c r="N468" s="235" t="s">
        <v>47</v>
      </c>
      <c r="O468" s="85"/>
      <c r="P468" s="222">
        <f>O468*H468</f>
        <v>0</v>
      </c>
      <c r="Q468" s="222">
        <v>0</v>
      </c>
      <c r="R468" s="222">
        <f>Q468*H468</f>
        <v>0</v>
      </c>
      <c r="S468" s="222">
        <v>0</v>
      </c>
      <c r="T468" s="223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24" t="s">
        <v>163</v>
      </c>
      <c r="AT468" s="224" t="s">
        <v>159</v>
      </c>
      <c r="AU468" s="224" t="s">
        <v>85</v>
      </c>
      <c r="AY468" s="17" t="s">
        <v>151</v>
      </c>
      <c r="BE468" s="225">
        <f>IF(N468="základní",J468,0)</f>
        <v>0</v>
      </c>
      <c r="BF468" s="225">
        <f>IF(N468="snížená",J468,0)</f>
        <v>0</v>
      </c>
      <c r="BG468" s="225">
        <f>IF(N468="zákl. přenesená",J468,0)</f>
        <v>0</v>
      </c>
      <c r="BH468" s="225">
        <f>IF(N468="sníž. přenesená",J468,0)</f>
        <v>0</v>
      </c>
      <c r="BI468" s="225">
        <f>IF(N468="nulová",J468,0)</f>
        <v>0</v>
      </c>
      <c r="BJ468" s="17" t="s">
        <v>83</v>
      </c>
      <c r="BK468" s="225">
        <f>ROUND(I468*H468,2)</f>
        <v>0</v>
      </c>
      <c r="BL468" s="17" t="s">
        <v>164</v>
      </c>
      <c r="BM468" s="224" t="s">
        <v>1548</v>
      </c>
    </row>
    <row r="469" s="2" customFormat="1" ht="16.5" customHeight="1">
      <c r="A469" s="39"/>
      <c r="B469" s="40"/>
      <c r="C469" s="213" t="s">
        <v>1549</v>
      </c>
      <c r="D469" s="213" t="s">
        <v>152</v>
      </c>
      <c r="E469" s="214" t="s">
        <v>1550</v>
      </c>
      <c r="F469" s="215" t="s">
        <v>1551</v>
      </c>
      <c r="G469" s="216" t="s">
        <v>162</v>
      </c>
      <c r="H469" s="217">
        <v>5</v>
      </c>
      <c r="I469" s="218"/>
      <c r="J469" s="219">
        <f>ROUND(I469*H469,2)</f>
        <v>0</v>
      </c>
      <c r="K469" s="215" t="s">
        <v>156</v>
      </c>
      <c r="L469" s="45"/>
      <c r="M469" s="220" t="s">
        <v>32</v>
      </c>
      <c r="N469" s="221" t="s">
        <v>47</v>
      </c>
      <c r="O469" s="85"/>
      <c r="P469" s="222">
        <f>O469*H469</f>
        <v>0</v>
      </c>
      <c r="Q469" s="222">
        <v>0</v>
      </c>
      <c r="R469" s="222">
        <f>Q469*H469</f>
        <v>0</v>
      </c>
      <c r="S469" s="222">
        <v>0</v>
      </c>
      <c r="T469" s="223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24" t="s">
        <v>157</v>
      </c>
      <c r="AT469" s="224" t="s">
        <v>152</v>
      </c>
      <c r="AU469" s="224" t="s">
        <v>85</v>
      </c>
      <c r="AY469" s="17" t="s">
        <v>151</v>
      </c>
      <c r="BE469" s="225">
        <f>IF(N469="základní",J469,0)</f>
        <v>0</v>
      </c>
      <c r="BF469" s="225">
        <f>IF(N469="snížená",J469,0)</f>
        <v>0</v>
      </c>
      <c r="BG469" s="225">
        <f>IF(N469="zákl. přenesená",J469,0)</f>
        <v>0</v>
      </c>
      <c r="BH469" s="225">
        <f>IF(N469="sníž. přenesená",J469,0)</f>
        <v>0</v>
      </c>
      <c r="BI469" s="225">
        <f>IF(N469="nulová",J469,0)</f>
        <v>0</v>
      </c>
      <c r="BJ469" s="17" t="s">
        <v>83</v>
      </c>
      <c r="BK469" s="225">
        <f>ROUND(I469*H469,2)</f>
        <v>0</v>
      </c>
      <c r="BL469" s="17" t="s">
        <v>157</v>
      </c>
      <c r="BM469" s="224" t="s">
        <v>1552</v>
      </c>
    </row>
    <row r="470" s="2" customFormat="1" ht="16.5" customHeight="1">
      <c r="A470" s="39"/>
      <c r="B470" s="40"/>
      <c r="C470" s="213" t="s">
        <v>1553</v>
      </c>
      <c r="D470" s="213" t="s">
        <v>152</v>
      </c>
      <c r="E470" s="214" t="s">
        <v>1554</v>
      </c>
      <c r="F470" s="215" t="s">
        <v>1555</v>
      </c>
      <c r="G470" s="216" t="s">
        <v>162</v>
      </c>
      <c r="H470" s="217">
        <v>1</v>
      </c>
      <c r="I470" s="218"/>
      <c r="J470" s="219">
        <f>ROUND(I470*H470,2)</f>
        <v>0</v>
      </c>
      <c r="K470" s="215" t="s">
        <v>156</v>
      </c>
      <c r="L470" s="45"/>
      <c r="M470" s="220" t="s">
        <v>32</v>
      </c>
      <c r="N470" s="221" t="s">
        <v>47</v>
      </c>
      <c r="O470" s="85"/>
      <c r="P470" s="222">
        <f>O470*H470</f>
        <v>0</v>
      </c>
      <c r="Q470" s="222">
        <v>0</v>
      </c>
      <c r="R470" s="222">
        <f>Q470*H470</f>
        <v>0</v>
      </c>
      <c r="S470" s="222">
        <v>0</v>
      </c>
      <c r="T470" s="223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24" t="s">
        <v>157</v>
      </c>
      <c r="AT470" s="224" t="s">
        <v>152</v>
      </c>
      <c r="AU470" s="224" t="s">
        <v>85</v>
      </c>
      <c r="AY470" s="17" t="s">
        <v>151</v>
      </c>
      <c r="BE470" s="225">
        <f>IF(N470="základní",J470,0)</f>
        <v>0</v>
      </c>
      <c r="BF470" s="225">
        <f>IF(N470="snížená",J470,0)</f>
        <v>0</v>
      </c>
      <c r="BG470" s="225">
        <f>IF(N470="zákl. přenesená",J470,0)</f>
        <v>0</v>
      </c>
      <c r="BH470" s="225">
        <f>IF(N470="sníž. přenesená",J470,0)</f>
        <v>0</v>
      </c>
      <c r="BI470" s="225">
        <f>IF(N470="nulová",J470,0)</f>
        <v>0</v>
      </c>
      <c r="BJ470" s="17" t="s">
        <v>83</v>
      </c>
      <c r="BK470" s="225">
        <f>ROUND(I470*H470,2)</f>
        <v>0</v>
      </c>
      <c r="BL470" s="17" t="s">
        <v>157</v>
      </c>
      <c r="BM470" s="224" t="s">
        <v>1556</v>
      </c>
    </row>
    <row r="471" s="2" customFormat="1" ht="16.5" customHeight="1">
      <c r="A471" s="39"/>
      <c r="B471" s="40"/>
      <c r="C471" s="213" t="s">
        <v>1557</v>
      </c>
      <c r="D471" s="213" t="s">
        <v>152</v>
      </c>
      <c r="E471" s="214" t="s">
        <v>1558</v>
      </c>
      <c r="F471" s="215" t="s">
        <v>1559</v>
      </c>
      <c r="G471" s="216" t="s">
        <v>162</v>
      </c>
      <c r="H471" s="217">
        <v>1</v>
      </c>
      <c r="I471" s="218"/>
      <c r="J471" s="219">
        <f>ROUND(I471*H471,2)</f>
        <v>0</v>
      </c>
      <c r="K471" s="215" t="s">
        <v>156</v>
      </c>
      <c r="L471" s="45"/>
      <c r="M471" s="220" t="s">
        <v>32</v>
      </c>
      <c r="N471" s="221" t="s">
        <v>47</v>
      </c>
      <c r="O471" s="85"/>
      <c r="P471" s="222">
        <f>O471*H471</f>
        <v>0</v>
      </c>
      <c r="Q471" s="222">
        <v>0</v>
      </c>
      <c r="R471" s="222">
        <f>Q471*H471</f>
        <v>0</v>
      </c>
      <c r="S471" s="222">
        <v>0</v>
      </c>
      <c r="T471" s="223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24" t="s">
        <v>157</v>
      </c>
      <c r="AT471" s="224" t="s">
        <v>152</v>
      </c>
      <c r="AU471" s="224" t="s">
        <v>85</v>
      </c>
      <c r="AY471" s="17" t="s">
        <v>151</v>
      </c>
      <c r="BE471" s="225">
        <f>IF(N471="základní",J471,0)</f>
        <v>0</v>
      </c>
      <c r="BF471" s="225">
        <f>IF(N471="snížená",J471,0)</f>
        <v>0</v>
      </c>
      <c r="BG471" s="225">
        <f>IF(N471="zákl. přenesená",J471,0)</f>
        <v>0</v>
      </c>
      <c r="BH471" s="225">
        <f>IF(N471="sníž. přenesená",J471,0)</f>
        <v>0</v>
      </c>
      <c r="BI471" s="225">
        <f>IF(N471="nulová",J471,0)</f>
        <v>0</v>
      </c>
      <c r="BJ471" s="17" t="s">
        <v>83</v>
      </c>
      <c r="BK471" s="225">
        <f>ROUND(I471*H471,2)</f>
        <v>0</v>
      </c>
      <c r="BL471" s="17" t="s">
        <v>157</v>
      </c>
      <c r="BM471" s="224" t="s">
        <v>1560</v>
      </c>
    </row>
    <row r="472" s="2" customFormat="1" ht="16.5" customHeight="1">
      <c r="A472" s="39"/>
      <c r="B472" s="40"/>
      <c r="C472" s="213" t="s">
        <v>1561</v>
      </c>
      <c r="D472" s="213" t="s">
        <v>152</v>
      </c>
      <c r="E472" s="214" t="s">
        <v>1562</v>
      </c>
      <c r="F472" s="215" t="s">
        <v>1563</v>
      </c>
      <c r="G472" s="216" t="s">
        <v>162</v>
      </c>
      <c r="H472" s="217">
        <v>1</v>
      </c>
      <c r="I472" s="218"/>
      <c r="J472" s="219">
        <f>ROUND(I472*H472,2)</f>
        <v>0</v>
      </c>
      <c r="K472" s="215" t="s">
        <v>156</v>
      </c>
      <c r="L472" s="45"/>
      <c r="M472" s="220" t="s">
        <v>32</v>
      </c>
      <c r="N472" s="221" t="s">
        <v>47</v>
      </c>
      <c r="O472" s="85"/>
      <c r="P472" s="222">
        <f>O472*H472</f>
        <v>0</v>
      </c>
      <c r="Q472" s="222">
        <v>0</v>
      </c>
      <c r="R472" s="222">
        <f>Q472*H472</f>
        <v>0</v>
      </c>
      <c r="S472" s="222">
        <v>0</v>
      </c>
      <c r="T472" s="223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24" t="s">
        <v>157</v>
      </c>
      <c r="AT472" s="224" t="s">
        <v>152</v>
      </c>
      <c r="AU472" s="224" t="s">
        <v>85</v>
      </c>
      <c r="AY472" s="17" t="s">
        <v>151</v>
      </c>
      <c r="BE472" s="225">
        <f>IF(N472="základní",J472,0)</f>
        <v>0</v>
      </c>
      <c r="BF472" s="225">
        <f>IF(N472="snížená",J472,0)</f>
        <v>0</v>
      </c>
      <c r="BG472" s="225">
        <f>IF(N472="zákl. přenesená",J472,0)</f>
        <v>0</v>
      </c>
      <c r="BH472" s="225">
        <f>IF(N472="sníž. přenesená",J472,0)</f>
        <v>0</v>
      </c>
      <c r="BI472" s="225">
        <f>IF(N472="nulová",J472,0)</f>
        <v>0</v>
      </c>
      <c r="BJ472" s="17" t="s">
        <v>83</v>
      </c>
      <c r="BK472" s="225">
        <f>ROUND(I472*H472,2)</f>
        <v>0</v>
      </c>
      <c r="BL472" s="17" t="s">
        <v>157</v>
      </c>
      <c r="BM472" s="224" t="s">
        <v>1564</v>
      </c>
    </row>
    <row r="473" s="2" customFormat="1" ht="16.5" customHeight="1">
      <c r="A473" s="39"/>
      <c r="B473" s="40"/>
      <c r="C473" s="213" t="s">
        <v>1565</v>
      </c>
      <c r="D473" s="213" t="s">
        <v>152</v>
      </c>
      <c r="E473" s="214" t="s">
        <v>1566</v>
      </c>
      <c r="F473" s="215" t="s">
        <v>1567</v>
      </c>
      <c r="G473" s="216" t="s">
        <v>162</v>
      </c>
      <c r="H473" s="217">
        <v>1</v>
      </c>
      <c r="I473" s="218"/>
      <c r="J473" s="219">
        <f>ROUND(I473*H473,2)</f>
        <v>0</v>
      </c>
      <c r="K473" s="215" t="s">
        <v>156</v>
      </c>
      <c r="L473" s="45"/>
      <c r="M473" s="220" t="s">
        <v>32</v>
      </c>
      <c r="N473" s="221" t="s">
        <v>47</v>
      </c>
      <c r="O473" s="85"/>
      <c r="P473" s="222">
        <f>O473*H473</f>
        <v>0</v>
      </c>
      <c r="Q473" s="222">
        <v>0</v>
      </c>
      <c r="R473" s="222">
        <f>Q473*H473</f>
        <v>0</v>
      </c>
      <c r="S473" s="222">
        <v>0</v>
      </c>
      <c r="T473" s="223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24" t="s">
        <v>157</v>
      </c>
      <c r="AT473" s="224" t="s">
        <v>152</v>
      </c>
      <c r="AU473" s="224" t="s">
        <v>85</v>
      </c>
      <c r="AY473" s="17" t="s">
        <v>151</v>
      </c>
      <c r="BE473" s="225">
        <f>IF(N473="základní",J473,0)</f>
        <v>0</v>
      </c>
      <c r="BF473" s="225">
        <f>IF(N473="snížená",J473,0)</f>
        <v>0</v>
      </c>
      <c r="BG473" s="225">
        <f>IF(N473="zákl. přenesená",J473,0)</f>
        <v>0</v>
      </c>
      <c r="BH473" s="225">
        <f>IF(N473="sníž. přenesená",J473,0)</f>
        <v>0</v>
      </c>
      <c r="BI473" s="225">
        <f>IF(N473="nulová",J473,0)</f>
        <v>0</v>
      </c>
      <c r="BJ473" s="17" t="s">
        <v>83</v>
      </c>
      <c r="BK473" s="225">
        <f>ROUND(I473*H473,2)</f>
        <v>0</v>
      </c>
      <c r="BL473" s="17" t="s">
        <v>157</v>
      </c>
      <c r="BM473" s="224" t="s">
        <v>1568</v>
      </c>
    </row>
    <row r="474" s="2" customFormat="1" ht="16.5" customHeight="1">
      <c r="A474" s="39"/>
      <c r="B474" s="40"/>
      <c r="C474" s="226" t="s">
        <v>1569</v>
      </c>
      <c r="D474" s="226" t="s">
        <v>159</v>
      </c>
      <c r="E474" s="227" t="s">
        <v>1570</v>
      </c>
      <c r="F474" s="228" t="s">
        <v>1571</v>
      </c>
      <c r="G474" s="229" t="s">
        <v>162</v>
      </c>
      <c r="H474" s="230">
        <v>2</v>
      </c>
      <c r="I474" s="231"/>
      <c r="J474" s="232">
        <f>ROUND(I474*H474,2)</f>
        <v>0</v>
      </c>
      <c r="K474" s="228" t="s">
        <v>156</v>
      </c>
      <c r="L474" s="233"/>
      <c r="M474" s="234" t="s">
        <v>32</v>
      </c>
      <c r="N474" s="235" t="s">
        <v>47</v>
      </c>
      <c r="O474" s="85"/>
      <c r="P474" s="222">
        <f>O474*H474</f>
        <v>0</v>
      </c>
      <c r="Q474" s="222">
        <v>0</v>
      </c>
      <c r="R474" s="222">
        <f>Q474*H474</f>
        <v>0</v>
      </c>
      <c r="S474" s="222">
        <v>0</v>
      </c>
      <c r="T474" s="223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24" t="s">
        <v>163</v>
      </c>
      <c r="AT474" s="224" t="s">
        <v>159</v>
      </c>
      <c r="AU474" s="224" t="s">
        <v>85</v>
      </c>
      <c r="AY474" s="17" t="s">
        <v>151</v>
      </c>
      <c r="BE474" s="225">
        <f>IF(N474="základní",J474,0)</f>
        <v>0</v>
      </c>
      <c r="BF474" s="225">
        <f>IF(N474="snížená",J474,0)</f>
        <v>0</v>
      </c>
      <c r="BG474" s="225">
        <f>IF(N474="zákl. přenesená",J474,0)</f>
        <v>0</v>
      </c>
      <c r="BH474" s="225">
        <f>IF(N474="sníž. přenesená",J474,0)</f>
        <v>0</v>
      </c>
      <c r="BI474" s="225">
        <f>IF(N474="nulová",J474,0)</f>
        <v>0</v>
      </c>
      <c r="BJ474" s="17" t="s">
        <v>83</v>
      </c>
      <c r="BK474" s="225">
        <f>ROUND(I474*H474,2)</f>
        <v>0</v>
      </c>
      <c r="BL474" s="17" t="s">
        <v>164</v>
      </c>
      <c r="BM474" s="224" t="s">
        <v>1572</v>
      </c>
    </row>
    <row r="475" s="2" customFormat="1" ht="16.5" customHeight="1">
      <c r="A475" s="39"/>
      <c r="B475" s="40"/>
      <c r="C475" s="226" t="s">
        <v>1573</v>
      </c>
      <c r="D475" s="226" t="s">
        <v>159</v>
      </c>
      <c r="E475" s="227" t="s">
        <v>1574</v>
      </c>
      <c r="F475" s="228" t="s">
        <v>1575</v>
      </c>
      <c r="G475" s="229" t="s">
        <v>162</v>
      </c>
      <c r="H475" s="230">
        <v>2</v>
      </c>
      <c r="I475" s="231"/>
      <c r="J475" s="232">
        <f>ROUND(I475*H475,2)</f>
        <v>0</v>
      </c>
      <c r="K475" s="228" t="s">
        <v>156</v>
      </c>
      <c r="L475" s="233"/>
      <c r="M475" s="234" t="s">
        <v>32</v>
      </c>
      <c r="N475" s="235" t="s">
        <v>47</v>
      </c>
      <c r="O475" s="85"/>
      <c r="P475" s="222">
        <f>O475*H475</f>
        <v>0</v>
      </c>
      <c r="Q475" s="222">
        <v>0</v>
      </c>
      <c r="R475" s="222">
        <f>Q475*H475</f>
        <v>0</v>
      </c>
      <c r="S475" s="222">
        <v>0</v>
      </c>
      <c r="T475" s="223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24" t="s">
        <v>163</v>
      </c>
      <c r="AT475" s="224" t="s">
        <v>159</v>
      </c>
      <c r="AU475" s="224" t="s">
        <v>85</v>
      </c>
      <c r="AY475" s="17" t="s">
        <v>151</v>
      </c>
      <c r="BE475" s="225">
        <f>IF(N475="základní",J475,0)</f>
        <v>0</v>
      </c>
      <c r="BF475" s="225">
        <f>IF(N475="snížená",J475,0)</f>
        <v>0</v>
      </c>
      <c r="BG475" s="225">
        <f>IF(N475="zákl. přenesená",J475,0)</f>
        <v>0</v>
      </c>
      <c r="BH475" s="225">
        <f>IF(N475="sníž. přenesená",J475,0)</f>
        <v>0</v>
      </c>
      <c r="BI475" s="225">
        <f>IF(N475="nulová",J475,0)</f>
        <v>0</v>
      </c>
      <c r="BJ475" s="17" t="s">
        <v>83</v>
      </c>
      <c r="BK475" s="225">
        <f>ROUND(I475*H475,2)</f>
        <v>0</v>
      </c>
      <c r="BL475" s="17" t="s">
        <v>164</v>
      </c>
      <c r="BM475" s="224" t="s">
        <v>1576</v>
      </c>
    </row>
    <row r="476" s="2" customFormat="1" ht="21.75" customHeight="1">
      <c r="A476" s="39"/>
      <c r="B476" s="40"/>
      <c r="C476" s="226" t="s">
        <v>1577</v>
      </c>
      <c r="D476" s="226" t="s">
        <v>159</v>
      </c>
      <c r="E476" s="227" t="s">
        <v>1578</v>
      </c>
      <c r="F476" s="228" t="s">
        <v>1579</v>
      </c>
      <c r="G476" s="229" t="s">
        <v>162</v>
      </c>
      <c r="H476" s="230">
        <v>1</v>
      </c>
      <c r="I476" s="231"/>
      <c r="J476" s="232">
        <f>ROUND(I476*H476,2)</f>
        <v>0</v>
      </c>
      <c r="K476" s="228" t="s">
        <v>156</v>
      </c>
      <c r="L476" s="233"/>
      <c r="M476" s="234" t="s">
        <v>32</v>
      </c>
      <c r="N476" s="235" t="s">
        <v>47</v>
      </c>
      <c r="O476" s="85"/>
      <c r="P476" s="222">
        <f>O476*H476</f>
        <v>0</v>
      </c>
      <c r="Q476" s="222">
        <v>0</v>
      </c>
      <c r="R476" s="222">
        <f>Q476*H476</f>
        <v>0</v>
      </c>
      <c r="S476" s="222">
        <v>0</v>
      </c>
      <c r="T476" s="223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24" t="s">
        <v>668</v>
      </c>
      <c r="AT476" s="224" t="s">
        <v>159</v>
      </c>
      <c r="AU476" s="224" t="s">
        <v>85</v>
      </c>
      <c r="AY476" s="17" t="s">
        <v>151</v>
      </c>
      <c r="BE476" s="225">
        <f>IF(N476="základní",J476,0)</f>
        <v>0</v>
      </c>
      <c r="BF476" s="225">
        <f>IF(N476="snížená",J476,0)</f>
        <v>0</v>
      </c>
      <c r="BG476" s="225">
        <f>IF(N476="zákl. přenesená",J476,0)</f>
        <v>0</v>
      </c>
      <c r="BH476" s="225">
        <f>IF(N476="sníž. přenesená",J476,0)</f>
        <v>0</v>
      </c>
      <c r="BI476" s="225">
        <f>IF(N476="nulová",J476,0)</f>
        <v>0</v>
      </c>
      <c r="BJ476" s="17" t="s">
        <v>83</v>
      </c>
      <c r="BK476" s="225">
        <f>ROUND(I476*H476,2)</f>
        <v>0</v>
      </c>
      <c r="BL476" s="17" t="s">
        <v>668</v>
      </c>
      <c r="BM476" s="224" t="s">
        <v>1580</v>
      </c>
    </row>
    <row r="477" s="2" customFormat="1" ht="16.5" customHeight="1">
      <c r="A477" s="39"/>
      <c r="B477" s="40"/>
      <c r="C477" s="226" t="s">
        <v>1581</v>
      </c>
      <c r="D477" s="226" t="s">
        <v>159</v>
      </c>
      <c r="E477" s="227" t="s">
        <v>1582</v>
      </c>
      <c r="F477" s="228" t="s">
        <v>1583</v>
      </c>
      <c r="G477" s="229" t="s">
        <v>162</v>
      </c>
      <c r="H477" s="230">
        <v>10</v>
      </c>
      <c r="I477" s="231"/>
      <c r="J477" s="232">
        <f>ROUND(I477*H477,2)</f>
        <v>0</v>
      </c>
      <c r="K477" s="228" t="s">
        <v>156</v>
      </c>
      <c r="L477" s="233"/>
      <c r="M477" s="234" t="s">
        <v>32</v>
      </c>
      <c r="N477" s="235" t="s">
        <v>47</v>
      </c>
      <c r="O477" s="85"/>
      <c r="P477" s="222">
        <f>O477*H477</f>
        <v>0</v>
      </c>
      <c r="Q477" s="222">
        <v>0</v>
      </c>
      <c r="R477" s="222">
        <f>Q477*H477</f>
        <v>0</v>
      </c>
      <c r="S477" s="222">
        <v>0</v>
      </c>
      <c r="T477" s="223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24" t="s">
        <v>163</v>
      </c>
      <c r="AT477" s="224" t="s">
        <v>159</v>
      </c>
      <c r="AU477" s="224" t="s">
        <v>85</v>
      </c>
      <c r="AY477" s="17" t="s">
        <v>151</v>
      </c>
      <c r="BE477" s="225">
        <f>IF(N477="základní",J477,0)</f>
        <v>0</v>
      </c>
      <c r="BF477" s="225">
        <f>IF(N477="snížená",J477,0)</f>
        <v>0</v>
      </c>
      <c r="BG477" s="225">
        <f>IF(N477="zákl. přenesená",J477,0)</f>
        <v>0</v>
      </c>
      <c r="BH477" s="225">
        <f>IF(N477="sníž. přenesená",J477,0)</f>
        <v>0</v>
      </c>
      <c r="BI477" s="225">
        <f>IF(N477="nulová",J477,0)</f>
        <v>0</v>
      </c>
      <c r="BJ477" s="17" t="s">
        <v>83</v>
      </c>
      <c r="BK477" s="225">
        <f>ROUND(I477*H477,2)</f>
        <v>0</v>
      </c>
      <c r="BL477" s="17" t="s">
        <v>164</v>
      </c>
      <c r="BM477" s="224" t="s">
        <v>1584</v>
      </c>
    </row>
    <row r="478" s="2" customFormat="1" ht="16.5" customHeight="1">
      <c r="A478" s="39"/>
      <c r="B478" s="40"/>
      <c r="C478" s="226" t="s">
        <v>1585</v>
      </c>
      <c r="D478" s="226" t="s">
        <v>159</v>
      </c>
      <c r="E478" s="227" t="s">
        <v>1586</v>
      </c>
      <c r="F478" s="228" t="s">
        <v>1587</v>
      </c>
      <c r="G478" s="229" t="s">
        <v>162</v>
      </c>
      <c r="H478" s="230">
        <v>1</v>
      </c>
      <c r="I478" s="231"/>
      <c r="J478" s="232">
        <f>ROUND(I478*H478,2)</f>
        <v>0</v>
      </c>
      <c r="K478" s="228" t="s">
        <v>156</v>
      </c>
      <c r="L478" s="233"/>
      <c r="M478" s="234" t="s">
        <v>32</v>
      </c>
      <c r="N478" s="235" t="s">
        <v>47</v>
      </c>
      <c r="O478" s="85"/>
      <c r="P478" s="222">
        <f>O478*H478</f>
        <v>0</v>
      </c>
      <c r="Q478" s="222">
        <v>0</v>
      </c>
      <c r="R478" s="222">
        <f>Q478*H478</f>
        <v>0</v>
      </c>
      <c r="S478" s="222">
        <v>0</v>
      </c>
      <c r="T478" s="223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24" t="s">
        <v>163</v>
      </c>
      <c r="AT478" s="224" t="s">
        <v>159</v>
      </c>
      <c r="AU478" s="224" t="s">
        <v>85</v>
      </c>
      <c r="AY478" s="17" t="s">
        <v>151</v>
      </c>
      <c r="BE478" s="225">
        <f>IF(N478="základní",J478,0)</f>
        <v>0</v>
      </c>
      <c r="BF478" s="225">
        <f>IF(N478="snížená",J478,0)</f>
        <v>0</v>
      </c>
      <c r="BG478" s="225">
        <f>IF(N478="zákl. přenesená",J478,0)</f>
        <v>0</v>
      </c>
      <c r="BH478" s="225">
        <f>IF(N478="sníž. přenesená",J478,0)</f>
        <v>0</v>
      </c>
      <c r="BI478" s="225">
        <f>IF(N478="nulová",J478,0)</f>
        <v>0</v>
      </c>
      <c r="BJ478" s="17" t="s">
        <v>83</v>
      </c>
      <c r="BK478" s="225">
        <f>ROUND(I478*H478,2)</f>
        <v>0</v>
      </c>
      <c r="BL478" s="17" t="s">
        <v>164</v>
      </c>
      <c r="BM478" s="224" t="s">
        <v>1588</v>
      </c>
    </row>
    <row r="479" s="2" customFormat="1" ht="16.5" customHeight="1">
      <c r="A479" s="39"/>
      <c r="B479" s="40"/>
      <c r="C479" s="226" t="s">
        <v>1589</v>
      </c>
      <c r="D479" s="226" t="s">
        <v>159</v>
      </c>
      <c r="E479" s="227" t="s">
        <v>1590</v>
      </c>
      <c r="F479" s="228" t="s">
        <v>1591</v>
      </c>
      <c r="G479" s="229" t="s">
        <v>162</v>
      </c>
      <c r="H479" s="230">
        <v>1</v>
      </c>
      <c r="I479" s="231"/>
      <c r="J479" s="232">
        <f>ROUND(I479*H479,2)</f>
        <v>0</v>
      </c>
      <c r="K479" s="228" t="s">
        <v>156</v>
      </c>
      <c r="L479" s="233"/>
      <c r="M479" s="234" t="s">
        <v>32</v>
      </c>
      <c r="N479" s="235" t="s">
        <v>47</v>
      </c>
      <c r="O479" s="85"/>
      <c r="P479" s="222">
        <f>O479*H479</f>
        <v>0</v>
      </c>
      <c r="Q479" s="222">
        <v>0</v>
      </c>
      <c r="R479" s="222">
        <f>Q479*H479</f>
        <v>0</v>
      </c>
      <c r="S479" s="222">
        <v>0</v>
      </c>
      <c r="T479" s="223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24" t="s">
        <v>163</v>
      </c>
      <c r="AT479" s="224" t="s">
        <v>159</v>
      </c>
      <c r="AU479" s="224" t="s">
        <v>85</v>
      </c>
      <c r="AY479" s="17" t="s">
        <v>151</v>
      </c>
      <c r="BE479" s="225">
        <f>IF(N479="základní",J479,0)</f>
        <v>0</v>
      </c>
      <c r="BF479" s="225">
        <f>IF(N479="snížená",J479,0)</f>
        <v>0</v>
      </c>
      <c r="BG479" s="225">
        <f>IF(N479="zákl. přenesená",J479,0)</f>
        <v>0</v>
      </c>
      <c r="BH479" s="225">
        <f>IF(N479="sníž. přenesená",J479,0)</f>
        <v>0</v>
      </c>
      <c r="BI479" s="225">
        <f>IF(N479="nulová",J479,0)</f>
        <v>0</v>
      </c>
      <c r="BJ479" s="17" t="s">
        <v>83</v>
      </c>
      <c r="BK479" s="225">
        <f>ROUND(I479*H479,2)</f>
        <v>0</v>
      </c>
      <c r="BL479" s="17" t="s">
        <v>164</v>
      </c>
      <c r="BM479" s="224" t="s">
        <v>1592</v>
      </c>
    </row>
    <row r="480" s="2" customFormat="1" ht="16.5" customHeight="1">
      <c r="A480" s="39"/>
      <c r="B480" s="40"/>
      <c r="C480" s="226" t="s">
        <v>1593</v>
      </c>
      <c r="D480" s="226" t="s">
        <v>159</v>
      </c>
      <c r="E480" s="227" t="s">
        <v>1594</v>
      </c>
      <c r="F480" s="228" t="s">
        <v>1595</v>
      </c>
      <c r="G480" s="229" t="s">
        <v>162</v>
      </c>
      <c r="H480" s="230">
        <v>3</v>
      </c>
      <c r="I480" s="231"/>
      <c r="J480" s="232">
        <f>ROUND(I480*H480,2)</f>
        <v>0</v>
      </c>
      <c r="K480" s="228" t="s">
        <v>156</v>
      </c>
      <c r="L480" s="233"/>
      <c r="M480" s="234" t="s">
        <v>32</v>
      </c>
      <c r="N480" s="235" t="s">
        <v>47</v>
      </c>
      <c r="O480" s="85"/>
      <c r="P480" s="222">
        <f>O480*H480</f>
        <v>0</v>
      </c>
      <c r="Q480" s="222">
        <v>0</v>
      </c>
      <c r="R480" s="222">
        <f>Q480*H480</f>
        <v>0</v>
      </c>
      <c r="S480" s="222">
        <v>0</v>
      </c>
      <c r="T480" s="223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24" t="s">
        <v>163</v>
      </c>
      <c r="AT480" s="224" t="s">
        <v>159</v>
      </c>
      <c r="AU480" s="224" t="s">
        <v>85</v>
      </c>
      <c r="AY480" s="17" t="s">
        <v>151</v>
      </c>
      <c r="BE480" s="225">
        <f>IF(N480="základní",J480,0)</f>
        <v>0</v>
      </c>
      <c r="BF480" s="225">
        <f>IF(N480="snížená",J480,0)</f>
        <v>0</v>
      </c>
      <c r="BG480" s="225">
        <f>IF(N480="zákl. přenesená",J480,0)</f>
        <v>0</v>
      </c>
      <c r="BH480" s="225">
        <f>IF(N480="sníž. přenesená",J480,0)</f>
        <v>0</v>
      </c>
      <c r="BI480" s="225">
        <f>IF(N480="nulová",J480,0)</f>
        <v>0</v>
      </c>
      <c r="BJ480" s="17" t="s">
        <v>83</v>
      </c>
      <c r="BK480" s="225">
        <f>ROUND(I480*H480,2)</f>
        <v>0</v>
      </c>
      <c r="BL480" s="17" t="s">
        <v>164</v>
      </c>
      <c r="BM480" s="224" t="s">
        <v>1596</v>
      </c>
    </row>
    <row r="481" s="2" customFormat="1" ht="16.5" customHeight="1">
      <c r="A481" s="39"/>
      <c r="B481" s="40"/>
      <c r="C481" s="226" t="s">
        <v>1597</v>
      </c>
      <c r="D481" s="226" t="s">
        <v>159</v>
      </c>
      <c r="E481" s="227" t="s">
        <v>1598</v>
      </c>
      <c r="F481" s="228" t="s">
        <v>1599</v>
      </c>
      <c r="G481" s="229" t="s">
        <v>162</v>
      </c>
      <c r="H481" s="230">
        <v>2</v>
      </c>
      <c r="I481" s="231"/>
      <c r="J481" s="232">
        <f>ROUND(I481*H481,2)</f>
        <v>0</v>
      </c>
      <c r="K481" s="228" t="s">
        <v>156</v>
      </c>
      <c r="L481" s="233"/>
      <c r="M481" s="234" t="s">
        <v>32</v>
      </c>
      <c r="N481" s="235" t="s">
        <v>47</v>
      </c>
      <c r="O481" s="85"/>
      <c r="P481" s="222">
        <f>O481*H481</f>
        <v>0</v>
      </c>
      <c r="Q481" s="222">
        <v>0</v>
      </c>
      <c r="R481" s="222">
        <f>Q481*H481</f>
        <v>0</v>
      </c>
      <c r="S481" s="222">
        <v>0</v>
      </c>
      <c r="T481" s="223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24" t="s">
        <v>163</v>
      </c>
      <c r="AT481" s="224" t="s">
        <v>159</v>
      </c>
      <c r="AU481" s="224" t="s">
        <v>85</v>
      </c>
      <c r="AY481" s="17" t="s">
        <v>151</v>
      </c>
      <c r="BE481" s="225">
        <f>IF(N481="základní",J481,0)</f>
        <v>0</v>
      </c>
      <c r="BF481" s="225">
        <f>IF(N481="snížená",J481,0)</f>
        <v>0</v>
      </c>
      <c r="BG481" s="225">
        <f>IF(N481="zákl. přenesená",J481,0)</f>
        <v>0</v>
      </c>
      <c r="BH481" s="225">
        <f>IF(N481="sníž. přenesená",J481,0)</f>
        <v>0</v>
      </c>
      <c r="BI481" s="225">
        <f>IF(N481="nulová",J481,0)</f>
        <v>0</v>
      </c>
      <c r="BJ481" s="17" t="s">
        <v>83</v>
      </c>
      <c r="BK481" s="225">
        <f>ROUND(I481*H481,2)</f>
        <v>0</v>
      </c>
      <c r="BL481" s="17" t="s">
        <v>164</v>
      </c>
      <c r="BM481" s="224" t="s">
        <v>1600</v>
      </c>
    </row>
    <row r="482" s="2" customFormat="1" ht="24.15" customHeight="1">
      <c r="A482" s="39"/>
      <c r="B482" s="40"/>
      <c r="C482" s="226" t="s">
        <v>1601</v>
      </c>
      <c r="D482" s="226" t="s">
        <v>159</v>
      </c>
      <c r="E482" s="227" t="s">
        <v>1602</v>
      </c>
      <c r="F482" s="228" t="s">
        <v>1603</v>
      </c>
      <c r="G482" s="229" t="s">
        <v>162</v>
      </c>
      <c r="H482" s="230">
        <v>5</v>
      </c>
      <c r="I482" s="231"/>
      <c r="J482" s="232">
        <f>ROUND(I482*H482,2)</f>
        <v>0</v>
      </c>
      <c r="K482" s="228" t="s">
        <v>156</v>
      </c>
      <c r="L482" s="233"/>
      <c r="M482" s="234" t="s">
        <v>32</v>
      </c>
      <c r="N482" s="235" t="s">
        <v>47</v>
      </c>
      <c r="O482" s="85"/>
      <c r="P482" s="222">
        <f>O482*H482</f>
        <v>0</v>
      </c>
      <c r="Q482" s="222">
        <v>0</v>
      </c>
      <c r="R482" s="222">
        <f>Q482*H482</f>
        <v>0</v>
      </c>
      <c r="S482" s="222">
        <v>0</v>
      </c>
      <c r="T482" s="223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24" t="s">
        <v>163</v>
      </c>
      <c r="AT482" s="224" t="s">
        <v>159</v>
      </c>
      <c r="AU482" s="224" t="s">
        <v>85</v>
      </c>
      <c r="AY482" s="17" t="s">
        <v>151</v>
      </c>
      <c r="BE482" s="225">
        <f>IF(N482="základní",J482,0)</f>
        <v>0</v>
      </c>
      <c r="BF482" s="225">
        <f>IF(N482="snížená",J482,0)</f>
        <v>0</v>
      </c>
      <c r="BG482" s="225">
        <f>IF(N482="zákl. přenesená",J482,0)</f>
        <v>0</v>
      </c>
      <c r="BH482" s="225">
        <f>IF(N482="sníž. přenesená",J482,0)</f>
        <v>0</v>
      </c>
      <c r="BI482" s="225">
        <f>IF(N482="nulová",J482,0)</f>
        <v>0</v>
      </c>
      <c r="BJ482" s="17" t="s">
        <v>83</v>
      </c>
      <c r="BK482" s="225">
        <f>ROUND(I482*H482,2)</f>
        <v>0</v>
      </c>
      <c r="BL482" s="17" t="s">
        <v>164</v>
      </c>
      <c r="BM482" s="224" t="s">
        <v>1604</v>
      </c>
    </row>
    <row r="483" s="2" customFormat="1" ht="16.5" customHeight="1">
      <c r="A483" s="39"/>
      <c r="B483" s="40"/>
      <c r="C483" s="226" t="s">
        <v>1605</v>
      </c>
      <c r="D483" s="226" t="s">
        <v>159</v>
      </c>
      <c r="E483" s="227" t="s">
        <v>1606</v>
      </c>
      <c r="F483" s="228" t="s">
        <v>1607</v>
      </c>
      <c r="G483" s="229" t="s">
        <v>162</v>
      </c>
      <c r="H483" s="230">
        <v>5</v>
      </c>
      <c r="I483" s="231"/>
      <c r="J483" s="232">
        <f>ROUND(I483*H483,2)</f>
        <v>0</v>
      </c>
      <c r="K483" s="228" t="s">
        <v>156</v>
      </c>
      <c r="L483" s="233"/>
      <c r="M483" s="234" t="s">
        <v>32</v>
      </c>
      <c r="N483" s="235" t="s">
        <v>47</v>
      </c>
      <c r="O483" s="85"/>
      <c r="P483" s="222">
        <f>O483*H483</f>
        <v>0</v>
      </c>
      <c r="Q483" s="222">
        <v>0</v>
      </c>
      <c r="R483" s="222">
        <f>Q483*H483</f>
        <v>0</v>
      </c>
      <c r="S483" s="222">
        <v>0</v>
      </c>
      <c r="T483" s="223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24" t="s">
        <v>163</v>
      </c>
      <c r="AT483" s="224" t="s">
        <v>159</v>
      </c>
      <c r="AU483" s="224" t="s">
        <v>85</v>
      </c>
      <c r="AY483" s="17" t="s">
        <v>151</v>
      </c>
      <c r="BE483" s="225">
        <f>IF(N483="základní",J483,0)</f>
        <v>0</v>
      </c>
      <c r="BF483" s="225">
        <f>IF(N483="snížená",J483,0)</f>
        <v>0</v>
      </c>
      <c r="BG483" s="225">
        <f>IF(N483="zákl. přenesená",J483,0)</f>
        <v>0</v>
      </c>
      <c r="BH483" s="225">
        <f>IF(N483="sníž. přenesená",J483,0)</f>
        <v>0</v>
      </c>
      <c r="BI483" s="225">
        <f>IF(N483="nulová",J483,0)</f>
        <v>0</v>
      </c>
      <c r="BJ483" s="17" t="s">
        <v>83</v>
      </c>
      <c r="BK483" s="225">
        <f>ROUND(I483*H483,2)</f>
        <v>0</v>
      </c>
      <c r="BL483" s="17" t="s">
        <v>164</v>
      </c>
      <c r="BM483" s="224" t="s">
        <v>1608</v>
      </c>
    </row>
    <row r="484" s="2" customFormat="1" ht="16.5" customHeight="1">
      <c r="A484" s="39"/>
      <c r="B484" s="40"/>
      <c r="C484" s="226" t="s">
        <v>1609</v>
      </c>
      <c r="D484" s="226" t="s">
        <v>159</v>
      </c>
      <c r="E484" s="227" t="s">
        <v>1610</v>
      </c>
      <c r="F484" s="228" t="s">
        <v>1611</v>
      </c>
      <c r="G484" s="229" t="s">
        <v>162</v>
      </c>
      <c r="H484" s="230">
        <v>1</v>
      </c>
      <c r="I484" s="231"/>
      <c r="J484" s="232">
        <f>ROUND(I484*H484,2)</f>
        <v>0</v>
      </c>
      <c r="K484" s="228" t="s">
        <v>156</v>
      </c>
      <c r="L484" s="233"/>
      <c r="M484" s="234" t="s">
        <v>32</v>
      </c>
      <c r="N484" s="235" t="s">
        <v>47</v>
      </c>
      <c r="O484" s="85"/>
      <c r="P484" s="222">
        <f>O484*H484</f>
        <v>0</v>
      </c>
      <c r="Q484" s="222">
        <v>0</v>
      </c>
      <c r="R484" s="222">
        <f>Q484*H484</f>
        <v>0</v>
      </c>
      <c r="S484" s="222">
        <v>0</v>
      </c>
      <c r="T484" s="223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24" t="s">
        <v>668</v>
      </c>
      <c r="AT484" s="224" t="s">
        <v>159</v>
      </c>
      <c r="AU484" s="224" t="s">
        <v>85</v>
      </c>
      <c r="AY484" s="17" t="s">
        <v>151</v>
      </c>
      <c r="BE484" s="225">
        <f>IF(N484="základní",J484,0)</f>
        <v>0</v>
      </c>
      <c r="BF484" s="225">
        <f>IF(N484="snížená",J484,0)</f>
        <v>0</v>
      </c>
      <c r="BG484" s="225">
        <f>IF(N484="zákl. přenesená",J484,0)</f>
        <v>0</v>
      </c>
      <c r="BH484" s="225">
        <f>IF(N484="sníž. přenesená",J484,0)</f>
        <v>0</v>
      </c>
      <c r="BI484" s="225">
        <f>IF(N484="nulová",J484,0)</f>
        <v>0</v>
      </c>
      <c r="BJ484" s="17" t="s">
        <v>83</v>
      </c>
      <c r="BK484" s="225">
        <f>ROUND(I484*H484,2)</f>
        <v>0</v>
      </c>
      <c r="BL484" s="17" t="s">
        <v>668</v>
      </c>
      <c r="BM484" s="224" t="s">
        <v>1612</v>
      </c>
    </row>
    <row r="485" s="2" customFormat="1" ht="16.5" customHeight="1">
      <c r="A485" s="39"/>
      <c r="B485" s="40"/>
      <c r="C485" s="226" t="s">
        <v>1613</v>
      </c>
      <c r="D485" s="226" t="s">
        <v>159</v>
      </c>
      <c r="E485" s="227" t="s">
        <v>1614</v>
      </c>
      <c r="F485" s="228" t="s">
        <v>1615</v>
      </c>
      <c r="G485" s="229" t="s">
        <v>162</v>
      </c>
      <c r="H485" s="230">
        <v>1</v>
      </c>
      <c r="I485" s="231"/>
      <c r="J485" s="232">
        <f>ROUND(I485*H485,2)</f>
        <v>0</v>
      </c>
      <c r="K485" s="228" t="s">
        <v>156</v>
      </c>
      <c r="L485" s="233"/>
      <c r="M485" s="234" t="s">
        <v>32</v>
      </c>
      <c r="N485" s="235" t="s">
        <v>47</v>
      </c>
      <c r="O485" s="85"/>
      <c r="P485" s="222">
        <f>O485*H485</f>
        <v>0</v>
      </c>
      <c r="Q485" s="222">
        <v>0</v>
      </c>
      <c r="R485" s="222">
        <f>Q485*H485</f>
        <v>0</v>
      </c>
      <c r="S485" s="222">
        <v>0</v>
      </c>
      <c r="T485" s="223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24" t="s">
        <v>163</v>
      </c>
      <c r="AT485" s="224" t="s">
        <v>159</v>
      </c>
      <c r="AU485" s="224" t="s">
        <v>85</v>
      </c>
      <c r="AY485" s="17" t="s">
        <v>151</v>
      </c>
      <c r="BE485" s="225">
        <f>IF(N485="základní",J485,0)</f>
        <v>0</v>
      </c>
      <c r="BF485" s="225">
        <f>IF(N485="snížená",J485,0)</f>
        <v>0</v>
      </c>
      <c r="BG485" s="225">
        <f>IF(N485="zákl. přenesená",J485,0)</f>
        <v>0</v>
      </c>
      <c r="BH485" s="225">
        <f>IF(N485="sníž. přenesená",J485,0)</f>
        <v>0</v>
      </c>
      <c r="BI485" s="225">
        <f>IF(N485="nulová",J485,0)</f>
        <v>0</v>
      </c>
      <c r="BJ485" s="17" t="s">
        <v>83</v>
      </c>
      <c r="BK485" s="225">
        <f>ROUND(I485*H485,2)</f>
        <v>0</v>
      </c>
      <c r="BL485" s="17" t="s">
        <v>164</v>
      </c>
      <c r="BM485" s="224" t="s">
        <v>1616</v>
      </c>
    </row>
    <row r="486" s="2" customFormat="1" ht="16.5" customHeight="1">
      <c r="A486" s="39"/>
      <c r="B486" s="40"/>
      <c r="C486" s="226" t="s">
        <v>1617</v>
      </c>
      <c r="D486" s="226" t="s">
        <v>159</v>
      </c>
      <c r="E486" s="227" t="s">
        <v>1618</v>
      </c>
      <c r="F486" s="228" t="s">
        <v>1619</v>
      </c>
      <c r="G486" s="229" t="s">
        <v>162</v>
      </c>
      <c r="H486" s="230">
        <v>2</v>
      </c>
      <c r="I486" s="231"/>
      <c r="J486" s="232">
        <f>ROUND(I486*H486,2)</f>
        <v>0</v>
      </c>
      <c r="K486" s="228" t="s">
        <v>156</v>
      </c>
      <c r="L486" s="233"/>
      <c r="M486" s="234" t="s">
        <v>32</v>
      </c>
      <c r="N486" s="235" t="s">
        <v>47</v>
      </c>
      <c r="O486" s="85"/>
      <c r="P486" s="222">
        <f>O486*H486</f>
        <v>0</v>
      </c>
      <c r="Q486" s="222">
        <v>0</v>
      </c>
      <c r="R486" s="222">
        <f>Q486*H486</f>
        <v>0</v>
      </c>
      <c r="S486" s="222">
        <v>0</v>
      </c>
      <c r="T486" s="223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24" t="s">
        <v>163</v>
      </c>
      <c r="AT486" s="224" t="s">
        <v>159</v>
      </c>
      <c r="AU486" s="224" t="s">
        <v>85</v>
      </c>
      <c r="AY486" s="17" t="s">
        <v>151</v>
      </c>
      <c r="BE486" s="225">
        <f>IF(N486="základní",J486,0)</f>
        <v>0</v>
      </c>
      <c r="BF486" s="225">
        <f>IF(N486="snížená",J486,0)</f>
        <v>0</v>
      </c>
      <c r="BG486" s="225">
        <f>IF(N486="zákl. přenesená",J486,0)</f>
        <v>0</v>
      </c>
      <c r="BH486" s="225">
        <f>IF(N486="sníž. přenesená",J486,0)</f>
        <v>0</v>
      </c>
      <c r="BI486" s="225">
        <f>IF(N486="nulová",J486,0)</f>
        <v>0</v>
      </c>
      <c r="BJ486" s="17" t="s">
        <v>83</v>
      </c>
      <c r="BK486" s="225">
        <f>ROUND(I486*H486,2)</f>
        <v>0</v>
      </c>
      <c r="BL486" s="17" t="s">
        <v>164</v>
      </c>
      <c r="BM486" s="224" t="s">
        <v>1620</v>
      </c>
    </row>
    <row r="487" s="2" customFormat="1" ht="16.5" customHeight="1">
      <c r="A487" s="39"/>
      <c r="B487" s="40"/>
      <c r="C487" s="226" t="s">
        <v>1621</v>
      </c>
      <c r="D487" s="226" t="s">
        <v>159</v>
      </c>
      <c r="E487" s="227" t="s">
        <v>1622</v>
      </c>
      <c r="F487" s="228" t="s">
        <v>1623</v>
      </c>
      <c r="G487" s="229" t="s">
        <v>162</v>
      </c>
      <c r="H487" s="230">
        <v>2</v>
      </c>
      <c r="I487" s="231"/>
      <c r="J487" s="232">
        <f>ROUND(I487*H487,2)</f>
        <v>0</v>
      </c>
      <c r="K487" s="228" t="s">
        <v>156</v>
      </c>
      <c r="L487" s="233"/>
      <c r="M487" s="234" t="s">
        <v>32</v>
      </c>
      <c r="N487" s="235" t="s">
        <v>47</v>
      </c>
      <c r="O487" s="85"/>
      <c r="P487" s="222">
        <f>O487*H487</f>
        <v>0</v>
      </c>
      <c r="Q487" s="222">
        <v>0</v>
      </c>
      <c r="R487" s="222">
        <f>Q487*H487</f>
        <v>0</v>
      </c>
      <c r="S487" s="222">
        <v>0</v>
      </c>
      <c r="T487" s="223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24" t="s">
        <v>163</v>
      </c>
      <c r="AT487" s="224" t="s">
        <v>159</v>
      </c>
      <c r="AU487" s="224" t="s">
        <v>85</v>
      </c>
      <c r="AY487" s="17" t="s">
        <v>151</v>
      </c>
      <c r="BE487" s="225">
        <f>IF(N487="základní",J487,0)</f>
        <v>0</v>
      </c>
      <c r="BF487" s="225">
        <f>IF(N487="snížená",J487,0)</f>
        <v>0</v>
      </c>
      <c r="BG487" s="225">
        <f>IF(N487="zákl. přenesená",J487,0)</f>
        <v>0</v>
      </c>
      <c r="BH487" s="225">
        <f>IF(N487="sníž. přenesená",J487,0)</f>
        <v>0</v>
      </c>
      <c r="BI487" s="225">
        <f>IF(N487="nulová",J487,0)</f>
        <v>0</v>
      </c>
      <c r="BJ487" s="17" t="s">
        <v>83</v>
      </c>
      <c r="BK487" s="225">
        <f>ROUND(I487*H487,2)</f>
        <v>0</v>
      </c>
      <c r="BL487" s="17" t="s">
        <v>164</v>
      </c>
      <c r="BM487" s="224" t="s">
        <v>1624</v>
      </c>
    </row>
    <row r="488" s="2" customFormat="1" ht="16.5" customHeight="1">
      <c r="A488" s="39"/>
      <c r="B488" s="40"/>
      <c r="C488" s="226" t="s">
        <v>1625</v>
      </c>
      <c r="D488" s="226" t="s">
        <v>159</v>
      </c>
      <c r="E488" s="227" t="s">
        <v>1626</v>
      </c>
      <c r="F488" s="228" t="s">
        <v>1627</v>
      </c>
      <c r="G488" s="229" t="s">
        <v>162</v>
      </c>
      <c r="H488" s="230">
        <v>2</v>
      </c>
      <c r="I488" s="231"/>
      <c r="J488" s="232">
        <f>ROUND(I488*H488,2)</f>
        <v>0</v>
      </c>
      <c r="K488" s="228" t="s">
        <v>156</v>
      </c>
      <c r="L488" s="233"/>
      <c r="M488" s="234" t="s">
        <v>32</v>
      </c>
      <c r="N488" s="235" t="s">
        <v>47</v>
      </c>
      <c r="O488" s="85"/>
      <c r="P488" s="222">
        <f>O488*H488</f>
        <v>0</v>
      </c>
      <c r="Q488" s="222">
        <v>0</v>
      </c>
      <c r="R488" s="222">
        <f>Q488*H488</f>
        <v>0</v>
      </c>
      <c r="S488" s="222">
        <v>0</v>
      </c>
      <c r="T488" s="223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24" t="s">
        <v>163</v>
      </c>
      <c r="AT488" s="224" t="s">
        <v>159</v>
      </c>
      <c r="AU488" s="224" t="s">
        <v>85</v>
      </c>
      <c r="AY488" s="17" t="s">
        <v>151</v>
      </c>
      <c r="BE488" s="225">
        <f>IF(N488="základní",J488,0)</f>
        <v>0</v>
      </c>
      <c r="BF488" s="225">
        <f>IF(N488="snížená",J488,0)</f>
        <v>0</v>
      </c>
      <c r="BG488" s="225">
        <f>IF(N488="zákl. přenesená",J488,0)</f>
        <v>0</v>
      </c>
      <c r="BH488" s="225">
        <f>IF(N488="sníž. přenesená",J488,0)</f>
        <v>0</v>
      </c>
      <c r="BI488" s="225">
        <f>IF(N488="nulová",J488,0)</f>
        <v>0</v>
      </c>
      <c r="BJ488" s="17" t="s">
        <v>83</v>
      </c>
      <c r="BK488" s="225">
        <f>ROUND(I488*H488,2)</f>
        <v>0</v>
      </c>
      <c r="BL488" s="17" t="s">
        <v>164</v>
      </c>
      <c r="BM488" s="224" t="s">
        <v>1628</v>
      </c>
    </row>
    <row r="489" s="2" customFormat="1" ht="16.5" customHeight="1">
      <c r="A489" s="39"/>
      <c r="B489" s="40"/>
      <c r="C489" s="226" t="s">
        <v>1629</v>
      </c>
      <c r="D489" s="226" t="s">
        <v>159</v>
      </c>
      <c r="E489" s="227" t="s">
        <v>1630</v>
      </c>
      <c r="F489" s="228" t="s">
        <v>1631</v>
      </c>
      <c r="G489" s="229" t="s">
        <v>162</v>
      </c>
      <c r="H489" s="230">
        <v>2</v>
      </c>
      <c r="I489" s="231"/>
      <c r="J489" s="232">
        <f>ROUND(I489*H489,2)</f>
        <v>0</v>
      </c>
      <c r="K489" s="228" t="s">
        <v>156</v>
      </c>
      <c r="L489" s="233"/>
      <c r="M489" s="234" t="s">
        <v>32</v>
      </c>
      <c r="N489" s="235" t="s">
        <v>47</v>
      </c>
      <c r="O489" s="85"/>
      <c r="P489" s="222">
        <f>O489*H489</f>
        <v>0</v>
      </c>
      <c r="Q489" s="222">
        <v>0</v>
      </c>
      <c r="R489" s="222">
        <f>Q489*H489</f>
        <v>0</v>
      </c>
      <c r="S489" s="222">
        <v>0</v>
      </c>
      <c r="T489" s="223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24" t="s">
        <v>163</v>
      </c>
      <c r="AT489" s="224" t="s">
        <v>159</v>
      </c>
      <c r="AU489" s="224" t="s">
        <v>85</v>
      </c>
      <c r="AY489" s="17" t="s">
        <v>151</v>
      </c>
      <c r="BE489" s="225">
        <f>IF(N489="základní",J489,0)</f>
        <v>0</v>
      </c>
      <c r="BF489" s="225">
        <f>IF(N489="snížená",J489,0)</f>
        <v>0</v>
      </c>
      <c r="BG489" s="225">
        <f>IF(N489="zákl. přenesená",J489,0)</f>
        <v>0</v>
      </c>
      <c r="BH489" s="225">
        <f>IF(N489="sníž. přenesená",J489,0)</f>
        <v>0</v>
      </c>
      <c r="BI489" s="225">
        <f>IF(N489="nulová",J489,0)</f>
        <v>0</v>
      </c>
      <c r="BJ489" s="17" t="s">
        <v>83</v>
      </c>
      <c r="BK489" s="225">
        <f>ROUND(I489*H489,2)</f>
        <v>0</v>
      </c>
      <c r="BL489" s="17" t="s">
        <v>164</v>
      </c>
      <c r="BM489" s="224" t="s">
        <v>1632</v>
      </c>
    </row>
    <row r="490" s="2" customFormat="1" ht="16.5" customHeight="1">
      <c r="A490" s="39"/>
      <c r="B490" s="40"/>
      <c r="C490" s="226" t="s">
        <v>1633</v>
      </c>
      <c r="D490" s="226" t="s">
        <v>159</v>
      </c>
      <c r="E490" s="227" t="s">
        <v>1634</v>
      </c>
      <c r="F490" s="228" t="s">
        <v>1635</v>
      </c>
      <c r="G490" s="229" t="s">
        <v>162</v>
      </c>
      <c r="H490" s="230">
        <v>2</v>
      </c>
      <c r="I490" s="231"/>
      <c r="J490" s="232">
        <f>ROUND(I490*H490,2)</f>
        <v>0</v>
      </c>
      <c r="K490" s="228" t="s">
        <v>156</v>
      </c>
      <c r="L490" s="233"/>
      <c r="M490" s="234" t="s">
        <v>32</v>
      </c>
      <c r="N490" s="235" t="s">
        <v>47</v>
      </c>
      <c r="O490" s="85"/>
      <c r="P490" s="222">
        <f>O490*H490</f>
        <v>0</v>
      </c>
      <c r="Q490" s="222">
        <v>0</v>
      </c>
      <c r="R490" s="222">
        <f>Q490*H490</f>
        <v>0</v>
      </c>
      <c r="S490" s="222">
        <v>0</v>
      </c>
      <c r="T490" s="223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24" t="s">
        <v>163</v>
      </c>
      <c r="AT490" s="224" t="s">
        <v>159</v>
      </c>
      <c r="AU490" s="224" t="s">
        <v>85</v>
      </c>
      <c r="AY490" s="17" t="s">
        <v>151</v>
      </c>
      <c r="BE490" s="225">
        <f>IF(N490="základní",J490,0)</f>
        <v>0</v>
      </c>
      <c r="BF490" s="225">
        <f>IF(N490="snížená",J490,0)</f>
        <v>0</v>
      </c>
      <c r="BG490" s="225">
        <f>IF(N490="zákl. přenesená",J490,0)</f>
        <v>0</v>
      </c>
      <c r="BH490" s="225">
        <f>IF(N490="sníž. přenesená",J490,0)</f>
        <v>0</v>
      </c>
      <c r="BI490" s="225">
        <f>IF(N490="nulová",J490,0)</f>
        <v>0</v>
      </c>
      <c r="BJ490" s="17" t="s">
        <v>83</v>
      </c>
      <c r="BK490" s="225">
        <f>ROUND(I490*H490,2)</f>
        <v>0</v>
      </c>
      <c r="BL490" s="17" t="s">
        <v>164</v>
      </c>
      <c r="BM490" s="224" t="s">
        <v>1636</v>
      </c>
    </row>
    <row r="491" s="2" customFormat="1" ht="16.5" customHeight="1">
      <c r="A491" s="39"/>
      <c r="B491" s="40"/>
      <c r="C491" s="226" t="s">
        <v>1637</v>
      </c>
      <c r="D491" s="226" t="s">
        <v>159</v>
      </c>
      <c r="E491" s="227" t="s">
        <v>1638</v>
      </c>
      <c r="F491" s="228" t="s">
        <v>1639</v>
      </c>
      <c r="G491" s="229" t="s">
        <v>162</v>
      </c>
      <c r="H491" s="230">
        <v>2</v>
      </c>
      <c r="I491" s="231"/>
      <c r="J491" s="232">
        <f>ROUND(I491*H491,2)</f>
        <v>0</v>
      </c>
      <c r="K491" s="228" t="s">
        <v>156</v>
      </c>
      <c r="L491" s="233"/>
      <c r="M491" s="234" t="s">
        <v>32</v>
      </c>
      <c r="N491" s="235" t="s">
        <v>47</v>
      </c>
      <c r="O491" s="85"/>
      <c r="P491" s="222">
        <f>O491*H491</f>
        <v>0</v>
      </c>
      <c r="Q491" s="222">
        <v>0</v>
      </c>
      <c r="R491" s="222">
        <f>Q491*H491</f>
        <v>0</v>
      </c>
      <c r="S491" s="222">
        <v>0</v>
      </c>
      <c r="T491" s="223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24" t="s">
        <v>163</v>
      </c>
      <c r="AT491" s="224" t="s">
        <v>159</v>
      </c>
      <c r="AU491" s="224" t="s">
        <v>85</v>
      </c>
      <c r="AY491" s="17" t="s">
        <v>151</v>
      </c>
      <c r="BE491" s="225">
        <f>IF(N491="základní",J491,0)</f>
        <v>0</v>
      </c>
      <c r="BF491" s="225">
        <f>IF(N491="snížená",J491,0)</f>
        <v>0</v>
      </c>
      <c r="BG491" s="225">
        <f>IF(N491="zákl. přenesená",J491,0)</f>
        <v>0</v>
      </c>
      <c r="BH491" s="225">
        <f>IF(N491="sníž. přenesená",J491,0)</f>
        <v>0</v>
      </c>
      <c r="BI491" s="225">
        <f>IF(N491="nulová",J491,0)</f>
        <v>0</v>
      </c>
      <c r="BJ491" s="17" t="s">
        <v>83</v>
      </c>
      <c r="BK491" s="225">
        <f>ROUND(I491*H491,2)</f>
        <v>0</v>
      </c>
      <c r="BL491" s="17" t="s">
        <v>164</v>
      </c>
      <c r="BM491" s="224" t="s">
        <v>1640</v>
      </c>
    </row>
    <row r="492" s="2" customFormat="1" ht="16.5" customHeight="1">
      <c r="A492" s="39"/>
      <c r="B492" s="40"/>
      <c r="C492" s="226" t="s">
        <v>1641</v>
      </c>
      <c r="D492" s="226" t="s">
        <v>159</v>
      </c>
      <c r="E492" s="227" t="s">
        <v>1642</v>
      </c>
      <c r="F492" s="228" t="s">
        <v>1643</v>
      </c>
      <c r="G492" s="229" t="s">
        <v>162</v>
      </c>
      <c r="H492" s="230">
        <v>1</v>
      </c>
      <c r="I492" s="231"/>
      <c r="J492" s="232">
        <f>ROUND(I492*H492,2)</f>
        <v>0</v>
      </c>
      <c r="K492" s="228" t="s">
        <v>156</v>
      </c>
      <c r="L492" s="233"/>
      <c r="M492" s="234" t="s">
        <v>32</v>
      </c>
      <c r="N492" s="235" t="s">
        <v>47</v>
      </c>
      <c r="O492" s="85"/>
      <c r="P492" s="222">
        <f>O492*H492</f>
        <v>0</v>
      </c>
      <c r="Q492" s="222">
        <v>0</v>
      </c>
      <c r="R492" s="222">
        <f>Q492*H492</f>
        <v>0</v>
      </c>
      <c r="S492" s="222">
        <v>0</v>
      </c>
      <c r="T492" s="223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24" t="s">
        <v>668</v>
      </c>
      <c r="AT492" s="224" t="s">
        <v>159</v>
      </c>
      <c r="AU492" s="224" t="s">
        <v>85</v>
      </c>
      <c r="AY492" s="17" t="s">
        <v>151</v>
      </c>
      <c r="BE492" s="225">
        <f>IF(N492="základní",J492,0)</f>
        <v>0</v>
      </c>
      <c r="BF492" s="225">
        <f>IF(N492="snížená",J492,0)</f>
        <v>0</v>
      </c>
      <c r="BG492" s="225">
        <f>IF(N492="zákl. přenesená",J492,0)</f>
        <v>0</v>
      </c>
      <c r="BH492" s="225">
        <f>IF(N492="sníž. přenesená",J492,0)</f>
        <v>0</v>
      </c>
      <c r="BI492" s="225">
        <f>IF(N492="nulová",J492,0)</f>
        <v>0</v>
      </c>
      <c r="BJ492" s="17" t="s">
        <v>83</v>
      </c>
      <c r="BK492" s="225">
        <f>ROUND(I492*H492,2)</f>
        <v>0</v>
      </c>
      <c r="BL492" s="17" t="s">
        <v>668</v>
      </c>
      <c r="BM492" s="224" t="s">
        <v>1644</v>
      </c>
    </row>
    <row r="493" s="2" customFormat="1" ht="16.5" customHeight="1">
      <c r="A493" s="39"/>
      <c r="B493" s="40"/>
      <c r="C493" s="226" t="s">
        <v>1645</v>
      </c>
      <c r="D493" s="226" t="s">
        <v>159</v>
      </c>
      <c r="E493" s="227" t="s">
        <v>1646</v>
      </c>
      <c r="F493" s="228" t="s">
        <v>1647</v>
      </c>
      <c r="G493" s="229" t="s">
        <v>162</v>
      </c>
      <c r="H493" s="230">
        <v>1</v>
      </c>
      <c r="I493" s="231"/>
      <c r="J493" s="232">
        <f>ROUND(I493*H493,2)</f>
        <v>0</v>
      </c>
      <c r="K493" s="228" t="s">
        <v>156</v>
      </c>
      <c r="L493" s="233"/>
      <c r="M493" s="234" t="s">
        <v>32</v>
      </c>
      <c r="N493" s="235" t="s">
        <v>47</v>
      </c>
      <c r="O493" s="85"/>
      <c r="P493" s="222">
        <f>O493*H493</f>
        <v>0</v>
      </c>
      <c r="Q493" s="222">
        <v>0</v>
      </c>
      <c r="R493" s="222">
        <f>Q493*H493</f>
        <v>0</v>
      </c>
      <c r="S493" s="222">
        <v>0</v>
      </c>
      <c r="T493" s="223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24" t="s">
        <v>668</v>
      </c>
      <c r="AT493" s="224" t="s">
        <v>159</v>
      </c>
      <c r="AU493" s="224" t="s">
        <v>85</v>
      </c>
      <c r="AY493" s="17" t="s">
        <v>151</v>
      </c>
      <c r="BE493" s="225">
        <f>IF(N493="základní",J493,0)</f>
        <v>0</v>
      </c>
      <c r="BF493" s="225">
        <f>IF(N493="snížená",J493,0)</f>
        <v>0</v>
      </c>
      <c r="BG493" s="225">
        <f>IF(N493="zákl. přenesená",J493,0)</f>
        <v>0</v>
      </c>
      <c r="BH493" s="225">
        <f>IF(N493="sníž. přenesená",J493,0)</f>
        <v>0</v>
      </c>
      <c r="BI493" s="225">
        <f>IF(N493="nulová",J493,0)</f>
        <v>0</v>
      </c>
      <c r="BJ493" s="17" t="s">
        <v>83</v>
      </c>
      <c r="BK493" s="225">
        <f>ROUND(I493*H493,2)</f>
        <v>0</v>
      </c>
      <c r="BL493" s="17" t="s">
        <v>668</v>
      </c>
      <c r="BM493" s="224" t="s">
        <v>1648</v>
      </c>
    </row>
    <row r="494" s="2" customFormat="1" ht="16.5" customHeight="1">
      <c r="A494" s="39"/>
      <c r="B494" s="40"/>
      <c r="C494" s="226" t="s">
        <v>1649</v>
      </c>
      <c r="D494" s="226" t="s">
        <v>159</v>
      </c>
      <c r="E494" s="227" t="s">
        <v>1650</v>
      </c>
      <c r="F494" s="228" t="s">
        <v>1651</v>
      </c>
      <c r="G494" s="229" t="s">
        <v>162</v>
      </c>
      <c r="H494" s="230">
        <v>1</v>
      </c>
      <c r="I494" s="231"/>
      <c r="J494" s="232">
        <f>ROUND(I494*H494,2)</f>
        <v>0</v>
      </c>
      <c r="K494" s="228" t="s">
        <v>156</v>
      </c>
      <c r="L494" s="233"/>
      <c r="M494" s="234" t="s">
        <v>32</v>
      </c>
      <c r="N494" s="235" t="s">
        <v>47</v>
      </c>
      <c r="O494" s="85"/>
      <c r="P494" s="222">
        <f>O494*H494</f>
        <v>0</v>
      </c>
      <c r="Q494" s="222">
        <v>0</v>
      </c>
      <c r="R494" s="222">
        <f>Q494*H494</f>
        <v>0</v>
      </c>
      <c r="S494" s="222">
        <v>0</v>
      </c>
      <c r="T494" s="223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24" t="s">
        <v>163</v>
      </c>
      <c r="AT494" s="224" t="s">
        <v>159</v>
      </c>
      <c r="AU494" s="224" t="s">
        <v>85</v>
      </c>
      <c r="AY494" s="17" t="s">
        <v>151</v>
      </c>
      <c r="BE494" s="225">
        <f>IF(N494="základní",J494,0)</f>
        <v>0</v>
      </c>
      <c r="BF494" s="225">
        <f>IF(N494="snížená",J494,0)</f>
        <v>0</v>
      </c>
      <c r="BG494" s="225">
        <f>IF(N494="zákl. přenesená",J494,0)</f>
        <v>0</v>
      </c>
      <c r="BH494" s="225">
        <f>IF(N494="sníž. přenesená",J494,0)</f>
        <v>0</v>
      </c>
      <c r="BI494" s="225">
        <f>IF(N494="nulová",J494,0)</f>
        <v>0</v>
      </c>
      <c r="BJ494" s="17" t="s">
        <v>83</v>
      </c>
      <c r="BK494" s="225">
        <f>ROUND(I494*H494,2)</f>
        <v>0</v>
      </c>
      <c r="BL494" s="17" t="s">
        <v>164</v>
      </c>
      <c r="BM494" s="224" t="s">
        <v>1652</v>
      </c>
    </row>
    <row r="495" s="12" customFormat="1" ht="25.92" customHeight="1">
      <c r="A495" s="12"/>
      <c r="B495" s="199"/>
      <c r="C495" s="200"/>
      <c r="D495" s="201" t="s">
        <v>75</v>
      </c>
      <c r="E495" s="202" t="s">
        <v>1653</v>
      </c>
      <c r="F495" s="202" t="s">
        <v>1654</v>
      </c>
      <c r="G495" s="200"/>
      <c r="H495" s="200"/>
      <c r="I495" s="203"/>
      <c r="J495" s="204">
        <f>BK495</f>
        <v>0</v>
      </c>
      <c r="K495" s="200"/>
      <c r="L495" s="205"/>
      <c r="M495" s="206"/>
      <c r="N495" s="207"/>
      <c r="O495" s="207"/>
      <c r="P495" s="208">
        <f>SUM(P496:P518)</f>
        <v>0</v>
      </c>
      <c r="Q495" s="207"/>
      <c r="R495" s="208">
        <f>SUM(R496:R518)</f>
        <v>0</v>
      </c>
      <c r="S495" s="207"/>
      <c r="T495" s="209">
        <f>SUM(T496:T518)</f>
        <v>0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210" t="s">
        <v>83</v>
      </c>
      <c r="AT495" s="211" t="s">
        <v>75</v>
      </c>
      <c r="AU495" s="211" t="s">
        <v>76</v>
      </c>
      <c r="AY495" s="210" t="s">
        <v>151</v>
      </c>
      <c r="BK495" s="212">
        <f>SUM(BK496:BK518)</f>
        <v>0</v>
      </c>
    </row>
    <row r="496" s="2" customFormat="1" ht="16.5" customHeight="1">
      <c r="A496" s="39"/>
      <c r="B496" s="40"/>
      <c r="C496" s="226" t="s">
        <v>1655</v>
      </c>
      <c r="D496" s="226" t="s">
        <v>159</v>
      </c>
      <c r="E496" s="227" t="s">
        <v>1656</v>
      </c>
      <c r="F496" s="228" t="s">
        <v>1657</v>
      </c>
      <c r="G496" s="229" t="s">
        <v>162</v>
      </c>
      <c r="H496" s="230">
        <v>2</v>
      </c>
      <c r="I496" s="231"/>
      <c r="J496" s="232">
        <f>ROUND(I496*H496,2)</f>
        <v>0</v>
      </c>
      <c r="K496" s="228" t="s">
        <v>156</v>
      </c>
      <c r="L496" s="233"/>
      <c r="M496" s="234" t="s">
        <v>32</v>
      </c>
      <c r="N496" s="235" t="s">
        <v>47</v>
      </c>
      <c r="O496" s="85"/>
      <c r="P496" s="222">
        <f>O496*H496</f>
        <v>0</v>
      </c>
      <c r="Q496" s="222">
        <v>0</v>
      </c>
      <c r="R496" s="222">
        <f>Q496*H496</f>
        <v>0</v>
      </c>
      <c r="S496" s="222">
        <v>0</v>
      </c>
      <c r="T496" s="223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24" t="s">
        <v>163</v>
      </c>
      <c r="AT496" s="224" t="s">
        <v>159</v>
      </c>
      <c r="AU496" s="224" t="s">
        <v>83</v>
      </c>
      <c r="AY496" s="17" t="s">
        <v>151</v>
      </c>
      <c r="BE496" s="225">
        <f>IF(N496="základní",J496,0)</f>
        <v>0</v>
      </c>
      <c r="BF496" s="225">
        <f>IF(N496="snížená",J496,0)</f>
        <v>0</v>
      </c>
      <c r="BG496" s="225">
        <f>IF(N496="zákl. přenesená",J496,0)</f>
        <v>0</v>
      </c>
      <c r="BH496" s="225">
        <f>IF(N496="sníž. přenesená",J496,0)</f>
        <v>0</v>
      </c>
      <c r="BI496" s="225">
        <f>IF(N496="nulová",J496,0)</f>
        <v>0</v>
      </c>
      <c r="BJ496" s="17" t="s">
        <v>83</v>
      </c>
      <c r="BK496" s="225">
        <f>ROUND(I496*H496,2)</f>
        <v>0</v>
      </c>
      <c r="BL496" s="17" t="s">
        <v>164</v>
      </c>
      <c r="BM496" s="224" t="s">
        <v>1658</v>
      </c>
    </row>
    <row r="497" s="2" customFormat="1" ht="37.8" customHeight="1">
      <c r="A497" s="39"/>
      <c r="B497" s="40"/>
      <c r="C497" s="213" t="s">
        <v>1659</v>
      </c>
      <c r="D497" s="213" t="s">
        <v>152</v>
      </c>
      <c r="E497" s="214" t="s">
        <v>1660</v>
      </c>
      <c r="F497" s="215" t="s">
        <v>1661</v>
      </c>
      <c r="G497" s="216" t="s">
        <v>162</v>
      </c>
      <c r="H497" s="217">
        <v>2</v>
      </c>
      <c r="I497" s="218"/>
      <c r="J497" s="219">
        <f>ROUND(I497*H497,2)</f>
        <v>0</v>
      </c>
      <c r="K497" s="215" t="s">
        <v>156</v>
      </c>
      <c r="L497" s="45"/>
      <c r="M497" s="220" t="s">
        <v>32</v>
      </c>
      <c r="N497" s="221" t="s">
        <v>47</v>
      </c>
      <c r="O497" s="85"/>
      <c r="P497" s="222">
        <f>O497*H497</f>
        <v>0</v>
      </c>
      <c r="Q497" s="222">
        <v>0</v>
      </c>
      <c r="R497" s="222">
        <f>Q497*H497</f>
        <v>0</v>
      </c>
      <c r="S497" s="222">
        <v>0</v>
      </c>
      <c r="T497" s="223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24" t="s">
        <v>497</v>
      </c>
      <c r="AT497" s="224" t="s">
        <v>152</v>
      </c>
      <c r="AU497" s="224" t="s">
        <v>83</v>
      </c>
      <c r="AY497" s="17" t="s">
        <v>151</v>
      </c>
      <c r="BE497" s="225">
        <f>IF(N497="základní",J497,0)</f>
        <v>0</v>
      </c>
      <c r="BF497" s="225">
        <f>IF(N497="snížená",J497,0)</f>
        <v>0</v>
      </c>
      <c r="BG497" s="225">
        <f>IF(N497="zákl. přenesená",J497,0)</f>
        <v>0</v>
      </c>
      <c r="BH497" s="225">
        <f>IF(N497="sníž. přenesená",J497,0)</f>
        <v>0</v>
      </c>
      <c r="BI497" s="225">
        <f>IF(N497="nulová",J497,0)</f>
        <v>0</v>
      </c>
      <c r="BJ497" s="17" t="s">
        <v>83</v>
      </c>
      <c r="BK497" s="225">
        <f>ROUND(I497*H497,2)</f>
        <v>0</v>
      </c>
      <c r="BL497" s="17" t="s">
        <v>497</v>
      </c>
      <c r="BM497" s="224" t="s">
        <v>1662</v>
      </c>
    </row>
    <row r="498" s="2" customFormat="1" ht="16.5" customHeight="1">
      <c r="A498" s="39"/>
      <c r="B498" s="40"/>
      <c r="C498" s="213" t="s">
        <v>1663</v>
      </c>
      <c r="D498" s="213" t="s">
        <v>152</v>
      </c>
      <c r="E498" s="214" t="s">
        <v>1664</v>
      </c>
      <c r="F498" s="215" t="s">
        <v>1665</v>
      </c>
      <c r="G498" s="216" t="s">
        <v>162</v>
      </c>
      <c r="H498" s="217">
        <v>20</v>
      </c>
      <c r="I498" s="218"/>
      <c r="J498" s="219">
        <f>ROUND(I498*H498,2)</f>
        <v>0</v>
      </c>
      <c r="K498" s="215" t="s">
        <v>156</v>
      </c>
      <c r="L498" s="45"/>
      <c r="M498" s="220" t="s">
        <v>32</v>
      </c>
      <c r="N498" s="221" t="s">
        <v>47</v>
      </c>
      <c r="O498" s="85"/>
      <c r="P498" s="222">
        <f>O498*H498</f>
        <v>0</v>
      </c>
      <c r="Q498" s="222">
        <v>0</v>
      </c>
      <c r="R498" s="222">
        <f>Q498*H498</f>
        <v>0</v>
      </c>
      <c r="S498" s="222">
        <v>0</v>
      </c>
      <c r="T498" s="223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24" t="s">
        <v>497</v>
      </c>
      <c r="AT498" s="224" t="s">
        <v>152</v>
      </c>
      <c r="AU498" s="224" t="s">
        <v>83</v>
      </c>
      <c r="AY498" s="17" t="s">
        <v>151</v>
      </c>
      <c r="BE498" s="225">
        <f>IF(N498="základní",J498,0)</f>
        <v>0</v>
      </c>
      <c r="BF498" s="225">
        <f>IF(N498="snížená",J498,0)</f>
        <v>0</v>
      </c>
      <c r="BG498" s="225">
        <f>IF(N498="zákl. přenesená",J498,0)</f>
        <v>0</v>
      </c>
      <c r="BH498" s="225">
        <f>IF(N498="sníž. přenesená",J498,0)</f>
        <v>0</v>
      </c>
      <c r="BI498" s="225">
        <f>IF(N498="nulová",J498,0)</f>
        <v>0</v>
      </c>
      <c r="BJ498" s="17" t="s">
        <v>83</v>
      </c>
      <c r="BK498" s="225">
        <f>ROUND(I498*H498,2)</f>
        <v>0</v>
      </c>
      <c r="BL498" s="17" t="s">
        <v>497</v>
      </c>
      <c r="BM498" s="224" t="s">
        <v>1666</v>
      </c>
    </row>
    <row r="499" s="2" customFormat="1" ht="16.5" customHeight="1">
      <c r="A499" s="39"/>
      <c r="B499" s="40"/>
      <c r="C499" s="213" t="s">
        <v>1667</v>
      </c>
      <c r="D499" s="213" t="s">
        <v>152</v>
      </c>
      <c r="E499" s="214" t="s">
        <v>1668</v>
      </c>
      <c r="F499" s="215" t="s">
        <v>1669</v>
      </c>
      <c r="G499" s="216" t="s">
        <v>162</v>
      </c>
      <c r="H499" s="217">
        <v>20</v>
      </c>
      <c r="I499" s="218"/>
      <c r="J499" s="219">
        <f>ROUND(I499*H499,2)</f>
        <v>0</v>
      </c>
      <c r="K499" s="215" t="s">
        <v>156</v>
      </c>
      <c r="L499" s="45"/>
      <c r="M499" s="220" t="s">
        <v>32</v>
      </c>
      <c r="N499" s="221" t="s">
        <v>47</v>
      </c>
      <c r="O499" s="85"/>
      <c r="P499" s="222">
        <f>O499*H499</f>
        <v>0</v>
      </c>
      <c r="Q499" s="222">
        <v>0</v>
      </c>
      <c r="R499" s="222">
        <f>Q499*H499</f>
        <v>0</v>
      </c>
      <c r="S499" s="222">
        <v>0</v>
      </c>
      <c r="T499" s="223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24" t="s">
        <v>497</v>
      </c>
      <c r="AT499" s="224" t="s">
        <v>152</v>
      </c>
      <c r="AU499" s="224" t="s">
        <v>83</v>
      </c>
      <c r="AY499" s="17" t="s">
        <v>151</v>
      </c>
      <c r="BE499" s="225">
        <f>IF(N499="základní",J499,0)</f>
        <v>0</v>
      </c>
      <c r="BF499" s="225">
        <f>IF(N499="snížená",J499,0)</f>
        <v>0</v>
      </c>
      <c r="BG499" s="225">
        <f>IF(N499="zákl. přenesená",J499,0)</f>
        <v>0</v>
      </c>
      <c r="BH499" s="225">
        <f>IF(N499="sníž. přenesená",J499,0)</f>
        <v>0</v>
      </c>
      <c r="BI499" s="225">
        <f>IF(N499="nulová",J499,0)</f>
        <v>0</v>
      </c>
      <c r="BJ499" s="17" t="s">
        <v>83</v>
      </c>
      <c r="BK499" s="225">
        <f>ROUND(I499*H499,2)</f>
        <v>0</v>
      </c>
      <c r="BL499" s="17" t="s">
        <v>497</v>
      </c>
      <c r="BM499" s="224" t="s">
        <v>1670</v>
      </c>
    </row>
    <row r="500" s="2" customFormat="1" ht="24.15" customHeight="1">
      <c r="A500" s="39"/>
      <c r="B500" s="40"/>
      <c r="C500" s="226" t="s">
        <v>1671</v>
      </c>
      <c r="D500" s="226" t="s">
        <v>159</v>
      </c>
      <c r="E500" s="227" t="s">
        <v>1672</v>
      </c>
      <c r="F500" s="228" t="s">
        <v>1673</v>
      </c>
      <c r="G500" s="229" t="s">
        <v>162</v>
      </c>
      <c r="H500" s="230">
        <v>20</v>
      </c>
      <c r="I500" s="231"/>
      <c r="J500" s="232">
        <f>ROUND(I500*H500,2)</f>
        <v>0</v>
      </c>
      <c r="K500" s="228" t="s">
        <v>156</v>
      </c>
      <c r="L500" s="233"/>
      <c r="M500" s="234" t="s">
        <v>32</v>
      </c>
      <c r="N500" s="235" t="s">
        <v>47</v>
      </c>
      <c r="O500" s="85"/>
      <c r="P500" s="222">
        <f>O500*H500</f>
        <v>0</v>
      </c>
      <c r="Q500" s="222">
        <v>0</v>
      </c>
      <c r="R500" s="222">
        <f>Q500*H500</f>
        <v>0</v>
      </c>
      <c r="S500" s="222">
        <v>0</v>
      </c>
      <c r="T500" s="223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24" t="s">
        <v>163</v>
      </c>
      <c r="AT500" s="224" t="s">
        <v>159</v>
      </c>
      <c r="AU500" s="224" t="s">
        <v>83</v>
      </c>
      <c r="AY500" s="17" t="s">
        <v>151</v>
      </c>
      <c r="BE500" s="225">
        <f>IF(N500="základní",J500,0)</f>
        <v>0</v>
      </c>
      <c r="BF500" s="225">
        <f>IF(N500="snížená",J500,0)</f>
        <v>0</v>
      </c>
      <c r="BG500" s="225">
        <f>IF(N500="zákl. přenesená",J500,0)</f>
        <v>0</v>
      </c>
      <c r="BH500" s="225">
        <f>IF(N500="sníž. přenesená",J500,0)</f>
        <v>0</v>
      </c>
      <c r="BI500" s="225">
        <f>IF(N500="nulová",J500,0)</f>
        <v>0</v>
      </c>
      <c r="BJ500" s="17" t="s">
        <v>83</v>
      </c>
      <c r="BK500" s="225">
        <f>ROUND(I500*H500,2)</f>
        <v>0</v>
      </c>
      <c r="BL500" s="17" t="s">
        <v>164</v>
      </c>
      <c r="BM500" s="224" t="s">
        <v>1674</v>
      </c>
    </row>
    <row r="501" s="2" customFormat="1" ht="24.15" customHeight="1">
      <c r="A501" s="39"/>
      <c r="B501" s="40"/>
      <c r="C501" s="226" t="s">
        <v>1675</v>
      </c>
      <c r="D501" s="226" t="s">
        <v>159</v>
      </c>
      <c r="E501" s="227" t="s">
        <v>1676</v>
      </c>
      <c r="F501" s="228" t="s">
        <v>1677</v>
      </c>
      <c r="G501" s="229" t="s">
        <v>162</v>
      </c>
      <c r="H501" s="230">
        <v>20</v>
      </c>
      <c r="I501" s="231"/>
      <c r="J501" s="232">
        <f>ROUND(I501*H501,2)</f>
        <v>0</v>
      </c>
      <c r="K501" s="228" t="s">
        <v>156</v>
      </c>
      <c r="L501" s="233"/>
      <c r="M501" s="234" t="s">
        <v>32</v>
      </c>
      <c r="N501" s="235" t="s">
        <v>47</v>
      </c>
      <c r="O501" s="85"/>
      <c r="P501" s="222">
        <f>O501*H501</f>
        <v>0</v>
      </c>
      <c r="Q501" s="222">
        <v>0</v>
      </c>
      <c r="R501" s="222">
        <f>Q501*H501</f>
        <v>0</v>
      </c>
      <c r="S501" s="222">
        <v>0</v>
      </c>
      <c r="T501" s="223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24" t="s">
        <v>163</v>
      </c>
      <c r="AT501" s="224" t="s">
        <v>159</v>
      </c>
      <c r="AU501" s="224" t="s">
        <v>83</v>
      </c>
      <c r="AY501" s="17" t="s">
        <v>151</v>
      </c>
      <c r="BE501" s="225">
        <f>IF(N501="základní",J501,0)</f>
        <v>0</v>
      </c>
      <c r="BF501" s="225">
        <f>IF(N501="snížená",J501,0)</f>
        <v>0</v>
      </c>
      <c r="BG501" s="225">
        <f>IF(N501="zákl. přenesená",J501,0)</f>
        <v>0</v>
      </c>
      <c r="BH501" s="225">
        <f>IF(N501="sníž. přenesená",J501,0)</f>
        <v>0</v>
      </c>
      <c r="BI501" s="225">
        <f>IF(N501="nulová",J501,0)</f>
        <v>0</v>
      </c>
      <c r="BJ501" s="17" t="s">
        <v>83</v>
      </c>
      <c r="BK501" s="225">
        <f>ROUND(I501*H501,2)</f>
        <v>0</v>
      </c>
      <c r="BL501" s="17" t="s">
        <v>164</v>
      </c>
      <c r="BM501" s="224" t="s">
        <v>1678</v>
      </c>
    </row>
    <row r="502" s="2" customFormat="1" ht="24.15" customHeight="1">
      <c r="A502" s="39"/>
      <c r="B502" s="40"/>
      <c r="C502" s="226" t="s">
        <v>1679</v>
      </c>
      <c r="D502" s="226" t="s">
        <v>159</v>
      </c>
      <c r="E502" s="227" t="s">
        <v>1680</v>
      </c>
      <c r="F502" s="228" t="s">
        <v>1681</v>
      </c>
      <c r="G502" s="229" t="s">
        <v>162</v>
      </c>
      <c r="H502" s="230">
        <v>20</v>
      </c>
      <c r="I502" s="231"/>
      <c r="J502" s="232">
        <f>ROUND(I502*H502,2)</f>
        <v>0</v>
      </c>
      <c r="K502" s="228" t="s">
        <v>156</v>
      </c>
      <c r="L502" s="233"/>
      <c r="M502" s="234" t="s">
        <v>32</v>
      </c>
      <c r="N502" s="235" t="s">
        <v>47</v>
      </c>
      <c r="O502" s="85"/>
      <c r="P502" s="222">
        <f>O502*H502</f>
        <v>0</v>
      </c>
      <c r="Q502" s="222">
        <v>0</v>
      </c>
      <c r="R502" s="222">
        <f>Q502*H502</f>
        <v>0</v>
      </c>
      <c r="S502" s="222">
        <v>0</v>
      </c>
      <c r="T502" s="223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24" t="s">
        <v>163</v>
      </c>
      <c r="AT502" s="224" t="s">
        <v>159</v>
      </c>
      <c r="AU502" s="224" t="s">
        <v>83</v>
      </c>
      <c r="AY502" s="17" t="s">
        <v>151</v>
      </c>
      <c r="BE502" s="225">
        <f>IF(N502="základní",J502,0)</f>
        <v>0</v>
      </c>
      <c r="BF502" s="225">
        <f>IF(N502="snížená",J502,0)</f>
        <v>0</v>
      </c>
      <c r="BG502" s="225">
        <f>IF(N502="zákl. přenesená",J502,0)</f>
        <v>0</v>
      </c>
      <c r="BH502" s="225">
        <f>IF(N502="sníž. přenesená",J502,0)</f>
        <v>0</v>
      </c>
      <c r="BI502" s="225">
        <f>IF(N502="nulová",J502,0)</f>
        <v>0</v>
      </c>
      <c r="BJ502" s="17" t="s">
        <v>83</v>
      </c>
      <c r="BK502" s="225">
        <f>ROUND(I502*H502,2)</f>
        <v>0</v>
      </c>
      <c r="BL502" s="17" t="s">
        <v>164</v>
      </c>
      <c r="BM502" s="224" t="s">
        <v>1682</v>
      </c>
    </row>
    <row r="503" s="2" customFormat="1" ht="24.15" customHeight="1">
      <c r="A503" s="39"/>
      <c r="B503" s="40"/>
      <c r="C503" s="213" t="s">
        <v>1683</v>
      </c>
      <c r="D503" s="213" t="s">
        <v>152</v>
      </c>
      <c r="E503" s="214" t="s">
        <v>1684</v>
      </c>
      <c r="F503" s="215" t="s">
        <v>1685</v>
      </c>
      <c r="G503" s="216" t="s">
        <v>162</v>
      </c>
      <c r="H503" s="217">
        <v>20</v>
      </c>
      <c r="I503" s="218"/>
      <c r="J503" s="219">
        <f>ROUND(I503*H503,2)</f>
        <v>0</v>
      </c>
      <c r="K503" s="215" t="s">
        <v>156</v>
      </c>
      <c r="L503" s="45"/>
      <c r="M503" s="220" t="s">
        <v>32</v>
      </c>
      <c r="N503" s="221" t="s">
        <v>47</v>
      </c>
      <c r="O503" s="85"/>
      <c r="P503" s="222">
        <f>O503*H503</f>
        <v>0</v>
      </c>
      <c r="Q503" s="222">
        <v>0</v>
      </c>
      <c r="R503" s="222">
        <f>Q503*H503</f>
        <v>0</v>
      </c>
      <c r="S503" s="222">
        <v>0</v>
      </c>
      <c r="T503" s="223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24" t="s">
        <v>157</v>
      </c>
      <c r="AT503" s="224" t="s">
        <v>152</v>
      </c>
      <c r="AU503" s="224" t="s">
        <v>83</v>
      </c>
      <c r="AY503" s="17" t="s">
        <v>151</v>
      </c>
      <c r="BE503" s="225">
        <f>IF(N503="základní",J503,0)</f>
        <v>0</v>
      </c>
      <c r="BF503" s="225">
        <f>IF(N503="snížená",J503,0)</f>
        <v>0</v>
      </c>
      <c r="BG503" s="225">
        <f>IF(N503="zákl. přenesená",J503,0)</f>
        <v>0</v>
      </c>
      <c r="BH503" s="225">
        <f>IF(N503="sníž. přenesená",J503,0)</f>
        <v>0</v>
      </c>
      <c r="BI503" s="225">
        <f>IF(N503="nulová",J503,0)</f>
        <v>0</v>
      </c>
      <c r="BJ503" s="17" t="s">
        <v>83</v>
      </c>
      <c r="BK503" s="225">
        <f>ROUND(I503*H503,2)</f>
        <v>0</v>
      </c>
      <c r="BL503" s="17" t="s">
        <v>157</v>
      </c>
      <c r="BM503" s="224" t="s">
        <v>1686</v>
      </c>
    </row>
    <row r="504" s="2" customFormat="1" ht="24.15" customHeight="1">
      <c r="A504" s="39"/>
      <c r="B504" s="40"/>
      <c r="C504" s="226" t="s">
        <v>1687</v>
      </c>
      <c r="D504" s="226" t="s">
        <v>159</v>
      </c>
      <c r="E504" s="227" t="s">
        <v>1688</v>
      </c>
      <c r="F504" s="228" t="s">
        <v>1689</v>
      </c>
      <c r="G504" s="229" t="s">
        <v>162</v>
      </c>
      <c r="H504" s="230">
        <v>20</v>
      </c>
      <c r="I504" s="231"/>
      <c r="J504" s="232">
        <f>ROUND(I504*H504,2)</f>
        <v>0</v>
      </c>
      <c r="K504" s="228" t="s">
        <v>156</v>
      </c>
      <c r="L504" s="233"/>
      <c r="M504" s="234" t="s">
        <v>32</v>
      </c>
      <c r="N504" s="235" t="s">
        <v>47</v>
      </c>
      <c r="O504" s="85"/>
      <c r="P504" s="222">
        <f>O504*H504</f>
        <v>0</v>
      </c>
      <c r="Q504" s="222">
        <v>0</v>
      </c>
      <c r="R504" s="222">
        <f>Q504*H504</f>
        <v>0</v>
      </c>
      <c r="S504" s="222">
        <v>0</v>
      </c>
      <c r="T504" s="223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24" t="s">
        <v>163</v>
      </c>
      <c r="AT504" s="224" t="s">
        <v>159</v>
      </c>
      <c r="AU504" s="224" t="s">
        <v>83</v>
      </c>
      <c r="AY504" s="17" t="s">
        <v>151</v>
      </c>
      <c r="BE504" s="225">
        <f>IF(N504="základní",J504,0)</f>
        <v>0</v>
      </c>
      <c r="BF504" s="225">
        <f>IF(N504="snížená",J504,0)</f>
        <v>0</v>
      </c>
      <c r="BG504" s="225">
        <f>IF(N504="zákl. přenesená",J504,0)</f>
        <v>0</v>
      </c>
      <c r="BH504" s="225">
        <f>IF(N504="sníž. přenesená",J504,0)</f>
        <v>0</v>
      </c>
      <c r="BI504" s="225">
        <f>IF(N504="nulová",J504,0)</f>
        <v>0</v>
      </c>
      <c r="BJ504" s="17" t="s">
        <v>83</v>
      </c>
      <c r="BK504" s="225">
        <f>ROUND(I504*H504,2)</f>
        <v>0</v>
      </c>
      <c r="BL504" s="17" t="s">
        <v>164</v>
      </c>
      <c r="BM504" s="224" t="s">
        <v>1690</v>
      </c>
    </row>
    <row r="505" s="2" customFormat="1" ht="33" customHeight="1">
      <c r="A505" s="39"/>
      <c r="B505" s="40"/>
      <c r="C505" s="213" t="s">
        <v>1691</v>
      </c>
      <c r="D505" s="213" t="s">
        <v>152</v>
      </c>
      <c r="E505" s="214" t="s">
        <v>1692</v>
      </c>
      <c r="F505" s="215" t="s">
        <v>1693</v>
      </c>
      <c r="G505" s="216" t="s">
        <v>162</v>
      </c>
      <c r="H505" s="217">
        <v>20</v>
      </c>
      <c r="I505" s="218"/>
      <c r="J505" s="219">
        <f>ROUND(I505*H505,2)</f>
        <v>0</v>
      </c>
      <c r="K505" s="215" t="s">
        <v>156</v>
      </c>
      <c r="L505" s="45"/>
      <c r="M505" s="220" t="s">
        <v>32</v>
      </c>
      <c r="N505" s="221" t="s">
        <v>47</v>
      </c>
      <c r="O505" s="85"/>
      <c r="P505" s="222">
        <f>O505*H505</f>
        <v>0</v>
      </c>
      <c r="Q505" s="222">
        <v>0</v>
      </c>
      <c r="R505" s="222">
        <f>Q505*H505</f>
        <v>0</v>
      </c>
      <c r="S505" s="222">
        <v>0</v>
      </c>
      <c r="T505" s="223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24" t="s">
        <v>157</v>
      </c>
      <c r="AT505" s="224" t="s">
        <v>152</v>
      </c>
      <c r="AU505" s="224" t="s">
        <v>83</v>
      </c>
      <c r="AY505" s="17" t="s">
        <v>151</v>
      </c>
      <c r="BE505" s="225">
        <f>IF(N505="základní",J505,0)</f>
        <v>0</v>
      </c>
      <c r="BF505" s="225">
        <f>IF(N505="snížená",J505,0)</f>
        <v>0</v>
      </c>
      <c r="BG505" s="225">
        <f>IF(N505="zákl. přenesená",J505,0)</f>
        <v>0</v>
      </c>
      <c r="BH505" s="225">
        <f>IF(N505="sníž. přenesená",J505,0)</f>
        <v>0</v>
      </c>
      <c r="BI505" s="225">
        <f>IF(N505="nulová",J505,0)</f>
        <v>0</v>
      </c>
      <c r="BJ505" s="17" t="s">
        <v>83</v>
      </c>
      <c r="BK505" s="225">
        <f>ROUND(I505*H505,2)</f>
        <v>0</v>
      </c>
      <c r="BL505" s="17" t="s">
        <v>157</v>
      </c>
      <c r="BM505" s="224" t="s">
        <v>1694</v>
      </c>
    </row>
    <row r="506" s="2" customFormat="1" ht="37.8" customHeight="1">
      <c r="A506" s="39"/>
      <c r="B506" s="40"/>
      <c r="C506" s="213" t="s">
        <v>1695</v>
      </c>
      <c r="D506" s="213" t="s">
        <v>152</v>
      </c>
      <c r="E506" s="214" t="s">
        <v>1696</v>
      </c>
      <c r="F506" s="215" t="s">
        <v>1697</v>
      </c>
      <c r="G506" s="216" t="s">
        <v>162</v>
      </c>
      <c r="H506" s="217">
        <v>20</v>
      </c>
      <c r="I506" s="218"/>
      <c r="J506" s="219">
        <f>ROUND(I506*H506,2)</f>
        <v>0</v>
      </c>
      <c r="K506" s="215" t="s">
        <v>156</v>
      </c>
      <c r="L506" s="45"/>
      <c r="M506" s="220" t="s">
        <v>32</v>
      </c>
      <c r="N506" s="221" t="s">
        <v>47</v>
      </c>
      <c r="O506" s="85"/>
      <c r="P506" s="222">
        <f>O506*H506</f>
        <v>0</v>
      </c>
      <c r="Q506" s="222">
        <v>0</v>
      </c>
      <c r="R506" s="222">
        <f>Q506*H506</f>
        <v>0</v>
      </c>
      <c r="S506" s="222">
        <v>0</v>
      </c>
      <c r="T506" s="223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24" t="s">
        <v>497</v>
      </c>
      <c r="AT506" s="224" t="s">
        <v>152</v>
      </c>
      <c r="AU506" s="224" t="s">
        <v>83</v>
      </c>
      <c r="AY506" s="17" t="s">
        <v>151</v>
      </c>
      <c r="BE506" s="225">
        <f>IF(N506="základní",J506,0)</f>
        <v>0</v>
      </c>
      <c r="BF506" s="225">
        <f>IF(N506="snížená",J506,0)</f>
        <v>0</v>
      </c>
      <c r="BG506" s="225">
        <f>IF(N506="zákl. přenesená",J506,0)</f>
        <v>0</v>
      </c>
      <c r="BH506" s="225">
        <f>IF(N506="sníž. přenesená",J506,0)</f>
        <v>0</v>
      </c>
      <c r="BI506" s="225">
        <f>IF(N506="nulová",J506,0)</f>
        <v>0</v>
      </c>
      <c r="BJ506" s="17" t="s">
        <v>83</v>
      </c>
      <c r="BK506" s="225">
        <f>ROUND(I506*H506,2)</f>
        <v>0</v>
      </c>
      <c r="BL506" s="17" t="s">
        <v>497</v>
      </c>
      <c r="BM506" s="224" t="s">
        <v>1698</v>
      </c>
    </row>
    <row r="507" s="2" customFormat="1" ht="16.5" customHeight="1">
      <c r="A507" s="39"/>
      <c r="B507" s="40"/>
      <c r="C507" s="226" t="s">
        <v>1699</v>
      </c>
      <c r="D507" s="226" t="s">
        <v>159</v>
      </c>
      <c r="E507" s="227" t="s">
        <v>1700</v>
      </c>
      <c r="F507" s="228" t="s">
        <v>1701</v>
      </c>
      <c r="G507" s="229" t="s">
        <v>162</v>
      </c>
      <c r="H507" s="230">
        <v>20</v>
      </c>
      <c r="I507" s="231"/>
      <c r="J507" s="232">
        <f>ROUND(I507*H507,2)</f>
        <v>0</v>
      </c>
      <c r="K507" s="228" t="s">
        <v>156</v>
      </c>
      <c r="L507" s="233"/>
      <c r="M507" s="234" t="s">
        <v>32</v>
      </c>
      <c r="N507" s="235" t="s">
        <v>47</v>
      </c>
      <c r="O507" s="85"/>
      <c r="P507" s="222">
        <f>O507*H507</f>
        <v>0</v>
      </c>
      <c r="Q507" s="222">
        <v>0</v>
      </c>
      <c r="R507" s="222">
        <f>Q507*H507</f>
        <v>0</v>
      </c>
      <c r="S507" s="222">
        <v>0</v>
      </c>
      <c r="T507" s="223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24" t="s">
        <v>163</v>
      </c>
      <c r="AT507" s="224" t="s">
        <v>159</v>
      </c>
      <c r="AU507" s="224" t="s">
        <v>83</v>
      </c>
      <c r="AY507" s="17" t="s">
        <v>151</v>
      </c>
      <c r="BE507" s="225">
        <f>IF(N507="základní",J507,0)</f>
        <v>0</v>
      </c>
      <c r="BF507" s="225">
        <f>IF(N507="snížená",J507,0)</f>
        <v>0</v>
      </c>
      <c r="BG507" s="225">
        <f>IF(N507="zákl. přenesená",J507,0)</f>
        <v>0</v>
      </c>
      <c r="BH507" s="225">
        <f>IF(N507="sníž. přenesená",J507,0)</f>
        <v>0</v>
      </c>
      <c r="BI507" s="225">
        <f>IF(N507="nulová",J507,0)</f>
        <v>0</v>
      </c>
      <c r="BJ507" s="17" t="s">
        <v>83</v>
      </c>
      <c r="BK507" s="225">
        <f>ROUND(I507*H507,2)</f>
        <v>0</v>
      </c>
      <c r="BL507" s="17" t="s">
        <v>164</v>
      </c>
      <c r="BM507" s="224" t="s">
        <v>1702</v>
      </c>
    </row>
    <row r="508" s="2" customFormat="1" ht="24.15" customHeight="1">
      <c r="A508" s="39"/>
      <c r="B508" s="40"/>
      <c r="C508" s="226" t="s">
        <v>1703</v>
      </c>
      <c r="D508" s="226" t="s">
        <v>159</v>
      </c>
      <c r="E508" s="227" t="s">
        <v>1704</v>
      </c>
      <c r="F508" s="228" t="s">
        <v>1705</v>
      </c>
      <c r="G508" s="229" t="s">
        <v>162</v>
      </c>
      <c r="H508" s="230">
        <v>6</v>
      </c>
      <c r="I508" s="231"/>
      <c r="J508" s="232">
        <f>ROUND(I508*H508,2)</f>
        <v>0</v>
      </c>
      <c r="K508" s="228" t="s">
        <v>156</v>
      </c>
      <c r="L508" s="233"/>
      <c r="M508" s="234" t="s">
        <v>32</v>
      </c>
      <c r="N508" s="235" t="s">
        <v>47</v>
      </c>
      <c r="O508" s="85"/>
      <c r="P508" s="222">
        <f>O508*H508</f>
        <v>0</v>
      </c>
      <c r="Q508" s="222">
        <v>0</v>
      </c>
      <c r="R508" s="222">
        <f>Q508*H508</f>
        <v>0</v>
      </c>
      <c r="S508" s="222">
        <v>0</v>
      </c>
      <c r="T508" s="223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24" t="s">
        <v>163</v>
      </c>
      <c r="AT508" s="224" t="s">
        <v>159</v>
      </c>
      <c r="AU508" s="224" t="s">
        <v>83</v>
      </c>
      <c r="AY508" s="17" t="s">
        <v>151</v>
      </c>
      <c r="BE508" s="225">
        <f>IF(N508="základní",J508,0)</f>
        <v>0</v>
      </c>
      <c r="BF508" s="225">
        <f>IF(N508="snížená",J508,0)</f>
        <v>0</v>
      </c>
      <c r="BG508" s="225">
        <f>IF(N508="zákl. přenesená",J508,0)</f>
        <v>0</v>
      </c>
      <c r="BH508" s="225">
        <f>IF(N508="sníž. přenesená",J508,0)</f>
        <v>0</v>
      </c>
      <c r="BI508" s="225">
        <f>IF(N508="nulová",J508,0)</f>
        <v>0</v>
      </c>
      <c r="BJ508" s="17" t="s">
        <v>83</v>
      </c>
      <c r="BK508" s="225">
        <f>ROUND(I508*H508,2)</f>
        <v>0</v>
      </c>
      <c r="BL508" s="17" t="s">
        <v>164</v>
      </c>
      <c r="BM508" s="224" t="s">
        <v>1706</v>
      </c>
    </row>
    <row r="509" s="2" customFormat="1" ht="24.15" customHeight="1">
      <c r="A509" s="39"/>
      <c r="B509" s="40"/>
      <c r="C509" s="226" t="s">
        <v>1707</v>
      </c>
      <c r="D509" s="226" t="s">
        <v>159</v>
      </c>
      <c r="E509" s="227" t="s">
        <v>1708</v>
      </c>
      <c r="F509" s="228" t="s">
        <v>1709</v>
      </c>
      <c r="G509" s="229" t="s">
        <v>162</v>
      </c>
      <c r="H509" s="230">
        <v>6</v>
      </c>
      <c r="I509" s="231"/>
      <c r="J509" s="232">
        <f>ROUND(I509*H509,2)</f>
        <v>0</v>
      </c>
      <c r="K509" s="228" t="s">
        <v>156</v>
      </c>
      <c r="L509" s="233"/>
      <c r="M509" s="234" t="s">
        <v>32</v>
      </c>
      <c r="N509" s="235" t="s">
        <v>47</v>
      </c>
      <c r="O509" s="85"/>
      <c r="P509" s="222">
        <f>O509*H509</f>
        <v>0</v>
      </c>
      <c r="Q509" s="222">
        <v>0</v>
      </c>
      <c r="R509" s="222">
        <f>Q509*H509</f>
        <v>0</v>
      </c>
      <c r="S509" s="222">
        <v>0</v>
      </c>
      <c r="T509" s="223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24" t="s">
        <v>163</v>
      </c>
      <c r="AT509" s="224" t="s">
        <v>159</v>
      </c>
      <c r="AU509" s="224" t="s">
        <v>83</v>
      </c>
      <c r="AY509" s="17" t="s">
        <v>151</v>
      </c>
      <c r="BE509" s="225">
        <f>IF(N509="základní",J509,0)</f>
        <v>0</v>
      </c>
      <c r="BF509" s="225">
        <f>IF(N509="snížená",J509,0)</f>
        <v>0</v>
      </c>
      <c r="BG509" s="225">
        <f>IF(N509="zákl. přenesená",J509,0)</f>
        <v>0</v>
      </c>
      <c r="BH509" s="225">
        <f>IF(N509="sníž. přenesená",J509,0)</f>
        <v>0</v>
      </c>
      <c r="BI509" s="225">
        <f>IF(N509="nulová",J509,0)</f>
        <v>0</v>
      </c>
      <c r="BJ509" s="17" t="s">
        <v>83</v>
      </c>
      <c r="BK509" s="225">
        <f>ROUND(I509*H509,2)</f>
        <v>0</v>
      </c>
      <c r="BL509" s="17" t="s">
        <v>164</v>
      </c>
      <c r="BM509" s="224" t="s">
        <v>1710</v>
      </c>
    </row>
    <row r="510" s="2" customFormat="1" ht="37.8" customHeight="1">
      <c r="A510" s="39"/>
      <c r="B510" s="40"/>
      <c r="C510" s="213" t="s">
        <v>1711</v>
      </c>
      <c r="D510" s="213" t="s">
        <v>152</v>
      </c>
      <c r="E510" s="214" t="s">
        <v>1712</v>
      </c>
      <c r="F510" s="215" t="s">
        <v>1713</v>
      </c>
      <c r="G510" s="216" t="s">
        <v>162</v>
      </c>
      <c r="H510" s="217">
        <v>20</v>
      </c>
      <c r="I510" s="218"/>
      <c r="J510" s="219">
        <f>ROUND(I510*H510,2)</f>
        <v>0</v>
      </c>
      <c r="K510" s="215" t="s">
        <v>156</v>
      </c>
      <c r="L510" s="45"/>
      <c r="M510" s="220" t="s">
        <v>32</v>
      </c>
      <c r="N510" s="221" t="s">
        <v>47</v>
      </c>
      <c r="O510" s="85"/>
      <c r="P510" s="222">
        <f>O510*H510</f>
        <v>0</v>
      </c>
      <c r="Q510" s="222">
        <v>0</v>
      </c>
      <c r="R510" s="222">
        <f>Q510*H510</f>
        <v>0</v>
      </c>
      <c r="S510" s="222">
        <v>0</v>
      </c>
      <c r="T510" s="223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24" t="s">
        <v>497</v>
      </c>
      <c r="AT510" s="224" t="s">
        <v>152</v>
      </c>
      <c r="AU510" s="224" t="s">
        <v>83</v>
      </c>
      <c r="AY510" s="17" t="s">
        <v>151</v>
      </c>
      <c r="BE510" s="225">
        <f>IF(N510="základní",J510,0)</f>
        <v>0</v>
      </c>
      <c r="BF510" s="225">
        <f>IF(N510="snížená",J510,0)</f>
        <v>0</v>
      </c>
      <c r="BG510" s="225">
        <f>IF(N510="zákl. přenesená",J510,0)</f>
        <v>0</v>
      </c>
      <c r="BH510" s="225">
        <f>IF(N510="sníž. přenesená",J510,0)</f>
        <v>0</v>
      </c>
      <c r="BI510" s="225">
        <f>IF(N510="nulová",J510,0)</f>
        <v>0</v>
      </c>
      <c r="BJ510" s="17" t="s">
        <v>83</v>
      </c>
      <c r="BK510" s="225">
        <f>ROUND(I510*H510,2)</f>
        <v>0</v>
      </c>
      <c r="BL510" s="17" t="s">
        <v>497</v>
      </c>
      <c r="BM510" s="224" t="s">
        <v>1714</v>
      </c>
    </row>
    <row r="511" s="2" customFormat="1" ht="16.5" customHeight="1">
      <c r="A511" s="39"/>
      <c r="B511" s="40"/>
      <c r="C511" s="226" t="s">
        <v>1715</v>
      </c>
      <c r="D511" s="226" t="s">
        <v>159</v>
      </c>
      <c r="E511" s="227" t="s">
        <v>1716</v>
      </c>
      <c r="F511" s="228" t="s">
        <v>1701</v>
      </c>
      <c r="G511" s="229" t="s">
        <v>162</v>
      </c>
      <c r="H511" s="230">
        <v>20</v>
      </c>
      <c r="I511" s="231"/>
      <c r="J511" s="232">
        <f>ROUND(I511*H511,2)</f>
        <v>0</v>
      </c>
      <c r="K511" s="228" t="s">
        <v>156</v>
      </c>
      <c r="L511" s="233"/>
      <c r="M511" s="234" t="s">
        <v>32</v>
      </c>
      <c r="N511" s="235" t="s">
        <v>47</v>
      </c>
      <c r="O511" s="85"/>
      <c r="P511" s="222">
        <f>O511*H511</f>
        <v>0</v>
      </c>
      <c r="Q511" s="222">
        <v>0</v>
      </c>
      <c r="R511" s="222">
        <f>Q511*H511</f>
        <v>0</v>
      </c>
      <c r="S511" s="222">
        <v>0</v>
      </c>
      <c r="T511" s="223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24" t="s">
        <v>163</v>
      </c>
      <c r="AT511" s="224" t="s">
        <v>159</v>
      </c>
      <c r="AU511" s="224" t="s">
        <v>83</v>
      </c>
      <c r="AY511" s="17" t="s">
        <v>151</v>
      </c>
      <c r="BE511" s="225">
        <f>IF(N511="základní",J511,0)</f>
        <v>0</v>
      </c>
      <c r="BF511" s="225">
        <f>IF(N511="snížená",J511,0)</f>
        <v>0</v>
      </c>
      <c r="BG511" s="225">
        <f>IF(N511="zákl. přenesená",J511,0)</f>
        <v>0</v>
      </c>
      <c r="BH511" s="225">
        <f>IF(N511="sníž. přenesená",J511,0)</f>
        <v>0</v>
      </c>
      <c r="BI511" s="225">
        <f>IF(N511="nulová",J511,0)</f>
        <v>0</v>
      </c>
      <c r="BJ511" s="17" t="s">
        <v>83</v>
      </c>
      <c r="BK511" s="225">
        <f>ROUND(I511*H511,2)</f>
        <v>0</v>
      </c>
      <c r="BL511" s="17" t="s">
        <v>164</v>
      </c>
      <c r="BM511" s="224" t="s">
        <v>1717</v>
      </c>
    </row>
    <row r="512" s="2" customFormat="1" ht="16.5" customHeight="1">
      <c r="A512" s="39"/>
      <c r="B512" s="40"/>
      <c r="C512" s="213" t="s">
        <v>1718</v>
      </c>
      <c r="D512" s="213" t="s">
        <v>152</v>
      </c>
      <c r="E512" s="214" t="s">
        <v>1719</v>
      </c>
      <c r="F512" s="215" t="s">
        <v>1720</v>
      </c>
      <c r="G512" s="216" t="s">
        <v>162</v>
      </c>
      <c r="H512" s="217">
        <v>1</v>
      </c>
      <c r="I512" s="218"/>
      <c r="J512" s="219">
        <f>ROUND(I512*H512,2)</f>
        <v>0</v>
      </c>
      <c r="K512" s="215" t="s">
        <v>156</v>
      </c>
      <c r="L512" s="45"/>
      <c r="M512" s="220" t="s">
        <v>32</v>
      </c>
      <c r="N512" s="221" t="s">
        <v>47</v>
      </c>
      <c r="O512" s="85"/>
      <c r="P512" s="222">
        <f>O512*H512</f>
        <v>0</v>
      </c>
      <c r="Q512" s="222">
        <v>0</v>
      </c>
      <c r="R512" s="222">
        <f>Q512*H512</f>
        <v>0</v>
      </c>
      <c r="S512" s="222">
        <v>0</v>
      </c>
      <c r="T512" s="223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24" t="s">
        <v>497</v>
      </c>
      <c r="AT512" s="224" t="s">
        <v>152</v>
      </c>
      <c r="AU512" s="224" t="s">
        <v>83</v>
      </c>
      <c r="AY512" s="17" t="s">
        <v>151</v>
      </c>
      <c r="BE512" s="225">
        <f>IF(N512="základní",J512,0)</f>
        <v>0</v>
      </c>
      <c r="BF512" s="225">
        <f>IF(N512="snížená",J512,0)</f>
        <v>0</v>
      </c>
      <c r="BG512" s="225">
        <f>IF(N512="zákl. přenesená",J512,0)</f>
        <v>0</v>
      </c>
      <c r="BH512" s="225">
        <f>IF(N512="sníž. přenesená",J512,0)</f>
        <v>0</v>
      </c>
      <c r="BI512" s="225">
        <f>IF(N512="nulová",J512,0)</f>
        <v>0</v>
      </c>
      <c r="BJ512" s="17" t="s">
        <v>83</v>
      </c>
      <c r="BK512" s="225">
        <f>ROUND(I512*H512,2)</f>
        <v>0</v>
      </c>
      <c r="BL512" s="17" t="s">
        <v>497</v>
      </c>
      <c r="BM512" s="224" t="s">
        <v>1721</v>
      </c>
    </row>
    <row r="513" s="2" customFormat="1" ht="16.5" customHeight="1">
      <c r="A513" s="39"/>
      <c r="B513" s="40"/>
      <c r="C513" s="226" t="s">
        <v>1722</v>
      </c>
      <c r="D513" s="226" t="s">
        <v>159</v>
      </c>
      <c r="E513" s="227" t="s">
        <v>1723</v>
      </c>
      <c r="F513" s="228" t="s">
        <v>1724</v>
      </c>
      <c r="G513" s="229" t="s">
        <v>162</v>
      </c>
      <c r="H513" s="230">
        <v>1</v>
      </c>
      <c r="I513" s="231"/>
      <c r="J513" s="232">
        <f>ROUND(I513*H513,2)</f>
        <v>0</v>
      </c>
      <c r="K513" s="228" t="s">
        <v>156</v>
      </c>
      <c r="L513" s="233"/>
      <c r="M513" s="234" t="s">
        <v>32</v>
      </c>
      <c r="N513" s="235" t="s">
        <v>47</v>
      </c>
      <c r="O513" s="85"/>
      <c r="P513" s="222">
        <f>O513*H513</f>
        <v>0</v>
      </c>
      <c r="Q513" s="222">
        <v>0</v>
      </c>
      <c r="R513" s="222">
        <f>Q513*H513</f>
        <v>0</v>
      </c>
      <c r="S513" s="222">
        <v>0</v>
      </c>
      <c r="T513" s="223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24" t="s">
        <v>163</v>
      </c>
      <c r="AT513" s="224" t="s">
        <v>159</v>
      </c>
      <c r="AU513" s="224" t="s">
        <v>83</v>
      </c>
      <c r="AY513" s="17" t="s">
        <v>151</v>
      </c>
      <c r="BE513" s="225">
        <f>IF(N513="základní",J513,0)</f>
        <v>0</v>
      </c>
      <c r="BF513" s="225">
        <f>IF(N513="snížená",J513,0)</f>
        <v>0</v>
      </c>
      <c r="BG513" s="225">
        <f>IF(N513="zákl. přenesená",J513,0)</f>
        <v>0</v>
      </c>
      <c r="BH513" s="225">
        <f>IF(N513="sníž. přenesená",J513,0)</f>
        <v>0</v>
      </c>
      <c r="BI513" s="225">
        <f>IF(N513="nulová",J513,0)</f>
        <v>0</v>
      </c>
      <c r="BJ513" s="17" t="s">
        <v>83</v>
      </c>
      <c r="BK513" s="225">
        <f>ROUND(I513*H513,2)</f>
        <v>0</v>
      </c>
      <c r="BL513" s="17" t="s">
        <v>164</v>
      </c>
      <c r="BM513" s="224" t="s">
        <v>1725</v>
      </c>
    </row>
    <row r="514" s="2" customFormat="1" ht="16.5" customHeight="1">
      <c r="A514" s="39"/>
      <c r="B514" s="40"/>
      <c r="C514" s="226" t="s">
        <v>1726</v>
      </c>
      <c r="D514" s="226" t="s">
        <v>159</v>
      </c>
      <c r="E514" s="227" t="s">
        <v>1727</v>
      </c>
      <c r="F514" s="228" t="s">
        <v>1728</v>
      </c>
      <c r="G514" s="229" t="s">
        <v>162</v>
      </c>
      <c r="H514" s="230">
        <v>1</v>
      </c>
      <c r="I514" s="231"/>
      <c r="J514" s="232">
        <f>ROUND(I514*H514,2)</f>
        <v>0</v>
      </c>
      <c r="K514" s="228" t="s">
        <v>156</v>
      </c>
      <c r="L514" s="233"/>
      <c r="M514" s="234" t="s">
        <v>32</v>
      </c>
      <c r="N514" s="235" t="s">
        <v>47</v>
      </c>
      <c r="O514" s="85"/>
      <c r="P514" s="222">
        <f>O514*H514</f>
        <v>0</v>
      </c>
      <c r="Q514" s="222">
        <v>0</v>
      </c>
      <c r="R514" s="222">
        <f>Q514*H514</f>
        <v>0</v>
      </c>
      <c r="S514" s="222">
        <v>0</v>
      </c>
      <c r="T514" s="223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24" t="s">
        <v>668</v>
      </c>
      <c r="AT514" s="224" t="s">
        <v>159</v>
      </c>
      <c r="AU514" s="224" t="s">
        <v>83</v>
      </c>
      <c r="AY514" s="17" t="s">
        <v>151</v>
      </c>
      <c r="BE514" s="225">
        <f>IF(N514="základní",J514,0)</f>
        <v>0</v>
      </c>
      <c r="BF514" s="225">
        <f>IF(N514="snížená",J514,0)</f>
        <v>0</v>
      </c>
      <c r="BG514" s="225">
        <f>IF(N514="zákl. přenesená",J514,0)</f>
        <v>0</v>
      </c>
      <c r="BH514" s="225">
        <f>IF(N514="sníž. přenesená",J514,0)</f>
        <v>0</v>
      </c>
      <c r="BI514" s="225">
        <f>IF(N514="nulová",J514,0)</f>
        <v>0</v>
      </c>
      <c r="BJ514" s="17" t="s">
        <v>83</v>
      </c>
      <c r="BK514" s="225">
        <f>ROUND(I514*H514,2)</f>
        <v>0</v>
      </c>
      <c r="BL514" s="17" t="s">
        <v>668</v>
      </c>
      <c r="BM514" s="224" t="s">
        <v>1729</v>
      </c>
    </row>
    <row r="515" s="2" customFormat="1" ht="16.5" customHeight="1">
      <c r="A515" s="39"/>
      <c r="B515" s="40"/>
      <c r="C515" s="226" t="s">
        <v>1730</v>
      </c>
      <c r="D515" s="226" t="s">
        <v>159</v>
      </c>
      <c r="E515" s="227" t="s">
        <v>1731</v>
      </c>
      <c r="F515" s="228" t="s">
        <v>1732</v>
      </c>
      <c r="G515" s="229" t="s">
        <v>162</v>
      </c>
      <c r="H515" s="230">
        <v>1</v>
      </c>
      <c r="I515" s="231"/>
      <c r="J515" s="232">
        <f>ROUND(I515*H515,2)</f>
        <v>0</v>
      </c>
      <c r="K515" s="228" t="s">
        <v>156</v>
      </c>
      <c r="L515" s="233"/>
      <c r="M515" s="234" t="s">
        <v>32</v>
      </c>
      <c r="N515" s="235" t="s">
        <v>47</v>
      </c>
      <c r="O515" s="85"/>
      <c r="P515" s="222">
        <f>O515*H515</f>
        <v>0</v>
      </c>
      <c r="Q515" s="222">
        <v>0</v>
      </c>
      <c r="R515" s="222">
        <f>Q515*H515</f>
        <v>0</v>
      </c>
      <c r="S515" s="222">
        <v>0</v>
      </c>
      <c r="T515" s="223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24" t="s">
        <v>163</v>
      </c>
      <c r="AT515" s="224" t="s">
        <v>159</v>
      </c>
      <c r="AU515" s="224" t="s">
        <v>83</v>
      </c>
      <c r="AY515" s="17" t="s">
        <v>151</v>
      </c>
      <c r="BE515" s="225">
        <f>IF(N515="základní",J515,0)</f>
        <v>0</v>
      </c>
      <c r="BF515" s="225">
        <f>IF(N515="snížená",J515,0)</f>
        <v>0</v>
      </c>
      <c r="BG515" s="225">
        <f>IF(N515="zákl. přenesená",J515,0)</f>
        <v>0</v>
      </c>
      <c r="BH515" s="225">
        <f>IF(N515="sníž. přenesená",J515,0)</f>
        <v>0</v>
      </c>
      <c r="BI515" s="225">
        <f>IF(N515="nulová",J515,0)</f>
        <v>0</v>
      </c>
      <c r="BJ515" s="17" t="s">
        <v>83</v>
      </c>
      <c r="BK515" s="225">
        <f>ROUND(I515*H515,2)</f>
        <v>0</v>
      </c>
      <c r="BL515" s="17" t="s">
        <v>164</v>
      </c>
      <c r="BM515" s="224" t="s">
        <v>1733</v>
      </c>
    </row>
    <row r="516" s="2" customFormat="1" ht="16.5" customHeight="1">
      <c r="A516" s="39"/>
      <c r="B516" s="40"/>
      <c r="C516" s="226" t="s">
        <v>1734</v>
      </c>
      <c r="D516" s="226" t="s">
        <v>159</v>
      </c>
      <c r="E516" s="227" t="s">
        <v>1735</v>
      </c>
      <c r="F516" s="228" t="s">
        <v>1736</v>
      </c>
      <c r="G516" s="229" t="s">
        <v>162</v>
      </c>
      <c r="H516" s="230">
        <v>2</v>
      </c>
      <c r="I516" s="231"/>
      <c r="J516" s="232">
        <f>ROUND(I516*H516,2)</f>
        <v>0</v>
      </c>
      <c r="K516" s="228" t="s">
        <v>156</v>
      </c>
      <c r="L516" s="233"/>
      <c r="M516" s="234" t="s">
        <v>32</v>
      </c>
      <c r="N516" s="235" t="s">
        <v>47</v>
      </c>
      <c r="O516" s="85"/>
      <c r="P516" s="222">
        <f>O516*H516</f>
        <v>0</v>
      </c>
      <c r="Q516" s="222">
        <v>0</v>
      </c>
      <c r="R516" s="222">
        <f>Q516*H516</f>
        <v>0</v>
      </c>
      <c r="S516" s="222">
        <v>0</v>
      </c>
      <c r="T516" s="223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24" t="s">
        <v>163</v>
      </c>
      <c r="AT516" s="224" t="s">
        <v>159</v>
      </c>
      <c r="AU516" s="224" t="s">
        <v>83</v>
      </c>
      <c r="AY516" s="17" t="s">
        <v>151</v>
      </c>
      <c r="BE516" s="225">
        <f>IF(N516="základní",J516,0)</f>
        <v>0</v>
      </c>
      <c r="BF516" s="225">
        <f>IF(N516="snížená",J516,0)</f>
        <v>0</v>
      </c>
      <c r="BG516" s="225">
        <f>IF(N516="zákl. přenesená",J516,0)</f>
        <v>0</v>
      </c>
      <c r="BH516" s="225">
        <f>IF(N516="sníž. přenesená",J516,0)</f>
        <v>0</v>
      </c>
      <c r="BI516" s="225">
        <f>IF(N516="nulová",J516,0)</f>
        <v>0</v>
      </c>
      <c r="BJ516" s="17" t="s">
        <v>83</v>
      </c>
      <c r="BK516" s="225">
        <f>ROUND(I516*H516,2)</f>
        <v>0</v>
      </c>
      <c r="BL516" s="17" t="s">
        <v>164</v>
      </c>
      <c r="BM516" s="224" t="s">
        <v>1737</v>
      </c>
    </row>
    <row r="517" s="2" customFormat="1" ht="16.5" customHeight="1">
      <c r="A517" s="39"/>
      <c r="B517" s="40"/>
      <c r="C517" s="226" t="s">
        <v>1738</v>
      </c>
      <c r="D517" s="226" t="s">
        <v>159</v>
      </c>
      <c r="E517" s="227" t="s">
        <v>1739</v>
      </c>
      <c r="F517" s="228" t="s">
        <v>1740</v>
      </c>
      <c r="G517" s="229" t="s">
        <v>162</v>
      </c>
      <c r="H517" s="230">
        <v>5</v>
      </c>
      <c r="I517" s="231"/>
      <c r="J517" s="232">
        <f>ROUND(I517*H517,2)</f>
        <v>0</v>
      </c>
      <c r="K517" s="228" t="s">
        <v>156</v>
      </c>
      <c r="L517" s="233"/>
      <c r="M517" s="234" t="s">
        <v>32</v>
      </c>
      <c r="N517" s="235" t="s">
        <v>47</v>
      </c>
      <c r="O517" s="85"/>
      <c r="P517" s="222">
        <f>O517*H517</f>
        <v>0</v>
      </c>
      <c r="Q517" s="222">
        <v>0</v>
      </c>
      <c r="R517" s="222">
        <f>Q517*H517</f>
        <v>0</v>
      </c>
      <c r="S517" s="222">
        <v>0</v>
      </c>
      <c r="T517" s="223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24" t="s">
        <v>163</v>
      </c>
      <c r="AT517" s="224" t="s">
        <v>159</v>
      </c>
      <c r="AU517" s="224" t="s">
        <v>83</v>
      </c>
      <c r="AY517" s="17" t="s">
        <v>151</v>
      </c>
      <c r="BE517" s="225">
        <f>IF(N517="základní",J517,0)</f>
        <v>0</v>
      </c>
      <c r="BF517" s="225">
        <f>IF(N517="snížená",J517,0)</f>
        <v>0</v>
      </c>
      <c r="BG517" s="225">
        <f>IF(N517="zákl. přenesená",J517,0)</f>
        <v>0</v>
      </c>
      <c r="BH517" s="225">
        <f>IF(N517="sníž. přenesená",J517,0)</f>
        <v>0</v>
      </c>
      <c r="BI517" s="225">
        <f>IF(N517="nulová",J517,0)</f>
        <v>0</v>
      </c>
      <c r="BJ517" s="17" t="s">
        <v>83</v>
      </c>
      <c r="BK517" s="225">
        <f>ROUND(I517*H517,2)</f>
        <v>0</v>
      </c>
      <c r="BL517" s="17" t="s">
        <v>164</v>
      </c>
      <c r="BM517" s="224" t="s">
        <v>1741</v>
      </c>
    </row>
    <row r="518" s="2" customFormat="1" ht="16.5" customHeight="1">
      <c r="A518" s="39"/>
      <c r="B518" s="40"/>
      <c r="C518" s="226" t="s">
        <v>1742</v>
      </c>
      <c r="D518" s="226" t="s">
        <v>159</v>
      </c>
      <c r="E518" s="227" t="s">
        <v>1743</v>
      </c>
      <c r="F518" s="228" t="s">
        <v>1744</v>
      </c>
      <c r="G518" s="229" t="s">
        <v>162</v>
      </c>
      <c r="H518" s="230">
        <v>1</v>
      </c>
      <c r="I518" s="231"/>
      <c r="J518" s="232">
        <f>ROUND(I518*H518,2)</f>
        <v>0</v>
      </c>
      <c r="K518" s="228" t="s">
        <v>156</v>
      </c>
      <c r="L518" s="233"/>
      <c r="M518" s="234" t="s">
        <v>32</v>
      </c>
      <c r="N518" s="235" t="s">
        <v>47</v>
      </c>
      <c r="O518" s="85"/>
      <c r="P518" s="222">
        <f>O518*H518</f>
        <v>0</v>
      </c>
      <c r="Q518" s="222">
        <v>0</v>
      </c>
      <c r="R518" s="222">
        <f>Q518*H518</f>
        <v>0</v>
      </c>
      <c r="S518" s="222">
        <v>0</v>
      </c>
      <c r="T518" s="223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24" t="s">
        <v>668</v>
      </c>
      <c r="AT518" s="224" t="s">
        <v>159</v>
      </c>
      <c r="AU518" s="224" t="s">
        <v>83</v>
      </c>
      <c r="AY518" s="17" t="s">
        <v>151</v>
      </c>
      <c r="BE518" s="225">
        <f>IF(N518="základní",J518,0)</f>
        <v>0</v>
      </c>
      <c r="BF518" s="225">
        <f>IF(N518="snížená",J518,0)</f>
        <v>0</v>
      </c>
      <c r="BG518" s="225">
        <f>IF(N518="zákl. přenesená",J518,0)</f>
        <v>0</v>
      </c>
      <c r="BH518" s="225">
        <f>IF(N518="sníž. přenesená",J518,0)</f>
        <v>0</v>
      </c>
      <c r="BI518" s="225">
        <f>IF(N518="nulová",J518,0)</f>
        <v>0</v>
      </c>
      <c r="BJ518" s="17" t="s">
        <v>83</v>
      </c>
      <c r="BK518" s="225">
        <f>ROUND(I518*H518,2)</f>
        <v>0</v>
      </c>
      <c r="BL518" s="17" t="s">
        <v>668</v>
      </c>
      <c r="BM518" s="224" t="s">
        <v>1745</v>
      </c>
    </row>
    <row r="519" s="12" customFormat="1" ht="25.92" customHeight="1">
      <c r="A519" s="12"/>
      <c r="B519" s="199"/>
      <c r="C519" s="200"/>
      <c r="D519" s="201" t="s">
        <v>75</v>
      </c>
      <c r="E519" s="202" t="s">
        <v>1746</v>
      </c>
      <c r="F519" s="202" t="s">
        <v>1747</v>
      </c>
      <c r="G519" s="200"/>
      <c r="H519" s="200"/>
      <c r="I519" s="203"/>
      <c r="J519" s="204">
        <f>BK519</f>
        <v>0</v>
      </c>
      <c r="K519" s="200"/>
      <c r="L519" s="205"/>
      <c r="M519" s="206"/>
      <c r="N519" s="207"/>
      <c r="O519" s="207"/>
      <c r="P519" s="208">
        <f>P520+SUM(P521:P578)+P580</f>
        <v>0</v>
      </c>
      <c r="Q519" s="207"/>
      <c r="R519" s="208">
        <f>R520+SUM(R521:R578)+R580</f>
        <v>0</v>
      </c>
      <c r="S519" s="207"/>
      <c r="T519" s="209">
        <f>T520+SUM(T521:T578)+T580</f>
        <v>0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210" t="s">
        <v>83</v>
      </c>
      <c r="AT519" s="211" t="s">
        <v>75</v>
      </c>
      <c r="AU519" s="211" t="s">
        <v>76</v>
      </c>
      <c r="AY519" s="210" t="s">
        <v>151</v>
      </c>
      <c r="BK519" s="212">
        <f>BK520+SUM(BK521:BK578)+BK580</f>
        <v>0</v>
      </c>
    </row>
    <row r="520" s="2" customFormat="1" ht="24.15" customHeight="1">
      <c r="A520" s="39"/>
      <c r="B520" s="40"/>
      <c r="C520" s="213" t="s">
        <v>1748</v>
      </c>
      <c r="D520" s="213" t="s">
        <v>152</v>
      </c>
      <c r="E520" s="214" t="s">
        <v>1749</v>
      </c>
      <c r="F520" s="215" t="s">
        <v>1750</v>
      </c>
      <c r="G520" s="216" t="s">
        <v>191</v>
      </c>
      <c r="H520" s="217">
        <v>9</v>
      </c>
      <c r="I520" s="218"/>
      <c r="J520" s="219">
        <f>ROUND(I520*H520,2)</f>
        <v>0</v>
      </c>
      <c r="K520" s="215" t="s">
        <v>156</v>
      </c>
      <c r="L520" s="45"/>
      <c r="M520" s="220" t="s">
        <v>32</v>
      </c>
      <c r="N520" s="221" t="s">
        <v>47</v>
      </c>
      <c r="O520" s="85"/>
      <c r="P520" s="222">
        <f>O520*H520</f>
        <v>0</v>
      </c>
      <c r="Q520" s="222">
        <v>0</v>
      </c>
      <c r="R520" s="222">
        <f>Q520*H520</f>
        <v>0</v>
      </c>
      <c r="S520" s="222">
        <v>0</v>
      </c>
      <c r="T520" s="223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24" t="s">
        <v>157</v>
      </c>
      <c r="AT520" s="224" t="s">
        <v>152</v>
      </c>
      <c r="AU520" s="224" t="s">
        <v>83</v>
      </c>
      <c r="AY520" s="17" t="s">
        <v>151</v>
      </c>
      <c r="BE520" s="225">
        <f>IF(N520="základní",J520,0)</f>
        <v>0</v>
      </c>
      <c r="BF520" s="225">
        <f>IF(N520="snížená",J520,0)</f>
        <v>0</v>
      </c>
      <c r="BG520" s="225">
        <f>IF(N520="zákl. přenesená",J520,0)</f>
        <v>0</v>
      </c>
      <c r="BH520" s="225">
        <f>IF(N520="sníž. přenesená",J520,0)</f>
        <v>0</v>
      </c>
      <c r="BI520" s="225">
        <f>IF(N520="nulová",J520,0)</f>
        <v>0</v>
      </c>
      <c r="BJ520" s="17" t="s">
        <v>83</v>
      </c>
      <c r="BK520" s="225">
        <f>ROUND(I520*H520,2)</f>
        <v>0</v>
      </c>
      <c r="BL520" s="17" t="s">
        <v>157</v>
      </c>
      <c r="BM520" s="224" t="s">
        <v>1751</v>
      </c>
    </row>
    <row r="521" s="2" customFormat="1" ht="24.15" customHeight="1">
      <c r="A521" s="39"/>
      <c r="B521" s="40"/>
      <c r="C521" s="213" t="s">
        <v>1752</v>
      </c>
      <c r="D521" s="213" t="s">
        <v>152</v>
      </c>
      <c r="E521" s="214" t="s">
        <v>1753</v>
      </c>
      <c r="F521" s="215" t="s">
        <v>1754</v>
      </c>
      <c r="G521" s="216" t="s">
        <v>162</v>
      </c>
      <c r="H521" s="217">
        <v>5</v>
      </c>
      <c r="I521" s="218"/>
      <c r="J521" s="219">
        <f>ROUND(I521*H521,2)</f>
        <v>0</v>
      </c>
      <c r="K521" s="215" t="s">
        <v>156</v>
      </c>
      <c r="L521" s="45"/>
      <c r="M521" s="220" t="s">
        <v>32</v>
      </c>
      <c r="N521" s="221" t="s">
        <v>47</v>
      </c>
      <c r="O521" s="85"/>
      <c r="P521" s="222">
        <f>O521*H521</f>
        <v>0</v>
      </c>
      <c r="Q521" s="222">
        <v>0</v>
      </c>
      <c r="R521" s="222">
        <f>Q521*H521</f>
        <v>0</v>
      </c>
      <c r="S521" s="222">
        <v>0</v>
      </c>
      <c r="T521" s="223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24" t="s">
        <v>157</v>
      </c>
      <c r="AT521" s="224" t="s">
        <v>152</v>
      </c>
      <c r="AU521" s="224" t="s">
        <v>83</v>
      </c>
      <c r="AY521" s="17" t="s">
        <v>151</v>
      </c>
      <c r="BE521" s="225">
        <f>IF(N521="základní",J521,0)</f>
        <v>0</v>
      </c>
      <c r="BF521" s="225">
        <f>IF(N521="snížená",J521,0)</f>
        <v>0</v>
      </c>
      <c r="BG521" s="225">
        <f>IF(N521="zákl. přenesená",J521,0)</f>
        <v>0</v>
      </c>
      <c r="BH521" s="225">
        <f>IF(N521="sníž. přenesená",J521,0)</f>
        <v>0</v>
      </c>
      <c r="BI521" s="225">
        <f>IF(N521="nulová",J521,0)</f>
        <v>0</v>
      </c>
      <c r="BJ521" s="17" t="s">
        <v>83</v>
      </c>
      <c r="BK521" s="225">
        <f>ROUND(I521*H521,2)</f>
        <v>0</v>
      </c>
      <c r="BL521" s="17" t="s">
        <v>157</v>
      </c>
      <c r="BM521" s="224" t="s">
        <v>1755</v>
      </c>
    </row>
    <row r="522" s="2" customFormat="1" ht="24.15" customHeight="1">
      <c r="A522" s="39"/>
      <c r="B522" s="40"/>
      <c r="C522" s="213" t="s">
        <v>1756</v>
      </c>
      <c r="D522" s="213" t="s">
        <v>152</v>
      </c>
      <c r="E522" s="214" t="s">
        <v>1757</v>
      </c>
      <c r="F522" s="215" t="s">
        <v>1758</v>
      </c>
      <c r="G522" s="216" t="s">
        <v>162</v>
      </c>
      <c r="H522" s="217">
        <v>5</v>
      </c>
      <c r="I522" s="218"/>
      <c r="J522" s="219">
        <f>ROUND(I522*H522,2)</f>
        <v>0</v>
      </c>
      <c r="K522" s="215" t="s">
        <v>156</v>
      </c>
      <c r="L522" s="45"/>
      <c r="M522" s="220" t="s">
        <v>32</v>
      </c>
      <c r="N522" s="221" t="s">
        <v>47</v>
      </c>
      <c r="O522" s="85"/>
      <c r="P522" s="222">
        <f>O522*H522</f>
        <v>0</v>
      </c>
      <c r="Q522" s="222">
        <v>0</v>
      </c>
      <c r="R522" s="222">
        <f>Q522*H522</f>
        <v>0</v>
      </c>
      <c r="S522" s="222">
        <v>0</v>
      </c>
      <c r="T522" s="223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24" t="s">
        <v>157</v>
      </c>
      <c r="AT522" s="224" t="s">
        <v>152</v>
      </c>
      <c r="AU522" s="224" t="s">
        <v>83</v>
      </c>
      <c r="AY522" s="17" t="s">
        <v>151</v>
      </c>
      <c r="BE522" s="225">
        <f>IF(N522="základní",J522,0)</f>
        <v>0</v>
      </c>
      <c r="BF522" s="225">
        <f>IF(N522="snížená",J522,0)</f>
        <v>0</v>
      </c>
      <c r="BG522" s="225">
        <f>IF(N522="zákl. přenesená",J522,0)</f>
        <v>0</v>
      </c>
      <c r="BH522" s="225">
        <f>IF(N522="sníž. přenesená",J522,0)</f>
        <v>0</v>
      </c>
      <c r="BI522" s="225">
        <f>IF(N522="nulová",J522,0)</f>
        <v>0</v>
      </c>
      <c r="BJ522" s="17" t="s">
        <v>83</v>
      </c>
      <c r="BK522" s="225">
        <f>ROUND(I522*H522,2)</f>
        <v>0</v>
      </c>
      <c r="BL522" s="17" t="s">
        <v>157</v>
      </c>
      <c r="BM522" s="224" t="s">
        <v>1759</v>
      </c>
    </row>
    <row r="523" s="2" customFormat="1" ht="24.15" customHeight="1">
      <c r="A523" s="39"/>
      <c r="B523" s="40"/>
      <c r="C523" s="213" t="s">
        <v>1760</v>
      </c>
      <c r="D523" s="213" t="s">
        <v>152</v>
      </c>
      <c r="E523" s="214" t="s">
        <v>1761</v>
      </c>
      <c r="F523" s="215" t="s">
        <v>1762</v>
      </c>
      <c r="G523" s="216" t="s">
        <v>162</v>
      </c>
      <c r="H523" s="217">
        <v>1</v>
      </c>
      <c r="I523" s="218"/>
      <c r="J523" s="219">
        <f>ROUND(I523*H523,2)</f>
        <v>0</v>
      </c>
      <c r="K523" s="215" t="s">
        <v>156</v>
      </c>
      <c r="L523" s="45"/>
      <c r="M523" s="220" t="s">
        <v>32</v>
      </c>
      <c r="N523" s="221" t="s">
        <v>47</v>
      </c>
      <c r="O523" s="85"/>
      <c r="P523" s="222">
        <f>O523*H523</f>
        <v>0</v>
      </c>
      <c r="Q523" s="222">
        <v>0</v>
      </c>
      <c r="R523" s="222">
        <f>Q523*H523</f>
        <v>0</v>
      </c>
      <c r="S523" s="222">
        <v>0</v>
      </c>
      <c r="T523" s="223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24" t="s">
        <v>157</v>
      </c>
      <c r="AT523" s="224" t="s">
        <v>152</v>
      </c>
      <c r="AU523" s="224" t="s">
        <v>83</v>
      </c>
      <c r="AY523" s="17" t="s">
        <v>151</v>
      </c>
      <c r="BE523" s="225">
        <f>IF(N523="základní",J523,0)</f>
        <v>0</v>
      </c>
      <c r="BF523" s="225">
        <f>IF(N523="snížená",J523,0)</f>
        <v>0</v>
      </c>
      <c r="BG523" s="225">
        <f>IF(N523="zákl. přenesená",J523,0)</f>
        <v>0</v>
      </c>
      <c r="BH523" s="225">
        <f>IF(N523="sníž. přenesená",J523,0)</f>
        <v>0</v>
      </c>
      <c r="BI523" s="225">
        <f>IF(N523="nulová",J523,0)</f>
        <v>0</v>
      </c>
      <c r="BJ523" s="17" t="s">
        <v>83</v>
      </c>
      <c r="BK523" s="225">
        <f>ROUND(I523*H523,2)</f>
        <v>0</v>
      </c>
      <c r="BL523" s="17" t="s">
        <v>157</v>
      </c>
      <c r="BM523" s="224" t="s">
        <v>1763</v>
      </c>
    </row>
    <row r="524" s="2" customFormat="1" ht="24.15" customHeight="1">
      <c r="A524" s="39"/>
      <c r="B524" s="40"/>
      <c r="C524" s="213" t="s">
        <v>1764</v>
      </c>
      <c r="D524" s="213" t="s">
        <v>152</v>
      </c>
      <c r="E524" s="214" t="s">
        <v>1765</v>
      </c>
      <c r="F524" s="215" t="s">
        <v>1766</v>
      </c>
      <c r="G524" s="216" t="s">
        <v>162</v>
      </c>
      <c r="H524" s="217">
        <v>5</v>
      </c>
      <c r="I524" s="218"/>
      <c r="J524" s="219">
        <f>ROUND(I524*H524,2)</f>
        <v>0</v>
      </c>
      <c r="K524" s="215" t="s">
        <v>156</v>
      </c>
      <c r="L524" s="45"/>
      <c r="M524" s="220" t="s">
        <v>32</v>
      </c>
      <c r="N524" s="221" t="s">
        <v>47</v>
      </c>
      <c r="O524" s="85"/>
      <c r="P524" s="222">
        <f>O524*H524</f>
        <v>0</v>
      </c>
      <c r="Q524" s="222">
        <v>0</v>
      </c>
      <c r="R524" s="222">
        <f>Q524*H524</f>
        <v>0</v>
      </c>
      <c r="S524" s="222">
        <v>0</v>
      </c>
      <c r="T524" s="223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24" t="s">
        <v>157</v>
      </c>
      <c r="AT524" s="224" t="s">
        <v>152</v>
      </c>
      <c r="AU524" s="224" t="s">
        <v>83</v>
      </c>
      <c r="AY524" s="17" t="s">
        <v>151</v>
      </c>
      <c r="BE524" s="225">
        <f>IF(N524="základní",J524,0)</f>
        <v>0</v>
      </c>
      <c r="BF524" s="225">
        <f>IF(N524="snížená",J524,0)</f>
        <v>0</v>
      </c>
      <c r="BG524" s="225">
        <f>IF(N524="zákl. přenesená",J524,0)</f>
        <v>0</v>
      </c>
      <c r="BH524" s="225">
        <f>IF(N524="sníž. přenesená",J524,0)</f>
        <v>0</v>
      </c>
      <c r="BI524" s="225">
        <f>IF(N524="nulová",J524,0)</f>
        <v>0</v>
      </c>
      <c r="BJ524" s="17" t="s">
        <v>83</v>
      </c>
      <c r="BK524" s="225">
        <f>ROUND(I524*H524,2)</f>
        <v>0</v>
      </c>
      <c r="BL524" s="17" t="s">
        <v>157</v>
      </c>
      <c r="BM524" s="224" t="s">
        <v>1767</v>
      </c>
    </row>
    <row r="525" s="2" customFormat="1" ht="16.5" customHeight="1">
      <c r="A525" s="39"/>
      <c r="B525" s="40"/>
      <c r="C525" s="213" t="s">
        <v>1768</v>
      </c>
      <c r="D525" s="213" t="s">
        <v>152</v>
      </c>
      <c r="E525" s="214" t="s">
        <v>1769</v>
      </c>
      <c r="F525" s="215" t="s">
        <v>1770</v>
      </c>
      <c r="G525" s="216" t="s">
        <v>162</v>
      </c>
      <c r="H525" s="217">
        <v>1</v>
      </c>
      <c r="I525" s="218"/>
      <c r="J525" s="219">
        <f>ROUND(I525*H525,2)</f>
        <v>0</v>
      </c>
      <c r="K525" s="215" t="s">
        <v>156</v>
      </c>
      <c r="L525" s="45"/>
      <c r="M525" s="220" t="s">
        <v>32</v>
      </c>
      <c r="N525" s="221" t="s">
        <v>47</v>
      </c>
      <c r="O525" s="85"/>
      <c r="P525" s="222">
        <f>O525*H525</f>
        <v>0</v>
      </c>
      <c r="Q525" s="222">
        <v>0</v>
      </c>
      <c r="R525" s="222">
        <f>Q525*H525</f>
        <v>0</v>
      </c>
      <c r="S525" s="222">
        <v>0</v>
      </c>
      <c r="T525" s="223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24" t="s">
        <v>157</v>
      </c>
      <c r="AT525" s="224" t="s">
        <v>152</v>
      </c>
      <c r="AU525" s="224" t="s">
        <v>83</v>
      </c>
      <c r="AY525" s="17" t="s">
        <v>151</v>
      </c>
      <c r="BE525" s="225">
        <f>IF(N525="základní",J525,0)</f>
        <v>0</v>
      </c>
      <c r="BF525" s="225">
        <f>IF(N525="snížená",J525,0)</f>
        <v>0</v>
      </c>
      <c r="BG525" s="225">
        <f>IF(N525="zákl. přenesená",J525,0)</f>
        <v>0</v>
      </c>
      <c r="BH525" s="225">
        <f>IF(N525="sníž. přenesená",J525,0)</f>
        <v>0</v>
      </c>
      <c r="BI525" s="225">
        <f>IF(N525="nulová",J525,0)</f>
        <v>0</v>
      </c>
      <c r="BJ525" s="17" t="s">
        <v>83</v>
      </c>
      <c r="BK525" s="225">
        <f>ROUND(I525*H525,2)</f>
        <v>0</v>
      </c>
      <c r="BL525" s="17" t="s">
        <v>157</v>
      </c>
      <c r="BM525" s="224" t="s">
        <v>1771</v>
      </c>
    </row>
    <row r="526" s="2" customFormat="1" ht="24.15" customHeight="1">
      <c r="A526" s="39"/>
      <c r="B526" s="40"/>
      <c r="C526" s="213" t="s">
        <v>1772</v>
      </c>
      <c r="D526" s="213" t="s">
        <v>152</v>
      </c>
      <c r="E526" s="214" t="s">
        <v>1773</v>
      </c>
      <c r="F526" s="215" t="s">
        <v>1774</v>
      </c>
      <c r="G526" s="216" t="s">
        <v>162</v>
      </c>
      <c r="H526" s="217">
        <v>2</v>
      </c>
      <c r="I526" s="218"/>
      <c r="J526" s="219">
        <f>ROUND(I526*H526,2)</f>
        <v>0</v>
      </c>
      <c r="K526" s="215" t="s">
        <v>156</v>
      </c>
      <c r="L526" s="45"/>
      <c r="M526" s="220" t="s">
        <v>32</v>
      </c>
      <c r="N526" s="221" t="s">
        <v>47</v>
      </c>
      <c r="O526" s="85"/>
      <c r="P526" s="222">
        <f>O526*H526</f>
        <v>0</v>
      </c>
      <c r="Q526" s="222">
        <v>0</v>
      </c>
      <c r="R526" s="222">
        <f>Q526*H526</f>
        <v>0</v>
      </c>
      <c r="S526" s="222">
        <v>0</v>
      </c>
      <c r="T526" s="223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24" t="s">
        <v>157</v>
      </c>
      <c r="AT526" s="224" t="s">
        <v>152</v>
      </c>
      <c r="AU526" s="224" t="s">
        <v>83</v>
      </c>
      <c r="AY526" s="17" t="s">
        <v>151</v>
      </c>
      <c r="BE526" s="225">
        <f>IF(N526="základní",J526,0)</f>
        <v>0</v>
      </c>
      <c r="BF526" s="225">
        <f>IF(N526="snížená",J526,0)</f>
        <v>0</v>
      </c>
      <c r="BG526" s="225">
        <f>IF(N526="zákl. přenesená",J526,0)</f>
        <v>0</v>
      </c>
      <c r="BH526" s="225">
        <f>IF(N526="sníž. přenesená",J526,0)</f>
        <v>0</v>
      </c>
      <c r="BI526" s="225">
        <f>IF(N526="nulová",J526,0)</f>
        <v>0</v>
      </c>
      <c r="BJ526" s="17" t="s">
        <v>83</v>
      </c>
      <c r="BK526" s="225">
        <f>ROUND(I526*H526,2)</f>
        <v>0</v>
      </c>
      <c r="BL526" s="17" t="s">
        <v>157</v>
      </c>
      <c r="BM526" s="224" t="s">
        <v>1775</v>
      </c>
    </row>
    <row r="527" s="2" customFormat="1" ht="16.5" customHeight="1">
      <c r="A527" s="39"/>
      <c r="B527" s="40"/>
      <c r="C527" s="213" t="s">
        <v>1776</v>
      </c>
      <c r="D527" s="213" t="s">
        <v>152</v>
      </c>
      <c r="E527" s="214" t="s">
        <v>1777</v>
      </c>
      <c r="F527" s="215" t="s">
        <v>1778</v>
      </c>
      <c r="G527" s="216" t="s">
        <v>191</v>
      </c>
      <c r="H527" s="217">
        <v>15</v>
      </c>
      <c r="I527" s="218"/>
      <c r="J527" s="219">
        <f>ROUND(I527*H527,2)</f>
        <v>0</v>
      </c>
      <c r="K527" s="215" t="s">
        <v>156</v>
      </c>
      <c r="L527" s="45"/>
      <c r="M527" s="220" t="s">
        <v>32</v>
      </c>
      <c r="N527" s="221" t="s">
        <v>47</v>
      </c>
      <c r="O527" s="85"/>
      <c r="P527" s="222">
        <f>O527*H527</f>
        <v>0</v>
      </c>
      <c r="Q527" s="222">
        <v>0</v>
      </c>
      <c r="R527" s="222">
        <f>Q527*H527</f>
        <v>0</v>
      </c>
      <c r="S527" s="222">
        <v>0</v>
      </c>
      <c r="T527" s="223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24" t="s">
        <v>157</v>
      </c>
      <c r="AT527" s="224" t="s">
        <v>152</v>
      </c>
      <c r="AU527" s="224" t="s">
        <v>83</v>
      </c>
      <c r="AY527" s="17" t="s">
        <v>151</v>
      </c>
      <c r="BE527" s="225">
        <f>IF(N527="základní",J527,0)</f>
        <v>0</v>
      </c>
      <c r="BF527" s="225">
        <f>IF(N527="snížená",J527,0)</f>
        <v>0</v>
      </c>
      <c r="BG527" s="225">
        <f>IF(N527="zákl. přenesená",J527,0)</f>
        <v>0</v>
      </c>
      <c r="BH527" s="225">
        <f>IF(N527="sníž. přenesená",J527,0)</f>
        <v>0</v>
      </c>
      <c r="BI527" s="225">
        <f>IF(N527="nulová",J527,0)</f>
        <v>0</v>
      </c>
      <c r="BJ527" s="17" t="s">
        <v>83</v>
      </c>
      <c r="BK527" s="225">
        <f>ROUND(I527*H527,2)</f>
        <v>0</v>
      </c>
      <c r="BL527" s="17" t="s">
        <v>157</v>
      </c>
      <c r="BM527" s="224" t="s">
        <v>1779</v>
      </c>
    </row>
    <row r="528" s="2" customFormat="1" ht="16.5" customHeight="1">
      <c r="A528" s="39"/>
      <c r="B528" s="40"/>
      <c r="C528" s="213" t="s">
        <v>1780</v>
      </c>
      <c r="D528" s="213" t="s">
        <v>152</v>
      </c>
      <c r="E528" s="214" t="s">
        <v>1781</v>
      </c>
      <c r="F528" s="215" t="s">
        <v>1782</v>
      </c>
      <c r="G528" s="216" t="s">
        <v>162</v>
      </c>
      <c r="H528" s="217">
        <v>1</v>
      </c>
      <c r="I528" s="218"/>
      <c r="J528" s="219">
        <f>ROUND(I528*H528,2)</f>
        <v>0</v>
      </c>
      <c r="K528" s="215" t="s">
        <v>156</v>
      </c>
      <c r="L528" s="45"/>
      <c r="M528" s="220" t="s">
        <v>32</v>
      </c>
      <c r="N528" s="221" t="s">
        <v>47</v>
      </c>
      <c r="O528" s="85"/>
      <c r="P528" s="222">
        <f>O528*H528</f>
        <v>0</v>
      </c>
      <c r="Q528" s="222">
        <v>0</v>
      </c>
      <c r="R528" s="222">
        <f>Q528*H528</f>
        <v>0</v>
      </c>
      <c r="S528" s="222">
        <v>0</v>
      </c>
      <c r="T528" s="223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24" t="s">
        <v>157</v>
      </c>
      <c r="AT528" s="224" t="s">
        <v>152</v>
      </c>
      <c r="AU528" s="224" t="s">
        <v>83</v>
      </c>
      <c r="AY528" s="17" t="s">
        <v>151</v>
      </c>
      <c r="BE528" s="225">
        <f>IF(N528="základní",J528,0)</f>
        <v>0</v>
      </c>
      <c r="BF528" s="225">
        <f>IF(N528="snížená",J528,0)</f>
        <v>0</v>
      </c>
      <c r="BG528" s="225">
        <f>IF(N528="zákl. přenesená",J528,0)</f>
        <v>0</v>
      </c>
      <c r="BH528" s="225">
        <f>IF(N528="sníž. přenesená",J528,0)</f>
        <v>0</v>
      </c>
      <c r="BI528" s="225">
        <f>IF(N528="nulová",J528,0)</f>
        <v>0</v>
      </c>
      <c r="BJ528" s="17" t="s">
        <v>83</v>
      </c>
      <c r="BK528" s="225">
        <f>ROUND(I528*H528,2)</f>
        <v>0</v>
      </c>
      <c r="BL528" s="17" t="s">
        <v>157</v>
      </c>
      <c r="BM528" s="224" t="s">
        <v>1783</v>
      </c>
    </row>
    <row r="529" s="2" customFormat="1" ht="21.75" customHeight="1">
      <c r="A529" s="39"/>
      <c r="B529" s="40"/>
      <c r="C529" s="213" t="s">
        <v>1784</v>
      </c>
      <c r="D529" s="213" t="s">
        <v>152</v>
      </c>
      <c r="E529" s="214" t="s">
        <v>1785</v>
      </c>
      <c r="F529" s="215" t="s">
        <v>1786</v>
      </c>
      <c r="G529" s="216" t="s">
        <v>162</v>
      </c>
      <c r="H529" s="217">
        <v>5</v>
      </c>
      <c r="I529" s="218"/>
      <c r="J529" s="219">
        <f>ROUND(I529*H529,2)</f>
        <v>0</v>
      </c>
      <c r="K529" s="215" t="s">
        <v>156</v>
      </c>
      <c r="L529" s="45"/>
      <c r="M529" s="220" t="s">
        <v>32</v>
      </c>
      <c r="N529" s="221" t="s">
        <v>47</v>
      </c>
      <c r="O529" s="85"/>
      <c r="P529" s="222">
        <f>O529*H529</f>
        <v>0</v>
      </c>
      <c r="Q529" s="222">
        <v>0</v>
      </c>
      <c r="R529" s="222">
        <f>Q529*H529</f>
        <v>0</v>
      </c>
      <c r="S529" s="222">
        <v>0</v>
      </c>
      <c r="T529" s="223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24" t="s">
        <v>157</v>
      </c>
      <c r="AT529" s="224" t="s">
        <v>152</v>
      </c>
      <c r="AU529" s="224" t="s">
        <v>83</v>
      </c>
      <c r="AY529" s="17" t="s">
        <v>151</v>
      </c>
      <c r="BE529" s="225">
        <f>IF(N529="základní",J529,0)</f>
        <v>0</v>
      </c>
      <c r="BF529" s="225">
        <f>IF(N529="snížená",J529,0)</f>
        <v>0</v>
      </c>
      <c r="BG529" s="225">
        <f>IF(N529="zákl. přenesená",J529,0)</f>
        <v>0</v>
      </c>
      <c r="BH529" s="225">
        <f>IF(N529="sníž. přenesená",J529,0)</f>
        <v>0</v>
      </c>
      <c r="BI529" s="225">
        <f>IF(N529="nulová",J529,0)</f>
        <v>0</v>
      </c>
      <c r="BJ529" s="17" t="s">
        <v>83</v>
      </c>
      <c r="BK529" s="225">
        <f>ROUND(I529*H529,2)</f>
        <v>0</v>
      </c>
      <c r="BL529" s="17" t="s">
        <v>157</v>
      </c>
      <c r="BM529" s="224" t="s">
        <v>1787</v>
      </c>
    </row>
    <row r="530" s="2" customFormat="1" ht="21.75" customHeight="1">
      <c r="A530" s="39"/>
      <c r="B530" s="40"/>
      <c r="C530" s="213" t="s">
        <v>1788</v>
      </c>
      <c r="D530" s="213" t="s">
        <v>152</v>
      </c>
      <c r="E530" s="214" t="s">
        <v>1789</v>
      </c>
      <c r="F530" s="215" t="s">
        <v>1790</v>
      </c>
      <c r="G530" s="216" t="s">
        <v>162</v>
      </c>
      <c r="H530" s="217">
        <v>1</v>
      </c>
      <c r="I530" s="218"/>
      <c r="J530" s="219">
        <f>ROUND(I530*H530,2)</f>
        <v>0</v>
      </c>
      <c r="K530" s="215" t="s">
        <v>156</v>
      </c>
      <c r="L530" s="45"/>
      <c r="M530" s="220" t="s">
        <v>32</v>
      </c>
      <c r="N530" s="221" t="s">
        <v>47</v>
      </c>
      <c r="O530" s="85"/>
      <c r="P530" s="222">
        <f>O530*H530</f>
        <v>0</v>
      </c>
      <c r="Q530" s="222">
        <v>0</v>
      </c>
      <c r="R530" s="222">
        <f>Q530*H530</f>
        <v>0</v>
      </c>
      <c r="S530" s="222">
        <v>0</v>
      </c>
      <c r="T530" s="223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24" t="s">
        <v>157</v>
      </c>
      <c r="AT530" s="224" t="s">
        <v>152</v>
      </c>
      <c r="AU530" s="224" t="s">
        <v>83</v>
      </c>
      <c r="AY530" s="17" t="s">
        <v>151</v>
      </c>
      <c r="BE530" s="225">
        <f>IF(N530="základní",J530,0)</f>
        <v>0</v>
      </c>
      <c r="BF530" s="225">
        <f>IF(N530="snížená",J530,0)</f>
        <v>0</v>
      </c>
      <c r="BG530" s="225">
        <f>IF(N530="zákl. přenesená",J530,0)</f>
        <v>0</v>
      </c>
      <c r="BH530" s="225">
        <f>IF(N530="sníž. přenesená",J530,0)</f>
        <v>0</v>
      </c>
      <c r="BI530" s="225">
        <f>IF(N530="nulová",J530,0)</f>
        <v>0</v>
      </c>
      <c r="BJ530" s="17" t="s">
        <v>83</v>
      </c>
      <c r="BK530" s="225">
        <f>ROUND(I530*H530,2)</f>
        <v>0</v>
      </c>
      <c r="BL530" s="17" t="s">
        <v>157</v>
      </c>
      <c r="BM530" s="224" t="s">
        <v>1791</v>
      </c>
    </row>
    <row r="531" s="2" customFormat="1" ht="24.15" customHeight="1">
      <c r="A531" s="39"/>
      <c r="B531" s="40"/>
      <c r="C531" s="213" t="s">
        <v>1792</v>
      </c>
      <c r="D531" s="213" t="s">
        <v>152</v>
      </c>
      <c r="E531" s="214" t="s">
        <v>1793</v>
      </c>
      <c r="F531" s="215" t="s">
        <v>1794</v>
      </c>
      <c r="G531" s="216" t="s">
        <v>162</v>
      </c>
      <c r="H531" s="217">
        <v>1</v>
      </c>
      <c r="I531" s="218"/>
      <c r="J531" s="219">
        <f>ROUND(I531*H531,2)</f>
        <v>0</v>
      </c>
      <c r="K531" s="215" t="s">
        <v>156</v>
      </c>
      <c r="L531" s="45"/>
      <c r="M531" s="220" t="s">
        <v>32</v>
      </c>
      <c r="N531" s="221" t="s">
        <v>47</v>
      </c>
      <c r="O531" s="85"/>
      <c r="P531" s="222">
        <f>O531*H531</f>
        <v>0</v>
      </c>
      <c r="Q531" s="222">
        <v>0</v>
      </c>
      <c r="R531" s="222">
        <f>Q531*H531</f>
        <v>0</v>
      </c>
      <c r="S531" s="222">
        <v>0</v>
      </c>
      <c r="T531" s="223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24" t="s">
        <v>157</v>
      </c>
      <c r="AT531" s="224" t="s">
        <v>152</v>
      </c>
      <c r="AU531" s="224" t="s">
        <v>83</v>
      </c>
      <c r="AY531" s="17" t="s">
        <v>151</v>
      </c>
      <c r="BE531" s="225">
        <f>IF(N531="základní",J531,0)</f>
        <v>0</v>
      </c>
      <c r="BF531" s="225">
        <f>IF(N531="snížená",J531,0)</f>
        <v>0</v>
      </c>
      <c r="BG531" s="225">
        <f>IF(N531="zákl. přenesená",J531,0)</f>
        <v>0</v>
      </c>
      <c r="BH531" s="225">
        <f>IF(N531="sníž. přenesená",J531,0)</f>
        <v>0</v>
      </c>
      <c r="BI531" s="225">
        <f>IF(N531="nulová",J531,0)</f>
        <v>0</v>
      </c>
      <c r="BJ531" s="17" t="s">
        <v>83</v>
      </c>
      <c r="BK531" s="225">
        <f>ROUND(I531*H531,2)</f>
        <v>0</v>
      </c>
      <c r="BL531" s="17" t="s">
        <v>157</v>
      </c>
      <c r="BM531" s="224" t="s">
        <v>1795</v>
      </c>
    </row>
    <row r="532" s="2" customFormat="1" ht="21.75" customHeight="1">
      <c r="A532" s="39"/>
      <c r="B532" s="40"/>
      <c r="C532" s="213" t="s">
        <v>1796</v>
      </c>
      <c r="D532" s="213" t="s">
        <v>152</v>
      </c>
      <c r="E532" s="214" t="s">
        <v>1797</v>
      </c>
      <c r="F532" s="215" t="s">
        <v>1798</v>
      </c>
      <c r="G532" s="216" t="s">
        <v>162</v>
      </c>
      <c r="H532" s="217">
        <v>1</v>
      </c>
      <c r="I532" s="218"/>
      <c r="J532" s="219">
        <f>ROUND(I532*H532,2)</f>
        <v>0</v>
      </c>
      <c r="K532" s="215" t="s">
        <v>156</v>
      </c>
      <c r="L532" s="45"/>
      <c r="M532" s="220" t="s">
        <v>32</v>
      </c>
      <c r="N532" s="221" t="s">
        <v>47</v>
      </c>
      <c r="O532" s="85"/>
      <c r="P532" s="222">
        <f>O532*H532</f>
        <v>0</v>
      </c>
      <c r="Q532" s="222">
        <v>0</v>
      </c>
      <c r="R532" s="222">
        <f>Q532*H532</f>
        <v>0</v>
      </c>
      <c r="S532" s="222">
        <v>0</v>
      </c>
      <c r="T532" s="223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24" t="s">
        <v>157</v>
      </c>
      <c r="AT532" s="224" t="s">
        <v>152</v>
      </c>
      <c r="AU532" s="224" t="s">
        <v>83</v>
      </c>
      <c r="AY532" s="17" t="s">
        <v>151</v>
      </c>
      <c r="BE532" s="225">
        <f>IF(N532="základní",J532,0)</f>
        <v>0</v>
      </c>
      <c r="BF532" s="225">
        <f>IF(N532="snížená",J532,0)</f>
        <v>0</v>
      </c>
      <c r="BG532" s="225">
        <f>IF(N532="zákl. přenesená",J532,0)</f>
        <v>0</v>
      </c>
      <c r="BH532" s="225">
        <f>IF(N532="sníž. přenesená",J532,0)</f>
        <v>0</v>
      </c>
      <c r="BI532" s="225">
        <f>IF(N532="nulová",J532,0)</f>
        <v>0</v>
      </c>
      <c r="BJ532" s="17" t="s">
        <v>83</v>
      </c>
      <c r="BK532" s="225">
        <f>ROUND(I532*H532,2)</f>
        <v>0</v>
      </c>
      <c r="BL532" s="17" t="s">
        <v>157</v>
      </c>
      <c r="BM532" s="224" t="s">
        <v>1799</v>
      </c>
    </row>
    <row r="533" s="2" customFormat="1" ht="21.75" customHeight="1">
      <c r="A533" s="39"/>
      <c r="B533" s="40"/>
      <c r="C533" s="213" t="s">
        <v>1800</v>
      </c>
      <c r="D533" s="213" t="s">
        <v>152</v>
      </c>
      <c r="E533" s="214" t="s">
        <v>1801</v>
      </c>
      <c r="F533" s="215" t="s">
        <v>1802</v>
      </c>
      <c r="G533" s="216" t="s">
        <v>162</v>
      </c>
      <c r="H533" s="217">
        <v>2</v>
      </c>
      <c r="I533" s="218"/>
      <c r="J533" s="219">
        <f>ROUND(I533*H533,2)</f>
        <v>0</v>
      </c>
      <c r="K533" s="215" t="s">
        <v>156</v>
      </c>
      <c r="L533" s="45"/>
      <c r="M533" s="220" t="s">
        <v>32</v>
      </c>
      <c r="N533" s="221" t="s">
        <v>47</v>
      </c>
      <c r="O533" s="85"/>
      <c r="P533" s="222">
        <f>O533*H533</f>
        <v>0</v>
      </c>
      <c r="Q533" s="222">
        <v>0</v>
      </c>
      <c r="R533" s="222">
        <f>Q533*H533</f>
        <v>0</v>
      </c>
      <c r="S533" s="222">
        <v>0</v>
      </c>
      <c r="T533" s="223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24" t="s">
        <v>157</v>
      </c>
      <c r="AT533" s="224" t="s">
        <v>152</v>
      </c>
      <c r="AU533" s="224" t="s">
        <v>83</v>
      </c>
      <c r="AY533" s="17" t="s">
        <v>151</v>
      </c>
      <c r="BE533" s="225">
        <f>IF(N533="základní",J533,0)</f>
        <v>0</v>
      </c>
      <c r="BF533" s="225">
        <f>IF(N533="snížená",J533,0)</f>
        <v>0</v>
      </c>
      <c r="BG533" s="225">
        <f>IF(N533="zákl. přenesená",J533,0)</f>
        <v>0</v>
      </c>
      <c r="BH533" s="225">
        <f>IF(N533="sníž. přenesená",J533,0)</f>
        <v>0</v>
      </c>
      <c r="BI533" s="225">
        <f>IF(N533="nulová",J533,0)</f>
        <v>0</v>
      </c>
      <c r="BJ533" s="17" t="s">
        <v>83</v>
      </c>
      <c r="BK533" s="225">
        <f>ROUND(I533*H533,2)</f>
        <v>0</v>
      </c>
      <c r="BL533" s="17" t="s">
        <v>157</v>
      </c>
      <c r="BM533" s="224" t="s">
        <v>1803</v>
      </c>
    </row>
    <row r="534" s="2" customFormat="1" ht="37.8" customHeight="1">
      <c r="A534" s="39"/>
      <c r="B534" s="40"/>
      <c r="C534" s="213" t="s">
        <v>1804</v>
      </c>
      <c r="D534" s="213" t="s">
        <v>152</v>
      </c>
      <c r="E534" s="214" t="s">
        <v>1805</v>
      </c>
      <c r="F534" s="215" t="s">
        <v>1806</v>
      </c>
      <c r="G534" s="216" t="s">
        <v>162</v>
      </c>
      <c r="H534" s="217">
        <v>1</v>
      </c>
      <c r="I534" s="218"/>
      <c r="J534" s="219">
        <f>ROUND(I534*H534,2)</f>
        <v>0</v>
      </c>
      <c r="K534" s="215" t="s">
        <v>156</v>
      </c>
      <c r="L534" s="45"/>
      <c r="M534" s="220" t="s">
        <v>32</v>
      </c>
      <c r="N534" s="221" t="s">
        <v>47</v>
      </c>
      <c r="O534" s="85"/>
      <c r="P534" s="222">
        <f>O534*H534</f>
        <v>0</v>
      </c>
      <c r="Q534" s="222">
        <v>0</v>
      </c>
      <c r="R534" s="222">
        <f>Q534*H534</f>
        <v>0</v>
      </c>
      <c r="S534" s="222">
        <v>0</v>
      </c>
      <c r="T534" s="223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24" t="s">
        <v>157</v>
      </c>
      <c r="AT534" s="224" t="s">
        <v>152</v>
      </c>
      <c r="AU534" s="224" t="s">
        <v>83</v>
      </c>
      <c r="AY534" s="17" t="s">
        <v>151</v>
      </c>
      <c r="BE534" s="225">
        <f>IF(N534="základní",J534,0)</f>
        <v>0</v>
      </c>
      <c r="BF534" s="225">
        <f>IF(N534="snížená",J534,0)</f>
        <v>0</v>
      </c>
      <c r="BG534" s="225">
        <f>IF(N534="zákl. přenesená",J534,0)</f>
        <v>0</v>
      </c>
      <c r="BH534" s="225">
        <f>IF(N534="sníž. přenesená",J534,0)</f>
        <v>0</v>
      </c>
      <c r="BI534" s="225">
        <f>IF(N534="nulová",J534,0)</f>
        <v>0</v>
      </c>
      <c r="BJ534" s="17" t="s">
        <v>83</v>
      </c>
      <c r="BK534" s="225">
        <f>ROUND(I534*H534,2)</f>
        <v>0</v>
      </c>
      <c r="BL534" s="17" t="s">
        <v>157</v>
      </c>
      <c r="BM534" s="224" t="s">
        <v>1807</v>
      </c>
    </row>
    <row r="535" s="2" customFormat="1" ht="49.05" customHeight="1">
      <c r="A535" s="39"/>
      <c r="B535" s="40"/>
      <c r="C535" s="213" t="s">
        <v>1808</v>
      </c>
      <c r="D535" s="213" t="s">
        <v>152</v>
      </c>
      <c r="E535" s="214" t="s">
        <v>1809</v>
      </c>
      <c r="F535" s="215" t="s">
        <v>1810</v>
      </c>
      <c r="G535" s="216" t="s">
        <v>162</v>
      </c>
      <c r="H535" s="217">
        <v>1</v>
      </c>
      <c r="I535" s="218"/>
      <c r="J535" s="219">
        <f>ROUND(I535*H535,2)</f>
        <v>0</v>
      </c>
      <c r="K535" s="215" t="s">
        <v>156</v>
      </c>
      <c r="L535" s="45"/>
      <c r="M535" s="220" t="s">
        <v>32</v>
      </c>
      <c r="N535" s="221" t="s">
        <v>47</v>
      </c>
      <c r="O535" s="85"/>
      <c r="P535" s="222">
        <f>O535*H535</f>
        <v>0</v>
      </c>
      <c r="Q535" s="222">
        <v>0</v>
      </c>
      <c r="R535" s="222">
        <f>Q535*H535</f>
        <v>0</v>
      </c>
      <c r="S535" s="222">
        <v>0</v>
      </c>
      <c r="T535" s="223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24" t="s">
        <v>157</v>
      </c>
      <c r="AT535" s="224" t="s">
        <v>152</v>
      </c>
      <c r="AU535" s="224" t="s">
        <v>83</v>
      </c>
      <c r="AY535" s="17" t="s">
        <v>151</v>
      </c>
      <c r="BE535" s="225">
        <f>IF(N535="základní",J535,0)</f>
        <v>0</v>
      </c>
      <c r="BF535" s="225">
        <f>IF(N535="snížená",J535,0)</f>
        <v>0</v>
      </c>
      <c r="BG535" s="225">
        <f>IF(N535="zákl. přenesená",J535,0)</f>
        <v>0</v>
      </c>
      <c r="BH535" s="225">
        <f>IF(N535="sníž. přenesená",J535,0)</f>
        <v>0</v>
      </c>
      <c r="BI535" s="225">
        <f>IF(N535="nulová",J535,0)</f>
        <v>0</v>
      </c>
      <c r="BJ535" s="17" t="s">
        <v>83</v>
      </c>
      <c r="BK535" s="225">
        <f>ROUND(I535*H535,2)</f>
        <v>0</v>
      </c>
      <c r="BL535" s="17" t="s">
        <v>157</v>
      </c>
      <c r="BM535" s="224" t="s">
        <v>1811</v>
      </c>
    </row>
    <row r="536" s="2" customFormat="1" ht="16.5" customHeight="1">
      <c r="A536" s="39"/>
      <c r="B536" s="40"/>
      <c r="C536" s="213" t="s">
        <v>1812</v>
      </c>
      <c r="D536" s="213" t="s">
        <v>152</v>
      </c>
      <c r="E536" s="214" t="s">
        <v>1813</v>
      </c>
      <c r="F536" s="215" t="s">
        <v>1814</v>
      </c>
      <c r="G536" s="216" t="s">
        <v>162</v>
      </c>
      <c r="H536" s="217">
        <v>1</v>
      </c>
      <c r="I536" s="218"/>
      <c r="J536" s="219">
        <f>ROUND(I536*H536,2)</f>
        <v>0</v>
      </c>
      <c r="K536" s="215" t="s">
        <v>156</v>
      </c>
      <c r="L536" s="45"/>
      <c r="M536" s="220" t="s">
        <v>32</v>
      </c>
      <c r="N536" s="221" t="s">
        <v>47</v>
      </c>
      <c r="O536" s="85"/>
      <c r="P536" s="222">
        <f>O536*H536</f>
        <v>0</v>
      </c>
      <c r="Q536" s="222">
        <v>0</v>
      </c>
      <c r="R536" s="222">
        <f>Q536*H536</f>
        <v>0</v>
      </c>
      <c r="S536" s="222">
        <v>0</v>
      </c>
      <c r="T536" s="223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24" t="s">
        <v>157</v>
      </c>
      <c r="AT536" s="224" t="s">
        <v>152</v>
      </c>
      <c r="AU536" s="224" t="s">
        <v>83</v>
      </c>
      <c r="AY536" s="17" t="s">
        <v>151</v>
      </c>
      <c r="BE536" s="225">
        <f>IF(N536="základní",J536,0)</f>
        <v>0</v>
      </c>
      <c r="BF536" s="225">
        <f>IF(N536="snížená",J536,0)</f>
        <v>0</v>
      </c>
      <c r="BG536" s="225">
        <f>IF(N536="zákl. přenesená",J536,0)</f>
        <v>0</v>
      </c>
      <c r="BH536" s="225">
        <f>IF(N536="sníž. přenesená",J536,0)</f>
        <v>0</v>
      </c>
      <c r="BI536" s="225">
        <f>IF(N536="nulová",J536,0)</f>
        <v>0</v>
      </c>
      <c r="BJ536" s="17" t="s">
        <v>83</v>
      </c>
      <c r="BK536" s="225">
        <f>ROUND(I536*H536,2)</f>
        <v>0</v>
      </c>
      <c r="BL536" s="17" t="s">
        <v>157</v>
      </c>
      <c r="BM536" s="224" t="s">
        <v>1815</v>
      </c>
    </row>
    <row r="537" s="2" customFormat="1" ht="37.8" customHeight="1">
      <c r="A537" s="39"/>
      <c r="B537" s="40"/>
      <c r="C537" s="226" t="s">
        <v>1816</v>
      </c>
      <c r="D537" s="226" t="s">
        <v>159</v>
      </c>
      <c r="E537" s="227" t="s">
        <v>1817</v>
      </c>
      <c r="F537" s="228" t="s">
        <v>1818</v>
      </c>
      <c r="G537" s="229" t="s">
        <v>162</v>
      </c>
      <c r="H537" s="230">
        <v>1</v>
      </c>
      <c r="I537" s="231"/>
      <c r="J537" s="232">
        <f>ROUND(I537*H537,2)</f>
        <v>0</v>
      </c>
      <c r="K537" s="228" t="s">
        <v>156</v>
      </c>
      <c r="L537" s="233"/>
      <c r="M537" s="234" t="s">
        <v>32</v>
      </c>
      <c r="N537" s="235" t="s">
        <v>47</v>
      </c>
      <c r="O537" s="85"/>
      <c r="P537" s="222">
        <f>O537*H537</f>
        <v>0</v>
      </c>
      <c r="Q537" s="222">
        <v>0</v>
      </c>
      <c r="R537" s="222">
        <f>Q537*H537</f>
        <v>0</v>
      </c>
      <c r="S537" s="222">
        <v>0</v>
      </c>
      <c r="T537" s="223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24" t="s">
        <v>188</v>
      </c>
      <c r="AT537" s="224" t="s">
        <v>159</v>
      </c>
      <c r="AU537" s="224" t="s">
        <v>83</v>
      </c>
      <c r="AY537" s="17" t="s">
        <v>151</v>
      </c>
      <c r="BE537" s="225">
        <f>IF(N537="základní",J537,0)</f>
        <v>0</v>
      </c>
      <c r="BF537" s="225">
        <f>IF(N537="snížená",J537,0)</f>
        <v>0</v>
      </c>
      <c r="BG537" s="225">
        <f>IF(N537="zákl. přenesená",J537,0)</f>
        <v>0</v>
      </c>
      <c r="BH537" s="225">
        <f>IF(N537="sníž. přenesená",J537,0)</f>
        <v>0</v>
      </c>
      <c r="BI537" s="225">
        <f>IF(N537="nulová",J537,0)</f>
        <v>0</v>
      </c>
      <c r="BJ537" s="17" t="s">
        <v>83</v>
      </c>
      <c r="BK537" s="225">
        <f>ROUND(I537*H537,2)</f>
        <v>0</v>
      </c>
      <c r="BL537" s="17" t="s">
        <v>157</v>
      </c>
      <c r="BM537" s="224" t="s">
        <v>1819</v>
      </c>
    </row>
    <row r="538" s="2" customFormat="1" ht="16.5" customHeight="1">
      <c r="A538" s="39"/>
      <c r="B538" s="40"/>
      <c r="C538" s="213" t="s">
        <v>1820</v>
      </c>
      <c r="D538" s="213" t="s">
        <v>152</v>
      </c>
      <c r="E538" s="214" t="s">
        <v>1821</v>
      </c>
      <c r="F538" s="215" t="s">
        <v>1822</v>
      </c>
      <c r="G538" s="216" t="s">
        <v>162</v>
      </c>
      <c r="H538" s="217">
        <v>1</v>
      </c>
      <c r="I538" s="218"/>
      <c r="J538" s="219">
        <f>ROUND(I538*H538,2)</f>
        <v>0</v>
      </c>
      <c r="K538" s="215" t="s">
        <v>156</v>
      </c>
      <c r="L538" s="45"/>
      <c r="M538" s="220" t="s">
        <v>32</v>
      </c>
      <c r="N538" s="221" t="s">
        <v>47</v>
      </c>
      <c r="O538" s="85"/>
      <c r="P538" s="222">
        <f>O538*H538</f>
        <v>0</v>
      </c>
      <c r="Q538" s="222">
        <v>0</v>
      </c>
      <c r="R538" s="222">
        <f>Q538*H538</f>
        <v>0</v>
      </c>
      <c r="S538" s="222">
        <v>0</v>
      </c>
      <c r="T538" s="223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24" t="s">
        <v>157</v>
      </c>
      <c r="AT538" s="224" t="s">
        <v>152</v>
      </c>
      <c r="AU538" s="224" t="s">
        <v>83</v>
      </c>
      <c r="AY538" s="17" t="s">
        <v>151</v>
      </c>
      <c r="BE538" s="225">
        <f>IF(N538="základní",J538,0)</f>
        <v>0</v>
      </c>
      <c r="BF538" s="225">
        <f>IF(N538="snížená",J538,0)</f>
        <v>0</v>
      </c>
      <c r="BG538" s="225">
        <f>IF(N538="zákl. přenesená",J538,0)</f>
        <v>0</v>
      </c>
      <c r="BH538" s="225">
        <f>IF(N538="sníž. přenesená",J538,0)</f>
        <v>0</v>
      </c>
      <c r="BI538" s="225">
        <f>IF(N538="nulová",J538,0)</f>
        <v>0</v>
      </c>
      <c r="BJ538" s="17" t="s">
        <v>83</v>
      </c>
      <c r="BK538" s="225">
        <f>ROUND(I538*H538,2)</f>
        <v>0</v>
      </c>
      <c r="BL538" s="17" t="s">
        <v>157</v>
      </c>
      <c r="BM538" s="224" t="s">
        <v>1823</v>
      </c>
    </row>
    <row r="539" s="2" customFormat="1" ht="16.5" customHeight="1">
      <c r="A539" s="39"/>
      <c r="B539" s="40"/>
      <c r="C539" s="213" t="s">
        <v>1824</v>
      </c>
      <c r="D539" s="213" t="s">
        <v>152</v>
      </c>
      <c r="E539" s="214" t="s">
        <v>1825</v>
      </c>
      <c r="F539" s="215" t="s">
        <v>1826</v>
      </c>
      <c r="G539" s="216" t="s">
        <v>162</v>
      </c>
      <c r="H539" s="217">
        <v>1</v>
      </c>
      <c r="I539" s="218"/>
      <c r="J539" s="219">
        <f>ROUND(I539*H539,2)</f>
        <v>0</v>
      </c>
      <c r="K539" s="215" t="s">
        <v>156</v>
      </c>
      <c r="L539" s="45"/>
      <c r="M539" s="220" t="s">
        <v>32</v>
      </c>
      <c r="N539" s="221" t="s">
        <v>47</v>
      </c>
      <c r="O539" s="85"/>
      <c r="P539" s="222">
        <f>O539*H539</f>
        <v>0</v>
      </c>
      <c r="Q539" s="222">
        <v>0</v>
      </c>
      <c r="R539" s="222">
        <f>Q539*H539</f>
        <v>0</v>
      </c>
      <c r="S539" s="222">
        <v>0</v>
      </c>
      <c r="T539" s="223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24" t="s">
        <v>157</v>
      </c>
      <c r="AT539" s="224" t="s">
        <v>152</v>
      </c>
      <c r="AU539" s="224" t="s">
        <v>83</v>
      </c>
      <c r="AY539" s="17" t="s">
        <v>151</v>
      </c>
      <c r="BE539" s="225">
        <f>IF(N539="základní",J539,0)</f>
        <v>0</v>
      </c>
      <c r="BF539" s="225">
        <f>IF(N539="snížená",J539,0)</f>
        <v>0</v>
      </c>
      <c r="BG539" s="225">
        <f>IF(N539="zákl. přenesená",J539,0)</f>
        <v>0</v>
      </c>
      <c r="BH539" s="225">
        <f>IF(N539="sníž. přenesená",J539,0)</f>
        <v>0</v>
      </c>
      <c r="BI539" s="225">
        <f>IF(N539="nulová",J539,0)</f>
        <v>0</v>
      </c>
      <c r="BJ539" s="17" t="s">
        <v>83</v>
      </c>
      <c r="BK539" s="225">
        <f>ROUND(I539*H539,2)</f>
        <v>0</v>
      </c>
      <c r="BL539" s="17" t="s">
        <v>157</v>
      </c>
      <c r="BM539" s="224" t="s">
        <v>1827</v>
      </c>
    </row>
    <row r="540" s="2" customFormat="1" ht="16.5" customHeight="1">
      <c r="A540" s="39"/>
      <c r="B540" s="40"/>
      <c r="C540" s="213" t="s">
        <v>1828</v>
      </c>
      <c r="D540" s="213" t="s">
        <v>152</v>
      </c>
      <c r="E540" s="214" t="s">
        <v>1829</v>
      </c>
      <c r="F540" s="215" t="s">
        <v>1830</v>
      </c>
      <c r="G540" s="216" t="s">
        <v>162</v>
      </c>
      <c r="H540" s="217">
        <v>1</v>
      </c>
      <c r="I540" s="218"/>
      <c r="J540" s="219">
        <f>ROUND(I540*H540,2)</f>
        <v>0</v>
      </c>
      <c r="K540" s="215" t="s">
        <v>156</v>
      </c>
      <c r="L540" s="45"/>
      <c r="M540" s="220" t="s">
        <v>32</v>
      </c>
      <c r="N540" s="221" t="s">
        <v>47</v>
      </c>
      <c r="O540" s="85"/>
      <c r="P540" s="222">
        <f>O540*H540</f>
        <v>0</v>
      </c>
      <c r="Q540" s="222">
        <v>0</v>
      </c>
      <c r="R540" s="222">
        <f>Q540*H540</f>
        <v>0</v>
      </c>
      <c r="S540" s="222">
        <v>0</v>
      </c>
      <c r="T540" s="223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24" t="s">
        <v>157</v>
      </c>
      <c r="AT540" s="224" t="s">
        <v>152</v>
      </c>
      <c r="AU540" s="224" t="s">
        <v>83</v>
      </c>
      <c r="AY540" s="17" t="s">
        <v>151</v>
      </c>
      <c r="BE540" s="225">
        <f>IF(N540="základní",J540,0)</f>
        <v>0</v>
      </c>
      <c r="BF540" s="225">
        <f>IF(N540="snížená",J540,0)</f>
        <v>0</v>
      </c>
      <c r="BG540" s="225">
        <f>IF(N540="zákl. přenesená",J540,0)</f>
        <v>0</v>
      </c>
      <c r="BH540" s="225">
        <f>IF(N540="sníž. přenesená",J540,0)</f>
        <v>0</v>
      </c>
      <c r="BI540" s="225">
        <f>IF(N540="nulová",J540,0)</f>
        <v>0</v>
      </c>
      <c r="BJ540" s="17" t="s">
        <v>83</v>
      </c>
      <c r="BK540" s="225">
        <f>ROUND(I540*H540,2)</f>
        <v>0</v>
      </c>
      <c r="BL540" s="17" t="s">
        <v>157</v>
      </c>
      <c r="BM540" s="224" t="s">
        <v>1831</v>
      </c>
    </row>
    <row r="541" s="2" customFormat="1" ht="16.5" customHeight="1">
      <c r="A541" s="39"/>
      <c r="B541" s="40"/>
      <c r="C541" s="213" t="s">
        <v>1832</v>
      </c>
      <c r="D541" s="213" t="s">
        <v>152</v>
      </c>
      <c r="E541" s="214" t="s">
        <v>1833</v>
      </c>
      <c r="F541" s="215" t="s">
        <v>1834</v>
      </c>
      <c r="G541" s="216" t="s">
        <v>162</v>
      </c>
      <c r="H541" s="217">
        <v>1</v>
      </c>
      <c r="I541" s="218"/>
      <c r="J541" s="219">
        <f>ROUND(I541*H541,2)</f>
        <v>0</v>
      </c>
      <c r="K541" s="215" t="s">
        <v>156</v>
      </c>
      <c r="L541" s="45"/>
      <c r="M541" s="220" t="s">
        <v>32</v>
      </c>
      <c r="N541" s="221" t="s">
        <v>47</v>
      </c>
      <c r="O541" s="85"/>
      <c r="P541" s="222">
        <f>O541*H541</f>
        <v>0</v>
      </c>
      <c r="Q541" s="222">
        <v>0</v>
      </c>
      <c r="R541" s="222">
        <f>Q541*H541</f>
        <v>0</v>
      </c>
      <c r="S541" s="222">
        <v>0</v>
      </c>
      <c r="T541" s="223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24" t="s">
        <v>157</v>
      </c>
      <c r="AT541" s="224" t="s">
        <v>152</v>
      </c>
      <c r="AU541" s="224" t="s">
        <v>83</v>
      </c>
      <c r="AY541" s="17" t="s">
        <v>151</v>
      </c>
      <c r="BE541" s="225">
        <f>IF(N541="základní",J541,0)</f>
        <v>0</v>
      </c>
      <c r="BF541" s="225">
        <f>IF(N541="snížená",J541,0)</f>
        <v>0</v>
      </c>
      <c r="BG541" s="225">
        <f>IF(N541="zákl. přenesená",J541,0)</f>
        <v>0</v>
      </c>
      <c r="BH541" s="225">
        <f>IF(N541="sníž. přenesená",J541,0)</f>
        <v>0</v>
      </c>
      <c r="BI541" s="225">
        <f>IF(N541="nulová",J541,0)</f>
        <v>0</v>
      </c>
      <c r="BJ541" s="17" t="s">
        <v>83</v>
      </c>
      <c r="BK541" s="225">
        <f>ROUND(I541*H541,2)</f>
        <v>0</v>
      </c>
      <c r="BL541" s="17" t="s">
        <v>157</v>
      </c>
      <c r="BM541" s="224" t="s">
        <v>1835</v>
      </c>
    </row>
    <row r="542" s="2" customFormat="1" ht="24.15" customHeight="1">
      <c r="A542" s="39"/>
      <c r="B542" s="40"/>
      <c r="C542" s="213" t="s">
        <v>1836</v>
      </c>
      <c r="D542" s="213" t="s">
        <v>152</v>
      </c>
      <c r="E542" s="214" t="s">
        <v>1837</v>
      </c>
      <c r="F542" s="215" t="s">
        <v>1838</v>
      </c>
      <c r="G542" s="216" t="s">
        <v>162</v>
      </c>
      <c r="H542" s="217">
        <v>1</v>
      </c>
      <c r="I542" s="218"/>
      <c r="J542" s="219">
        <f>ROUND(I542*H542,2)</f>
        <v>0</v>
      </c>
      <c r="K542" s="215" t="s">
        <v>156</v>
      </c>
      <c r="L542" s="45"/>
      <c r="M542" s="220" t="s">
        <v>32</v>
      </c>
      <c r="N542" s="221" t="s">
        <v>47</v>
      </c>
      <c r="O542" s="85"/>
      <c r="P542" s="222">
        <f>O542*H542</f>
        <v>0</v>
      </c>
      <c r="Q542" s="222">
        <v>0</v>
      </c>
      <c r="R542" s="222">
        <f>Q542*H542</f>
        <v>0</v>
      </c>
      <c r="S542" s="222">
        <v>0</v>
      </c>
      <c r="T542" s="223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24" t="s">
        <v>157</v>
      </c>
      <c r="AT542" s="224" t="s">
        <v>152</v>
      </c>
      <c r="AU542" s="224" t="s">
        <v>83</v>
      </c>
      <c r="AY542" s="17" t="s">
        <v>151</v>
      </c>
      <c r="BE542" s="225">
        <f>IF(N542="základní",J542,0)</f>
        <v>0</v>
      </c>
      <c r="BF542" s="225">
        <f>IF(N542="snížená",J542,0)</f>
        <v>0</v>
      </c>
      <c r="BG542" s="225">
        <f>IF(N542="zákl. přenesená",J542,0)</f>
        <v>0</v>
      </c>
      <c r="BH542" s="225">
        <f>IF(N542="sníž. přenesená",J542,0)</f>
        <v>0</v>
      </c>
      <c r="BI542" s="225">
        <f>IF(N542="nulová",J542,0)</f>
        <v>0</v>
      </c>
      <c r="BJ542" s="17" t="s">
        <v>83</v>
      </c>
      <c r="BK542" s="225">
        <f>ROUND(I542*H542,2)</f>
        <v>0</v>
      </c>
      <c r="BL542" s="17" t="s">
        <v>157</v>
      </c>
      <c r="BM542" s="224" t="s">
        <v>1839</v>
      </c>
    </row>
    <row r="543" s="2" customFormat="1" ht="16.5" customHeight="1">
      <c r="A543" s="39"/>
      <c r="B543" s="40"/>
      <c r="C543" s="226" t="s">
        <v>1840</v>
      </c>
      <c r="D543" s="226" t="s">
        <v>159</v>
      </c>
      <c r="E543" s="227" t="s">
        <v>1841</v>
      </c>
      <c r="F543" s="228" t="s">
        <v>1842</v>
      </c>
      <c r="G543" s="229" t="s">
        <v>162</v>
      </c>
      <c r="H543" s="230">
        <v>1</v>
      </c>
      <c r="I543" s="231"/>
      <c r="J543" s="232">
        <f>ROUND(I543*H543,2)</f>
        <v>0</v>
      </c>
      <c r="K543" s="228" t="s">
        <v>156</v>
      </c>
      <c r="L543" s="233"/>
      <c r="M543" s="234" t="s">
        <v>32</v>
      </c>
      <c r="N543" s="235" t="s">
        <v>47</v>
      </c>
      <c r="O543" s="85"/>
      <c r="P543" s="222">
        <f>O543*H543</f>
        <v>0</v>
      </c>
      <c r="Q543" s="222">
        <v>0</v>
      </c>
      <c r="R543" s="222">
        <f>Q543*H543</f>
        <v>0</v>
      </c>
      <c r="S543" s="222">
        <v>0</v>
      </c>
      <c r="T543" s="223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24" t="s">
        <v>188</v>
      </c>
      <c r="AT543" s="224" t="s">
        <v>159</v>
      </c>
      <c r="AU543" s="224" t="s">
        <v>83</v>
      </c>
      <c r="AY543" s="17" t="s">
        <v>151</v>
      </c>
      <c r="BE543" s="225">
        <f>IF(N543="základní",J543,0)</f>
        <v>0</v>
      </c>
      <c r="BF543" s="225">
        <f>IF(N543="snížená",J543,0)</f>
        <v>0</v>
      </c>
      <c r="BG543" s="225">
        <f>IF(N543="zákl. přenesená",J543,0)</f>
        <v>0</v>
      </c>
      <c r="BH543" s="225">
        <f>IF(N543="sníž. přenesená",J543,0)</f>
        <v>0</v>
      </c>
      <c r="BI543" s="225">
        <f>IF(N543="nulová",J543,0)</f>
        <v>0</v>
      </c>
      <c r="BJ543" s="17" t="s">
        <v>83</v>
      </c>
      <c r="BK543" s="225">
        <f>ROUND(I543*H543,2)</f>
        <v>0</v>
      </c>
      <c r="BL543" s="17" t="s">
        <v>157</v>
      </c>
      <c r="BM543" s="224" t="s">
        <v>1843</v>
      </c>
    </row>
    <row r="544" s="2" customFormat="1" ht="16.5" customHeight="1">
      <c r="A544" s="39"/>
      <c r="B544" s="40"/>
      <c r="C544" s="226" t="s">
        <v>1844</v>
      </c>
      <c r="D544" s="226" t="s">
        <v>159</v>
      </c>
      <c r="E544" s="227" t="s">
        <v>1845</v>
      </c>
      <c r="F544" s="228" t="s">
        <v>1846</v>
      </c>
      <c r="G544" s="229" t="s">
        <v>162</v>
      </c>
      <c r="H544" s="230">
        <v>1</v>
      </c>
      <c r="I544" s="231"/>
      <c r="J544" s="232">
        <f>ROUND(I544*H544,2)</f>
        <v>0</v>
      </c>
      <c r="K544" s="228" t="s">
        <v>156</v>
      </c>
      <c r="L544" s="233"/>
      <c r="M544" s="234" t="s">
        <v>32</v>
      </c>
      <c r="N544" s="235" t="s">
        <v>47</v>
      </c>
      <c r="O544" s="85"/>
      <c r="P544" s="222">
        <f>O544*H544</f>
        <v>0</v>
      </c>
      <c r="Q544" s="222">
        <v>0</v>
      </c>
      <c r="R544" s="222">
        <f>Q544*H544</f>
        <v>0</v>
      </c>
      <c r="S544" s="222">
        <v>0</v>
      </c>
      <c r="T544" s="223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24" t="s">
        <v>188</v>
      </c>
      <c r="AT544" s="224" t="s">
        <v>159</v>
      </c>
      <c r="AU544" s="224" t="s">
        <v>83</v>
      </c>
      <c r="AY544" s="17" t="s">
        <v>151</v>
      </c>
      <c r="BE544" s="225">
        <f>IF(N544="základní",J544,0)</f>
        <v>0</v>
      </c>
      <c r="BF544" s="225">
        <f>IF(N544="snížená",J544,0)</f>
        <v>0</v>
      </c>
      <c r="BG544" s="225">
        <f>IF(N544="zákl. přenesená",J544,0)</f>
        <v>0</v>
      </c>
      <c r="BH544" s="225">
        <f>IF(N544="sníž. přenesená",J544,0)</f>
        <v>0</v>
      </c>
      <c r="BI544" s="225">
        <f>IF(N544="nulová",J544,0)</f>
        <v>0</v>
      </c>
      <c r="BJ544" s="17" t="s">
        <v>83</v>
      </c>
      <c r="BK544" s="225">
        <f>ROUND(I544*H544,2)</f>
        <v>0</v>
      </c>
      <c r="BL544" s="17" t="s">
        <v>157</v>
      </c>
      <c r="BM544" s="224" t="s">
        <v>1847</v>
      </c>
    </row>
    <row r="545" s="2" customFormat="1" ht="16.5" customHeight="1">
      <c r="A545" s="39"/>
      <c r="B545" s="40"/>
      <c r="C545" s="226" t="s">
        <v>1848</v>
      </c>
      <c r="D545" s="226" t="s">
        <v>159</v>
      </c>
      <c r="E545" s="227" t="s">
        <v>1849</v>
      </c>
      <c r="F545" s="228" t="s">
        <v>1850</v>
      </c>
      <c r="G545" s="229" t="s">
        <v>162</v>
      </c>
      <c r="H545" s="230">
        <v>5</v>
      </c>
      <c r="I545" s="231"/>
      <c r="J545" s="232">
        <f>ROUND(I545*H545,2)</f>
        <v>0</v>
      </c>
      <c r="K545" s="228" t="s">
        <v>156</v>
      </c>
      <c r="L545" s="233"/>
      <c r="M545" s="234" t="s">
        <v>32</v>
      </c>
      <c r="N545" s="235" t="s">
        <v>47</v>
      </c>
      <c r="O545" s="85"/>
      <c r="P545" s="222">
        <f>O545*H545</f>
        <v>0</v>
      </c>
      <c r="Q545" s="222">
        <v>0</v>
      </c>
      <c r="R545" s="222">
        <f>Q545*H545</f>
        <v>0</v>
      </c>
      <c r="S545" s="222">
        <v>0</v>
      </c>
      <c r="T545" s="223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24" t="s">
        <v>188</v>
      </c>
      <c r="AT545" s="224" t="s">
        <v>159</v>
      </c>
      <c r="AU545" s="224" t="s">
        <v>83</v>
      </c>
      <c r="AY545" s="17" t="s">
        <v>151</v>
      </c>
      <c r="BE545" s="225">
        <f>IF(N545="základní",J545,0)</f>
        <v>0</v>
      </c>
      <c r="BF545" s="225">
        <f>IF(N545="snížená",J545,0)</f>
        <v>0</v>
      </c>
      <c r="BG545" s="225">
        <f>IF(N545="zákl. přenesená",J545,0)</f>
        <v>0</v>
      </c>
      <c r="BH545" s="225">
        <f>IF(N545="sníž. přenesená",J545,0)</f>
        <v>0</v>
      </c>
      <c r="BI545" s="225">
        <f>IF(N545="nulová",J545,0)</f>
        <v>0</v>
      </c>
      <c r="BJ545" s="17" t="s">
        <v>83</v>
      </c>
      <c r="BK545" s="225">
        <f>ROUND(I545*H545,2)</f>
        <v>0</v>
      </c>
      <c r="BL545" s="17" t="s">
        <v>157</v>
      </c>
      <c r="BM545" s="224" t="s">
        <v>1851</v>
      </c>
    </row>
    <row r="546" s="2" customFormat="1" ht="24.15" customHeight="1">
      <c r="A546" s="39"/>
      <c r="B546" s="40"/>
      <c r="C546" s="226" t="s">
        <v>1852</v>
      </c>
      <c r="D546" s="226" t="s">
        <v>159</v>
      </c>
      <c r="E546" s="227" t="s">
        <v>1853</v>
      </c>
      <c r="F546" s="228" t="s">
        <v>1854</v>
      </c>
      <c r="G546" s="229" t="s">
        <v>162</v>
      </c>
      <c r="H546" s="230">
        <v>1</v>
      </c>
      <c r="I546" s="231"/>
      <c r="J546" s="232">
        <f>ROUND(I546*H546,2)</f>
        <v>0</v>
      </c>
      <c r="K546" s="228" t="s">
        <v>156</v>
      </c>
      <c r="L546" s="233"/>
      <c r="M546" s="234" t="s">
        <v>32</v>
      </c>
      <c r="N546" s="235" t="s">
        <v>47</v>
      </c>
      <c r="O546" s="85"/>
      <c r="P546" s="222">
        <f>O546*H546</f>
        <v>0</v>
      </c>
      <c r="Q546" s="222">
        <v>0</v>
      </c>
      <c r="R546" s="222">
        <f>Q546*H546</f>
        <v>0</v>
      </c>
      <c r="S546" s="222">
        <v>0</v>
      </c>
      <c r="T546" s="223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24" t="s">
        <v>188</v>
      </c>
      <c r="AT546" s="224" t="s">
        <v>159</v>
      </c>
      <c r="AU546" s="224" t="s">
        <v>83</v>
      </c>
      <c r="AY546" s="17" t="s">
        <v>151</v>
      </c>
      <c r="BE546" s="225">
        <f>IF(N546="základní",J546,0)</f>
        <v>0</v>
      </c>
      <c r="BF546" s="225">
        <f>IF(N546="snížená",J546,0)</f>
        <v>0</v>
      </c>
      <c r="BG546" s="225">
        <f>IF(N546="zákl. přenesená",J546,0)</f>
        <v>0</v>
      </c>
      <c r="BH546" s="225">
        <f>IF(N546="sníž. přenesená",J546,0)</f>
        <v>0</v>
      </c>
      <c r="BI546" s="225">
        <f>IF(N546="nulová",J546,0)</f>
        <v>0</v>
      </c>
      <c r="BJ546" s="17" t="s">
        <v>83</v>
      </c>
      <c r="BK546" s="225">
        <f>ROUND(I546*H546,2)</f>
        <v>0</v>
      </c>
      <c r="BL546" s="17" t="s">
        <v>157</v>
      </c>
      <c r="BM546" s="224" t="s">
        <v>1855</v>
      </c>
    </row>
    <row r="547" s="2" customFormat="1" ht="33" customHeight="1">
      <c r="A547" s="39"/>
      <c r="B547" s="40"/>
      <c r="C547" s="226" t="s">
        <v>1856</v>
      </c>
      <c r="D547" s="226" t="s">
        <v>159</v>
      </c>
      <c r="E547" s="227" t="s">
        <v>1857</v>
      </c>
      <c r="F547" s="228" t="s">
        <v>1858</v>
      </c>
      <c r="G547" s="229" t="s">
        <v>162</v>
      </c>
      <c r="H547" s="230">
        <v>1</v>
      </c>
      <c r="I547" s="231"/>
      <c r="J547" s="232">
        <f>ROUND(I547*H547,2)</f>
        <v>0</v>
      </c>
      <c r="K547" s="228" t="s">
        <v>156</v>
      </c>
      <c r="L547" s="233"/>
      <c r="M547" s="234" t="s">
        <v>32</v>
      </c>
      <c r="N547" s="235" t="s">
        <v>47</v>
      </c>
      <c r="O547" s="85"/>
      <c r="P547" s="222">
        <f>O547*H547</f>
        <v>0</v>
      </c>
      <c r="Q547" s="222">
        <v>0</v>
      </c>
      <c r="R547" s="222">
        <f>Q547*H547</f>
        <v>0</v>
      </c>
      <c r="S547" s="222">
        <v>0</v>
      </c>
      <c r="T547" s="223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24" t="s">
        <v>188</v>
      </c>
      <c r="AT547" s="224" t="s">
        <v>159</v>
      </c>
      <c r="AU547" s="224" t="s">
        <v>83</v>
      </c>
      <c r="AY547" s="17" t="s">
        <v>151</v>
      </c>
      <c r="BE547" s="225">
        <f>IF(N547="základní",J547,0)</f>
        <v>0</v>
      </c>
      <c r="BF547" s="225">
        <f>IF(N547="snížená",J547,0)</f>
        <v>0</v>
      </c>
      <c r="BG547" s="225">
        <f>IF(N547="zákl. přenesená",J547,0)</f>
        <v>0</v>
      </c>
      <c r="BH547" s="225">
        <f>IF(N547="sníž. přenesená",J547,0)</f>
        <v>0</v>
      </c>
      <c r="BI547" s="225">
        <f>IF(N547="nulová",J547,0)</f>
        <v>0</v>
      </c>
      <c r="BJ547" s="17" t="s">
        <v>83</v>
      </c>
      <c r="BK547" s="225">
        <f>ROUND(I547*H547,2)</f>
        <v>0</v>
      </c>
      <c r="BL547" s="17" t="s">
        <v>157</v>
      </c>
      <c r="BM547" s="224" t="s">
        <v>1859</v>
      </c>
    </row>
    <row r="548" s="2" customFormat="1" ht="24.15" customHeight="1">
      <c r="A548" s="39"/>
      <c r="B548" s="40"/>
      <c r="C548" s="226" t="s">
        <v>1860</v>
      </c>
      <c r="D548" s="226" t="s">
        <v>159</v>
      </c>
      <c r="E548" s="227" t="s">
        <v>1861</v>
      </c>
      <c r="F548" s="228" t="s">
        <v>1862</v>
      </c>
      <c r="G548" s="229" t="s">
        <v>162</v>
      </c>
      <c r="H548" s="230">
        <v>1</v>
      </c>
      <c r="I548" s="231"/>
      <c r="J548" s="232">
        <f>ROUND(I548*H548,2)</f>
        <v>0</v>
      </c>
      <c r="K548" s="228" t="s">
        <v>156</v>
      </c>
      <c r="L548" s="233"/>
      <c r="M548" s="234" t="s">
        <v>32</v>
      </c>
      <c r="N548" s="235" t="s">
        <v>47</v>
      </c>
      <c r="O548" s="85"/>
      <c r="P548" s="222">
        <f>O548*H548</f>
        <v>0</v>
      </c>
      <c r="Q548" s="222">
        <v>0</v>
      </c>
      <c r="R548" s="222">
        <f>Q548*H548</f>
        <v>0</v>
      </c>
      <c r="S548" s="222">
        <v>0</v>
      </c>
      <c r="T548" s="223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24" t="s">
        <v>188</v>
      </c>
      <c r="AT548" s="224" t="s">
        <v>159</v>
      </c>
      <c r="AU548" s="224" t="s">
        <v>83</v>
      </c>
      <c r="AY548" s="17" t="s">
        <v>151</v>
      </c>
      <c r="BE548" s="225">
        <f>IF(N548="základní",J548,0)</f>
        <v>0</v>
      </c>
      <c r="BF548" s="225">
        <f>IF(N548="snížená",J548,0)</f>
        <v>0</v>
      </c>
      <c r="BG548" s="225">
        <f>IF(N548="zákl. přenesená",J548,0)</f>
        <v>0</v>
      </c>
      <c r="BH548" s="225">
        <f>IF(N548="sníž. přenesená",J548,0)</f>
        <v>0</v>
      </c>
      <c r="BI548" s="225">
        <f>IF(N548="nulová",J548,0)</f>
        <v>0</v>
      </c>
      <c r="BJ548" s="17" t="s">
        <v>83</v>
      </c>
      <c r="BK548" s="225">
        <f>ROUND(I548*H548,2)</f>
        <v>0</v>
      </c>
      <c r="BL548" s="17" t="s">
        <v>157</v>
      </c>
      <c r="BM548" s="224" t="s">
        <v>1863</v>
      </c>
    </row>
    <row r="549" s="2" customFormat="1" ht="24.15" customHeight="1">
      <c r="A549" s="39"/>
      <c r="B549" s="40"/>
      <c r="C549" s="226" t="s">
        <v>1864</v>
      </c>
      <c r="D549" s="226" t="s">
        <v>159</v>
      </c>
      <c r="E549" s="227" t="s">
        <v>1865</v>
      </c>
      <c r="F549" s="228" t="s">
        <v>1866</v>
      </c>
      <c r="G549" s="229" t="s">
        <v>162</v>
      </c>
      <c r="H549" s="230">
        <v>1</v>
      </c>
      <c r="I549" s="231"/>
      <c r="J549" s="232">
        <f>ROUND(I549*H549,2)</f>
        <v>0</v>
      </c>
      <c r="K549" s="228" t="s">
        <v>156</v>
      </c>
      <c r="L549" s="233"/>
      <c r="M549" s="234" t="s">
        <v>32</v>
      </c>
      <c r="N549" s="235" t="s">
        <v>47</v>
      </c>
      <c r="O549" s="85"/>
      <c r="P549" s="222">
        <f>O549*H549</f>
        <v>0</v>
      </c>
      <c r="Q549" s="222">
        <v>0</v>
      </c>
      <c r="R549" s="222">
        <f>Q549*H549</f>
        <v>0</v>
      </c>
      <c r="S549" s="222">
        <v>0</v>
      </c>
      <c r="T549" s="223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24" t="s">
        <v>188</v>
      </c>
      <c r="AT549" s="224" t="s">
        <v>159</v>
      </c>
      <c r="AU549" s="224" t="s">
        <v>83</v>
      </c>
      <c r="AY549" s="17" t="s">
        <v>151</v>
      </c>
      <c r="BE549" s="225">
        <f>IF(N549="základní",J549,0)</f>
        <v>0</v>
      </c>
      <c r="BF549" s="225">
        <f>IF(N549="snížená",J549,0)</f>
        <v>0</v>
      </c>
      <c r="BG549" s="225">
        <f>IF(N549="zákl. přenesená",J549,0)</f>
        <v>0</v>
      </c>
      <c r="BH549" s="225">
        <f>IF(N549="sníž. přenesená",J549,0)</f>
        <v>0</v>
      </c>
      <c r="BI549" s="225">
        <f>IF(N549="nulová",J549,0)</f>
        <v>0</v>
      </c>
      <c r="BJ549" s="17" t="s">
        <v>83</v>
      </c>
      <c r="BK549" s="225">
        <f>ROUND(I549*H549,2)</f>
        <v>0</v>
      </c>
      <c r="BL549" s="17" t="s">
        <v>157</v>
      </c>
      <c r="BM549" s="224" t="s">
        <v>1867</v>
      </c>
    </row>
    <row r="550" s="2" customFormat="1" ht="24.15" customHeight="1">
      <c r="A550" s="39"/>
      <c r="B550" s="40"/>
      <c r="C550" s="226" t="s">
        <v>1868</v>
      </c>
      <c r="D550" s="226" t="s">
        <v>159</v>
      </c>
      <c r="E550" s="227" t="s">
        <v>1869</v>
      </c>
      <c r="F550" s="228" t="s">
        <v>1870</v>
      </c>
      <c r="G550" s="229" t="s">
        <v>162</v>
      </c>
      <c r="H550" s="230">
        <v>1</v>
      </c>
      <c r="I550" s="231"/>
      <c r="J550" s="232">
        <f>ROUND(I550*H550,2)</f>
        <v>0</v>
      </c>
      <c r="K550" s="228" t="s">
        <v>156</v>
      </c>
      <c r="L550" s="233"/>
      <c r="M550" s="234" t="s">
        <v>32</v>
      </c>
      <c r="N550" s="235" t="s">
        <v>47</v>
      </c>
      <c r="O550" s="85"/>
      <c r="P550" s="222">
        <f>O550*H550</f>
        <v>0</v>
      </c>
      <c r="Q550" s="222">
        <v>0</v>
      </c>
      <c r="R550" s="222">
        <f>Q550*H550</f>
        <v>0</v>
      </c>
      <c r="S550" s="222">
        <v>0</v>
      </c>
      <c r="T550" s="223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24" t="s">
        <v>188</v>
      </c>
      <c r="AT550" s="224" t="s">
        <v>159</v>
      </c>
      <c r="AU550" s="224" t="s">
        <v>83</v>
      </c>
      <c r="AY550" s="17" t="s">
        <v>151</v>
      </c>
      <c r="BE550" s="225">
        <f>IF(N550="základní",J550,0)</f>
        <v>0</v>
      </c>
      <c r="BF550" s="225">
        <f>IF(N550="snížená",J550,0)</f>
        <v>0</v>
      </c>
      <c r="BG550" s="225">
        <f>IF(N550="zákl. přenesená",J550,0)</f>
        <v>0</v>
      </c>
      <c r="BH550" s="225">
        <f>IF(N550="sníž. přenesená",J550,0)</f>
        <v>0</v>
      </c>
      <c r="BI550" s="225">
        <f>IF(N550="nulová",J550,0)</f>
        <v>0</v>
      </c>
      <c r="BJ550" s="17" t="s">
        <v>83</v>
      </c>
      <c r="BK550" s="225">
        <f>ROUND(I550*H550,2)</f>
        <v>0</v>
      </c>
      <c r="BL550" s="17" t="s">
        <v>157</v>
      </c>
      <c r="BM550" s="224" t="s">
        <v>1871</v>
      </c>
    </row>
    <row r="551" s="2" customFormat="1" ht="24.15" customHeight="1">
      <c r="A551" s="39"/>
      <c r="B551" s="40"/>
      <c r="C551" s="226" t="s">
        <v>1872</v>
      </c>
      <c r="D551" s="226" t="s">
        <v>159</v>
      </c>
      <c r="E551" s="227" t="s">
        <v>1873</v>
      </c>
      <c r="F551" s="228" t="s">
        <v>1874</v>
      </c>
      <c r="G551" s="229" t="s">
        <v>162</v>
      </c>
      <c r="H551" s="230">
        <v>1</v>
      </c>
      <c r="I551" s="231"/>
      <c r="J551" s="232">
        <f>ROUND(I551*H551,2)</f>
        <v>0</v>
      </c>
      <c r="K551" s="228" t="s">
        <v>156</v>
      </c>
      <c r="L551" s="233"/>
      <c r="M551" s="234" t="s">
        <v>32</v>
      </c>
      <c r="N551" s="235" t="s">
        <v>47</v>
      </c>
      <c r="O551" s="85"/>
      <c r="P551" s="222">
        <f>O551*H551</f>
        <v>0</v>
      </c>
      <c r="Q551" s="222">
        <v>0</v>
      </c>
      <c r="R551" s="222">
        <f>Q551*H551</f>
        <v>0</v>
      </c>
      <c r="S551" s="222">
        <v>0</v>
      </c>
      <c r="T551" s="223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24" t="s">
        <v>188</v>
      </c>
      <c r="AT551" s="224" t="s">
        <v>159</v>
      </c>
      <c r="AU551" s="224" t="s">
        <v>83</v>
      </c>
      <c r="AY551" s="17" t="s">
        <v>151</v>
      </c>
      <c r="BE551" s="225">
        <f>IF(N551="základní",J551,0)</f>
        <v>0</v>
      </c>
      <c r="BF551" s="225">
        <f>IF(N551="snížená",J551,0)</f>
        <v>0</v>
      </c>
      <c r="BG551" s="225">
        <f>IF(N551="zákl. přenesená",J551,0)</f>
        <v>0</v>
      </c>
      <c r="BH551" s="225">
        <f>IF(N551="sníž. přenesená",J551,0)</f>
        <v>0</v>
      </c>
      <c r="BI551" s="225">
        <f>IF(N551="nulová",J551,0)</f>
        <v>0</v>
      </c>
      <c r="BJ551" s="17" t="s">
        <v>83</v>
      </c>
      <c r="BK551" s="225">
        <f>ROUND(I551*H551,2)</f>
        <v>0</v>
      </c>
      <c r="BL551" s="17" t="s">
        <v>157</v>
      </c>
      <c r="BM551" s="224" t="s">
        <v>1875</v>
      </c>
    </row>
    <row r="552" s="2" customFormat="1" ht="24.15" customHeight="1">
      <c r="A552" s="39"/>
      <c r="B552" s="40"/>
      <c r="C552" s="226" t="s">
        <v>1876</v>
      </c>
      <c r="D552" s="226" t="s">
        <v>159</v>
      </c>
      <c r="E552" s="227" t="s">
        <v>1877</v>
      </c>
      <c r="F552" s="228" t="s">
        <v>1878</v>
      </c>
      <c r="G552" s="229" t="s">
        <v>162</v>
      </c>
      <c r="H552" s="230">
        <v>2</v>
      </c>
      <c r="I552" s="231"/>
      <c r="J552" s="232">
        <f>ROUND(I552*H552,2)</f>
        <v>0</v>
      </c>
      <c r="K552" s="228" t="s">
        <v>156</v>
      </c>
      <c r="L552" s="233"/>
      <c r="M552" s="234" t="s">
        <v>32</v>
      </c>
      <c r="N552" s="235" t="s">
        <v>47</v>
      </c>
      <c r="O552" s="85"/>
      <c r="P552" s="222">
        <f>O552*H552</f>
        <v>0</v>
      </c>
      <c r="Q552" s="222">
        <v>0</v>
      </c>
      <c r="R552" s="222">
        <f>Q552*H552</f>
        <v>0</v>
      </c>
      <c r="S552" s="222">
        <v>0</v>
      </c>
      <c r="T552" s="223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24" t="s">
        <v>188</v>
      </c>
      <c r="AT552" s="224" t="s">
        <v>159</v>
      </c>
      <c r="AU552" s="224" t="s">
        <v>83</v>
      </c>
      <c r="AY552" s="17" t="s">
        <v>151</v>
      </c>
      <c r="BE552" s="225">
        <f>IF(N552="základní",J552,0)</f>
        <v>0</v>
      </c>
      <c r="BF552" s="225">
        <f>IF(N552="snížená",J552,0)</f>
        <v>0</v>
      </c>
      <c r="BG552" s="225">
        <f>IF(N552="zákl. přenesená",J552,0)</f>
        <v>0</v>
      </c>
      <c r="BH552" s="225">
        <f>IF(N552="sníž. přenesená",J552,0)</f>
        <v>0</v>
      </c>
      <c r="BI552" s="225">
        <f>IF(N552="nulová",J552,0)</f>
        <v>0</v>
      </c>
      <c r="BJ552" s="17" t="s">
        <v>83</v>
      </c>
      <c r="BK552" s="225">
        <f>ROUND(I552*H552,2)</f>
        <v>0</v>
      </c>
      <c r="BL552" s="17" t="s">
        <v>157</v>
      </c>
      <c r="BM552" s="224" t="s">
        <v>1879</v>
      </c>
    </row>
    <row r="553" s="2" customFormat="1" ht="16.5" customHeight="1">
      <c r="A553" s="39"/>
      <c r="B553" s="40"/>
      <c r="C553" s="226" t="s">
        <v>1880</v>
      </c>
      <c r="D553" s="226" t="s">
        <v>159</v>
      </c>
      <c r="E553" s="227" t="s">
        <v>1881</v>
      </c>
      <c r="F553" s="228" t="s">
        <v>1882</v>
      </c>
      <c r="G553" s="229" t="s">
        <v>162</v>
      </c>
      <c r="H553" s="230">
        <v>5</v>
      </c>
      <c r="I553" s="231"/>
      <c r="J553" s="232">
        <f>ROUND(I553*H553,2)</f>
        <v>0</v>
      </c>
      <c r="K553" s="228" t="s">
        <v>156</v>
      </c>
      <c r="L553" s="233"/>
      <c r="M553" s="234" t="s">
        <v>32</v>
      </c>
      <c r="N553" s="235" t="s">
        <v>47</v>
      </c>
      <c r="O553" s="85"/>
      <c r="P553" s="222">
        <f>O553*H553</f>
        <v>0</v>
      </c>
      <c r="Q553" s="222">
        <v>0</v>
      </c>
      <c r="R553" s="222">
        <f>Q553*H553</f>
        <v>0</v>
      </c>
      <c r="S553" s="222">
        <v>0</v>
      </c>
      <c r="T553" s="223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24" t="s">
        <v>188</v>
      </c>
      <c r="AT553" s="224" t="s">
        <v>159</v>
      </c>
      <c r="AU553" s="224" t="s">
        <v>83</v>
      </c>
      <c r="AY553" s="17" t="s">
        <v>151</v>
      </c>
      <c r="BE553" s="225">
        <f>IF(N553="základní",J553,0)</f>
        <v>0</v>
      </c>
      <c r="BF553" s="225">
        <f>IF(N553="snížená",J553,0)</f>
        <v>0</v>
      </c>
      <c r="BG553" s="225">
        <f>IF(N553="zákl. přenesená",J553,0)</f>
        <v>0</v>
      </c>
      <c r="BH553" s="225">
        <f>IF(N553="sníž. přenesená",J553,0)</f>
        <v>0</v>
      </c>
      <c r="BI553" s="225">
        <f>IF(N553="nulová",J553,0)</f>
        <v>0</v>
      </c>
      <c r="BJ553" s="17" t="s">
        <v>83</v>
      </c>
      <c r="BK553" s="225">
        <f>ROUND(I553*H553,2)</f>
        <v>0</v>
      </c>
      <c r="BL553" s="17" t="s">
        <v>157</v>
      </c>
      <c r="BM553" s="224" t="s">
        <v>1883</v>
      </c>
    </row>
    <row r="554" s="2" customFormat="1" ht="16.5" customHeight="1">
      <c r="A554" s="39"/>
      <c r="B554" s="40"/>
      <c r="C554" s="226" t="s">
        <v>1884</v>
      </c>
      <c r="D554" s="226" t="s">
        <v>159</v>
      </c>
      <c r="E554" s="227" t="s">
        <v>1885</v>
      </c>
      <c r="F554" s="228" t="s">
        <v>1886</v>
      </c>
      <c r="G554" s="229" t="s">
        <v>162</v>
      </c>
      <c r="H554" s="230">
        <v>3</v>
      </c>
      <c r="I554" s="231"/>
      <c r="J554" s="232">
        <f>ROUND(I554*H554,2)</f>
        <v>0</v>
      </c>
      <c r="K554" s="228" t="s">
        <v>156</v>
      </c>
      <c r="L554" s="233"/>
      <c r="M554" s="234" t="s">
        <v>32</v>
      </c>
      <c r="N554" s="235" t="s">
        <v>47</v>
      </c>
      <c r="O554" s="85"/>
      <c r="P554" s="222">
        <f>O554*H554</f>
        <v>0</v>
      </c>
      <c r="Q554" s="222">
        <v>0</v>
      </c>
      <c r="R554" s="222">
        <f>Q554*H554</f>
        <v>0</v>
      </c>
      <c r="S554" s="222">
        <v>0</v>
      </c>
      <c r="T554" s="223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24" t="s">
        <v>188</v>
      </c>
      <c r="AT554" s="224" t="s">
        <v>159</v>
      </c>
      <c r="AU554" s="224" t="s">
        <v>83</v>
      </c>
      <c r="AY554" s="17" t="s">
        <v>151</v>
      </c>
      <c r="BE554" s="225">
        <f>IF(N554="základní",J554,0)</f>
        <v>0</v>
      </c>
      <c r="BF554" s="225">
        <f>IF(N554="snížená",J554,0)</f>
        <v>0</v>
      </c>
      <c r="BG554" s="225">
        <f>IF(N554="zákl. přenesená",J554,0)</f>
        <v>0</v>
      </c>
      <c r="BH554" s="225">
        <f>IF(N554="sníž. přenesená",J554,0)</f>
        <v>0</v>
      </c>
      <c r="BI554" s="225">
        <f>IF(N554="nulová",J554,0)</f>
        <v>0</v>
      </c>
      <c r="BJ554" s="17" t="s">
        <v>83</v>
      </c>
      <c r="BK554" s="225">
        <f>ROUND(I554*H554,2)</f>
        <v>0</v>
      </c>
      <c r="BL554" s="17" t="s">
        <v>157</v>
      </c>
      <c r="BM554" s="224" t="s">
        <v>1887</v>
      </c>
    </row>
    <row r="555" s="2" customFormat="1" ht="21.75" customHeight="1">
      <c r="A555" s="39"/>
      <c r="B555" s="40"/>
      <c r="C555" s="226" t="s">
        <v>1888</v>
      </c>
      <c r="D555" s="226" t="s">
        <v>159</v>
      </c>
      <c r="E555" s="227" t="s">
        <v>1889</v>
      </c>
      <c r="F555" s="228" t="s">
        <v>1890</v>
      </c>
      <c r="G555" s="229" t="s">
        <v>162</v>
      </c>
      <c r="H555" s="230">
        <v>5</v>
      </c>
      <c r="I555" s="231"/>
      <c r="J555" s="232">
        <f>ROUND(I555*H555,2)</f>
        <v>0</v>
      </c>
      <c r="K555" s="228" t="s">
        <v>156</v>
      </c>
      <c r="L555" s="233"/>
      <c r="M555" s="234" t="s">
        <v>32</v>
      </c>
      <c r="N555" s="235" t="s">
        <v>47</v>
      </c>
      <c r="O555" s="85"/>
      <c r="P555" s="222">
        <f>O555*H555</f>
        <v>0</v>
      </c>
      <c r="Q555" s="222">
        <v>0</v>
      </c>
      <c r="R555" s="222">
        <f>Q555*H555</f>
        <v>0</v>
      </c>
      <c r="S555" s="222">
        <v>0</v>
      </c>
      <c r="T555" s="223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24" t="s">
        <v>188</v>
      </c>
      <c r="AT555" s="224" t="s">
        <v>159</v>
      </c>
      <c r="AU555" s="224" t="s">
        <v>83</v>
      </c>
      <c r="AY555" s="17" t="s">
        <v>151</v>
      </c>
      <c r="BE555" s="225">
        <f>IF(N555="základní",J555,0)</f>
        <v>0</v>
      </c>
      <c r="BF555" s="225">
        <f>IF(N555="snížená",J555,0)</f>
        <v>0</v>
      </c>
      <c r="BG555" s="225">
        <f>IF(N555="zákl. přenesená",J555,0)</f>
        <v>0</v>
      </c>
      <c r="BH555" s="225">
        <f>IF(N555="sníž. přenesená",J555,0)</f>
        <v>0</v>
      </c>
      <c r="BI555" s="225">
        <f>IF(N555="nulová",J555,0)</f>
        <v>0</v>
      </c>
      <c r="BJ555" s="17" t="s">
        <v>83</v>
      </c>
      <c r="BK555" s="225">
        <f>ROUND(I555*H555,2)</f>
        <v>0</v>
      </c>
      <c r="BL555" s="17" t="s">
        <v>157</v>
      </c>
      <c r="BM555" s="224" t="s">
        <v>1891</v>
      </c>
    </row>
    <row r="556" s="2" customFormat="1" ht="16.5" customHeight="1">
      <c r="A556" s="39"/>
      <c r="B556" s="40"/>
      <c r="C556" s="226" t="s">
        <v>1892</v>
      </c>
      <c r="D556" s="226" t="s">
        <v>159</v>
      </c>
      <c r="E556" s="227" t="s">
        <v>1893</v>
      </c>
      <c r="F556" s="228" t="s">
        <v>1894</v>
      </c>
      <c r="G556" s="229" t="s">
        <v>162</v>
      </c>
      <c r="H556" s="230">
        <v>1</v>
      </c>
      <c r="I556" s="231"/>
      <c r="J556" s="232">
        <f>ROUND(I556*H556,2)</f>
        <v>0</v>
      </c>
      <c r="K556" s="228" t="s">
        <v>156</v>
      </c>
      <c r="L556" s="233"/>
      <c r="M556" s="234" t="s">
        <v>32</v>
      </c>
      <c r="N556" s="235" t="s">
        <v>47</v>
      </c>
      <c r="O556" s="85"/>
      <c r="P556" s="222">
        <f>O556*H556</f>
        <v>0</v>
      </c>
      <c r="Q556" s="222">
        <v>0</v>
      </c>
      <c r="R556" s="222">
        <f>Q556*H556</f>
        <v>0</v>
      </c>
      <c r="S556" s="222">
        <v>0</v>
      </c>
      <c r="T556" s="223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24" t="s">
        <v>188</v>
      </c>
      <c r="AT556" s="224" t="s">
        <v>159</v>
      </c>
      <c r="AU556" s="224" t="s">
        <v>83</v>
      </c>
      <c r="AY556" s="17" t="s">
        <v>151</v>
      </c>
      <c r="BE556" s="225">
        <f>IF(N556="základní",J556,0)</f>
        <v>0</v>
      </c>
      <c r="BF556" s="225">
        <f>IF(N556="snížená",J556,0)</f>
        <v>0</v>
      </c>
      <c r="BG556" s="225">
        <f>IF(N556="zákl. přenesená",J556,0)</f>
        <v>0</v>
      </c>
      <c r="BH556" s="225">
        <f>IF(N556="sníž. přenesená",J556,0)</f>
        <v>0</v>
      </c>
      <c r="BI556" s="225">
        <f>IF(N556="nulová",J556,0)</f>
        <v>0</v>
      </c>
      <c r="BJ556" s="17" t="s">
        <v>83</v>
      </c>
      <c r="BK556" s="225">
        <f>ROUND(I556*H556,2)</f>
        <v>0</v>
      </c>
      <c r="BL556" s="17" t="s">
        <v>157</v>
      </c>
      <c r="BM556" s="224" t="s">
        <v>1895</v>
      </c>
    </row>
    <row r="557" s="2" customFormat="1" ht="16.5" customHeight="1">
      <c r="A557" s="39"/>
      <c r="B557" s="40"/>
      <c r="C557" s="226" t="s">
        <v>1896</v>
      </c>
      <c r="D557" s="226" t="s">
        <v>159</v>
      </c>
      <c r="E557" s="227" t="s">
        <v>1897</v>
      </c>
      <c r="F557" s="228" t="s">
        <v>1898</v>
      </c>
      <c r="G557" s="229" t="s">
        <v>162</v>
      </c>
      <c r="H557" s="230">
        <v>1</v>
      </c>
      <c r="I557" s="231"/>
      <c r="J557" s="232">
        <f>ROUND(I557*H557,2)</f>
        <v>0</v>
      </c>
      <c r="K557" s="228" t="s">
        <v>156</v>
      </c>
      <c r="L557" s="233"/>
      <c r="M557" s="234" t="s">
        <v>32</v>
      </c>
      <c r="N557" s="235" t="s">
        <v>47</v>
      </c>
      <c r="O557" s="85"/>
      <c r="P557" s="222">
        <f>O557*H557</f>
        <v>0</v>
      </c>
      <c r="Q557" s="222">
        <v>0</v>
      </c>
      <c r="R557" s="222">
        <f>Q557*H557</f>
        <v>0</v>
      </c>
      <c r="S557" s="222">
        <v>0</v>
      </c>
      <c r="T557" s="223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24" t="s">
        <v>188</v>
      </c>
      <c r="AT557" s="224" t="s">
        <v>159</v>
      </c>
      <c r="AU557" s="224" t="s">
        <v>83</v>
      </c>
      <c r="AY557" s="17" t="s">
        <v>151</v>
      </c>
      <c r="BE557" s="225">
        <f>IF(N557="základní",J557,0)</f>
        <v>0</v>
      </c>
      <c r="BF557" s="225">
        <f>IF(N557="snížená",J557,0)</f>
        <v>0</v>
      </c>
      <c r="BG557" s="225">
        <f>IF(N557="zákl. přenesená",J557,0)</f>
        <v>0</v>
      </c>
      <c r="BH557" s="225">
        <f>IF(N557="sníž. přenesená",J557,0)</f>
        <v>0</v>
      </c>
      <c r="BI557" s="225">
        <f>IF(N557="nulová",J557,0)</f>
        <v>0</v>
      </c>
      <c r="BJ557" s="17" t="s">
        <v>83</v>
      </c>
      <c r="BK557" s="225">
        <f>ROUND(I557*H557,2)</f>
        <v>0</v>
      </c>
      <c r="BL557" s="17" t="s">
        <v>157</v>
      </c>
      <c r="BM557" s="224" t="s">
        <v>1899</v>
      </c>
    </row>
    <row r="558" s="2" customFormat="1" ht="24.15" customHeight="1">
      <c r="A558" s="39"/>
      <c r="B558" s="40"/>
      <c r="C558" s="226" t="s">
        <v>1900</v>
      </c>
      <c r="D558" s="226" t="s">
        <v>159</v>
      </c>
      <c r="E558" s="227" t="s">
        <v>1901</v>
      </c>
      <c r="F558" s="228" t="s">
        <v>1902</v>
      </c>
      <c r="G558" s="229" t="s">
        <v>162</v>
      </c>
      <c r="H558" s="230">
        <v>1</v>
      </c>
      <c r="I558" s="231"/>
      <c r="J558" s="232">
        <f>ROUND(I558*H558,2)</f>
        <v>0</v>
      </c>
      <c r="K558" s="228" t="s">
        <v>156</v>
      </c>
      <c r="L558" s="233"/>
      <c r="M558" s="234" t="s">
        <v>32</v>
      </c>
      <c r="N558" s="235" t="s">
        <v>47</v>
      </c>
      <c r="O558" s="85"/>
      <c r="P558" s="222">
        <f>O558*H558</f>
        <v>0</v>
      </c>
      <c r="Q558" s="222">
        <v>0</v>
      </c>
      <c r="R558" s="222">
        <f>Q558*H558</f>
        <v>0</v>
      </c>
      <c r="S558" s="222">
        <v>0</v>
      </c>
      <c r="T558" s="223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24" t="s">
        <v>188</v>
      </c>
      <c r="AT558" s="224" t="s">
        <v>159</v>
      </c>
      <c r="AU558" s="224" t="s">
        <v>83</v>
      </c>
      <c r="AY558" s="17" t="s">
        <v>151</v>
      </c>
      <c r="BE558" s="225">
        <f>IF(N558="základní",J558,0)</f>
        <v>0</v>
      </c>
      <c r="BF558" s="225">
        <f>IF(N558="snížená",J558,0)</f>
        <v>0</v>
      </c>
      <c r="BG558" s="225">
        <f>IF(N558="zákl. přenesená",J558,0)</f>
        <v>0</v>
      </c>
      <c r="BH558" s="225">
        <f>IF(N558="sníž. přenesená",J558,0)</f>
        <v>0</v>
      </c>
      <c r="BI558" s="225">
        <f>IF(N558="nulová",J558,0)</f>
        <v>0</v>
      </c>
      <c r="BJ558" s="17" t="s">
        <v>83</v>
      </c>
      <c r="BK558" s="225">
        <f>ROUND(I558*H558,2)</f>
        <v>0</v>
      </c>
      <c r="BL558" s="17" t="s">
        <v>157</v>
      </c>
      <c r="BM558" s="224" t="s">
        <v>1903</v>
      </c>
    </row>
    <row r="559" s="2" customFormat="1" ht="16.5" customHeight="1">
      <c r="A559" s="39"/>
      <c r="B559" s="40"/>
      <c r="C559" s="226" t="s">
        <v>1904</v>
      </c>
      <c r="D559" s="226" t="s">
        <v>159</v>
      </c>
      <c r="E559" s="227" t="s">
        <v>1905</v>
      </c>
      <c r="F559" s="228" t="s">
        <v>1906</v>
      </c>
      <c r="G559" s="229" t="s">
        <v>162</v>
      </c>
      <c r="H559" s="230">
        <v>1</v>
      </c>
      <c r="I559" s="231"/>
      <c r="J559" s="232">
        <f>ROUND(I559*H559,2)</f>
        <v>0</v>
      </c>
      <c r="K559" s="228" t="s">
        <v>156</v>
      </c>
      <c r="L559" s="233"/>
      <c r="M559" s="234" t="s">
        <v>32</v>
      </c>
      <c r="N559" s="235" t="s">
        <v>47</v>
      </c>
      <c r="O559" s="85"/>
      <c r="P559" s="222">
        <f>O559*H559</f>
        <v>0</v>
      </c>
      <c r="Q559" s="222">
        <v>0</v>
      </c>
      <c r="R559" s="222">
        <f>Q559*H559</f>
        <v>0</v>
      </c>
      <c r="S559" s="222">
        <v>0</v>
      </c>
      <c r="T559" s="223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24" t="s">
        <v>188</v>
      </c>
      <c r="AT559" s="224" t="s">
        <v>159</v>
      </c>
      <c r="AU559" s="224" t="s">
        <v>83</v>
      </c>
      <c r="AY559" s="17" t="s">
        <v>151</v>
      </c>
      <c r="BE559" s="225">
        <f>IF(N559="základní",J559,0)</f>
        <v>0</v>
      </c>
      <c r="BF559" s="225">
        <f>IF(N559="snížená",J559,0)</f>
        <v>0</v>
      </c>
      <c r="BG559" s="225">
        <f>IF(N559="zákl. přenesená",J559,0)</f>
        <v>0</v>
      </c>
      <c r="BH559" s="225">
        <f>IF(N559="sníž. přenesená",J559,0)</f>
        <v>0</v>
      </c>
      <c r="BI559" s="225">
        <f>IF(N559="nulová",J559,0)</f>
        <v>0</v>
      </c>
      <c r="BJ559" s="17" t="s">
        <v>83</v>
      </c>
      <c r="BK559" s="225">
        <f>ROUND(I559*H559,2)</f>
        <v>0</v>
      </c>
      <c r="BL559" s="17" t="s">
        <v>157</v>
      </c>
      <c r="BM559" s="224" t="s">
        <v>1907</v>
      </c>
    </row>
    <row r="560" s="2" customFormat="1" ht="24.15" customHeight="1">
      <c r="A560" s="39"/>
      <c r="B560" s="40"/>
      <c r="C560" s="226" t="s">
        <v>1908</v>
      </c>
      <c r="D560" s="226" t="s">
        <v>159</v>
      </c>
      <c r="E560" s="227" t="s">
        <v>1909</v>
      </c>
      <c r="F560" s="228" t="s">
        <v>1910</v>
      </c>
      <c r="G560" s="229" t="s">
        <v>162</v>
      </c>
      <c r="H560" s="230">
        <v>1</v>
      </c>
      <c r="I560" s="231"/>
      <c r="J560" s="232">
        <f>ROUND(I560*H560,2)</f>
        <v>0</v>
      </c>
      <c r="K560" s="228" t="s">
        <v>156</v>
      </c>
      <c r="L560" s="233"/>
      <c r="M560" s="234" t="s">
        <v>32</v>
      </c>
      <c r="N560" s="235" t="s">
        <v>47</v>
      </c>
      <c r="O560" s="85"/>
      <c r="P560" s="222">
        <f>O560*H560</f>
        <v>0</v>
      </c>
      <c r="Q560" s="222">
        <v>0</v>
      </c>
      <c r="R560" s="222">
        <f>Q560*H560</f>
        <v>0</v>
      </c>
      <c r="S560" s="222">
        <v>0</v>
      </c>
      <c r="T560" s="223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24" t="s">
        <v>188</v>
      </c>
      <c r="AT560" s="224" t="s">
        <v>159</v>
      </c>
      <c r="AU560" s="224" t="s">
        <v>83</v>
      </c>
      <c r="AY560" s="17" t="s">
        <v>151</v>
      </c>
      <c r="BE560" s="225">
        <f>IF(N560="základní",J560,0)</f>
        <v>0</v>
      </c>
      <c r="BF560" s="225">
        <f>IF(N560="snížená",J560,0)</f>
        <v>0</v>
      </c>
      <c r="BG560" s="225">
        <f>IF(N560="zákl. přenesená",J560,0)</f>
        <v>0</v>
      </c>
      <c r="BH560" s="225">
        <f>IF(N560="sníž. přenesená",J560,0)</f>
        <v>0</v>
      </c>
      <c r="BI560" s="225">
        <f>IF(N560="nulová",J560,0)</f>
        <v>0</v>
      </c>
      <c r="BJ560" s="17" t="s">
        <v>83</v>
      </c>
      <c r="BK560" s="225">
        <f>ROUND(I560*H560,2)</f>
        <v>0</v>
      </c>
      <c r="BL560" s="17" t="s">
        <v>157</v>
      </c>
      <c r="BM560" s="224" t="s">
        <v>1911</v>
      </c>
    </row>
    <row r="561" s="2" customFormat="1" ht="16.5" customHeight="1">
      <c r="A561" s="39"/>
      <c r="B561" s="40"/>
      <c r="C561" s="226" t="s">
        <v>1912</v>
      </c>
      <c r="D561" s="226" t="s">
        <v>159</v>
      </c>
      <c r="E561" s="227" t="s">
        <v>1913</v>
      </c>
      <c r="F561" s="228" t="s">
        <v>1914</v>
      </c>
      <c r="G561" s="229" t="s">
        <v>162</v>
      </c>
      <c r="H561" s="230">
        <v>1</v>
      </c>
      <c r="I561" s="231"/>
      <c r="J561" s="232">
        <f>ROUND(I561*H561,2)</f>
        <v>0</v>
      </c>
      <c r="K561" s="228" t="s">
        <v>156</v>
      </c>
      <c r="L561" s="233"/>
      <c r="M561" s="234" t="s">
        <v>32</v>
      </c>
      <c r="N561" s="235" t="s">
        <v>47</v>
      </c>
      <c r="O561" s="85"/>
      <c r="P561" s="222">
        <f>O561*H561</f>
        <v>0</v>
      </c>
      <c r="Q561" s="222">
        <v>0</v>
      </c>
      <c r="R561" s="222">
        <f>Q561*H561</f>
        <v>0</v>
      </c>
      <c r="S561" s="222">
        <v>0</v>
      </c>
      <c r="T561" s="223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24" t="s">
        <v>188</v>
      </c>
      <c r="AT561" s="224" t="s">
        <v>159</v>
      </c>
      <c r="AU561" s="224" t="s">
        <v>83</v>
      </c>
      <c r="AY561" s="17" t="s">
        <v>151</v>
      </c>
      <c r="BE561" s="225">
        <f>IF(N561="základní",J561,0)</f>
        <v>0</v>
      </c>
      <c r="BF561" s="225">
        <f>IF(N561="snížená",J561,0)</f>
        <v>0</v>
      </c>
      <c r="BG561" s="225">
        <f>IF(N561="zákl. přenesená",J561,0)</f>
        <v>0</v>
      </c>
      <c r="BH561" s="225">
        <f>IF(N561="sníž. přenesená",J561,0)</f>
        <v>0</v>
      </c>
      <c r="BI561" s="225">
        <f>IF(N561="nulová",J561,0)</f>
        <v>0</v>
      </c>
      <c r="BJ561" s="17" t="s">
        <v>83</v>
      </c>
      <c r="BK561" s="225">
        <f>ROUND(I561*H561,2)</f>
        <v>0</v>
      </c>
      <c r="BL561" s="17" t="s">
        <v>157</v>
      </c>
      <c r="BM561" s="224" t="s">
        <v>1915</v>
      </c>
    </row>
    <row r="562" s="2" customFormat="1" ht="21.75" customHeight="1">
      <c r="A562" s="39"/>
      <c r="B562" s="40"/>
      <c r="C562" s="226" t="s">
        <v>1916</v>
      </c>
      <c r="D562" s="226" t="s">
        <v>159</v>
      </c>
      <c r="E562" s="227" t="s">
        <v>1917</v>
      </c>
      <c r="F562" s="228" t="s">
        <v>1918</v>
      </c>
      <c r="G562" s="229" t="s">
        <v>191</v>
      </c>
      <c r="H562" s="230">
        <v>15</v>
      </c>
      <c r="I562" s="231"/>
      <c r="J562" s="232">
        <f>ROUND(I562*H562,2)</f>
        <v>0</v>
      </c>
      <c r="K562" s="228" t="s">
        <v>156</v>
      </c>
      <c r="L562" s="233"/>
      <c r="M562" s="234" t="s">
        <v>32</v>
      </c>
      <c r="N562" s="235" t="s">
        <v>47</v>
      </c>
      <c r="O562" s="85"/>
      <c r="P562" s="222">
        <f>O562*H562</f>
        <v>0</v>
      </c>
      <c r="Q562" s="222">
        <v>0</v>
      </c>
      <c r="R562" s="222">
        <f>Q562*H562</f>
        <v>0</v>
      </c>
      <c r="S562" s="222">
        <v>0</v>
      </c>
      <c r="T562" s="223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24" t="s">
        <v>188</v>
      </c>
      <c r="AT562" s="224" t="s">
        <v>159</v>
      </c>
      <c r="AU562" s="224" t="s">
        <v>83</v>
      </c>
      <c r="AY562" s="17" t="s">
        <v>151</v>
      </c>
      <c r="BE562" s="225">
        <f>IF(N562="základní",J562,0)</f>
        <v>0</v>
      </c>
      <c r="BF562" s="225">
        <f>IF(N562="snížená",J562,0)</f>
        <v>0</v>
      </c>
      <c r="BG562" s="225">
        <f>IF(N562="zákl. přenesená",J562,0)</f>
        <v>0</v>
      </c>
      <c r="BH562" s="225">
        <f>IF(N562="sníž. přenesená",J562,0)</f>
        <v>0</v>
      </c>
      <c r="BI562" s="225">
        <f>IF(N562="nulová",J562,0)</f>
        <v>0</v>
      </c>
      <c r="BJ562" s="17" t="s">
        <v>83</v>
      </c>
      <c r="BK562" s="225">
        <f>ROUND(I562*H562,2)</f>
        <v>0</v>
      </c>
      <c r="BL562" s="17" t="s">
        <v>157</v>
      </c>
      <c r="BM562" s="224" t="s">
        <v>1919</v>
      </c>
    </row>
    <row r="563" s="2" customFormat="1" ht="24.15" customHeight="1">
      <c r="A563" s="39"/>
      <c r="B563" s="40"/>
      <c r="C563" s="226" t="s">
        <v>1920</v>
      </c>
      <c r="D563" s="226" t="s">
        <v>159</v>
      </c>
      <c r="E563" s="227" t="s">
        <v>1921</v>
      </c>
      <c r="F563" s="228" t="s">
        <v>1922</v>
      </c>
      <c r="G563" s="229" t="s">
        <v>162</v>
      </c>
      <c r="H563" s="230">
        <v>2</v>
      </c>
      <c r="I563" s="231"/>
      <c r="J563" s="232">
        <f>ROUND(I563*H563,2)</f>
        <v>0</v>
      </c>
      <c r="K563" s="228" t="s">
        <v>156</v>
      </c>
      <c r="L563" s="233"/>
      <c r="M563" s="234" t="s">
        <v>32</v>
      </c>
      <c r="N563" s="235" t="s">
        <v>47</v>
      </c>
      <c r="O563" s="85"/>
      <c r="P563" s="222">
        <f>O563*H563</f>
        <v>0</v>
      </c>
      <c r="Q563" s="222">
        <v>0</v>
      </c>
      <c r="R563" s="222">
        <f>Q563*H563</f>
        <v>0</v>
      </c>
      <c r="S563" s="222">
        <v>0</v>
      </c>
      <c r="T563" s="223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24" t="s">
        <v>188</v>
      </c>
      <c r="AT563" s="224" t="s">
        <v>159</v>
      </c>
      <c r="AU563" s="224" t="s">
        <v>83</v>
      </c>
      <c r="AY563" s="17" t="s">
        <v>151</v>
      </c>
      <c r="BE563" s="225">
        <f>IF(N563="základní",J563,0)</f>
        <v>0</v>
      </c>
      <c r="BF563" s="225">
        <f>IF(N563="snížená",J563,0)</f>
        <v>0</v>
      </c>
      <c r="BG563" s="225">
        <f>IF(N563="zákl. přenesená",J563,0)</f>
        <v>0</v>
      </c>
      <c r="BH563" s="225">
        <f>IF(N563="sníž. přenesená",J563,0)</f>
        <v>0</v>
      </c>
      <c r="BI563" s="225">
        <f>IF(N563="nulová",J563,0)</f>
        <v>0</v>
      </c>
      <c r="BJ563" s="17" t="s">
        <v>83</v>
      </c>
      <c r="BK563" s="225">
        <f>ROUND(I563*H563,2)</f>
        <v>0</v>
      </c>
      <c r="BL563" s="17" t="s">
        <v>157</v>
      </c>
      <c r="BM563" s="224" t="s">
        <v>1923</v>
      </c>
    </row>
    <row r="564" s="2" customFormat="1" ht="16.5" customHeight="1">
      <c r="A564" s="39"/>
      <c r="B564" s="40"/>
      <c r="C564" s="226" t="s">
        <v>1924</v>
      </c>
      <c r="D564" s="226" t="s">
        <v>159</v>
      </c>
      <c r="E564" s="227" t="s">
        <v>1925</v>
      </c>
      <c r="F564" s="228" t="s">
        <v>1926</v>
      </c>
      <c r="G564" s="229" t="s">
        <v>162</v>
      </c>
      <c r="H564" s="230">
        <v>5</v>
      </c>
      <c r="I564" s="231"/>
      <c r="J564" s="232">
        <f>ROUND(I564*H564,2)</f>
        <v>0</v>
      </c>
      <c r="K564" s="228" t="s">
        <v>156</v>
      </c>
      <c r="L564" s="233"/>
      <c r="M564" s="234" t="s">
        <v>32</v>
      </c>
      <c r="N564" s="235" t="s">
        <v>47</v>
      </c>
      <c r="O564" s="85"/>
      <c r="P564" s="222">
        <f>O564*H564</f>
        <v>0</v>
      </c>
      <c r="Q564" s="222">
        <v>0</v>
      </c>
      <c r="R564" s="222">
        <f>Q564*H564</f>
        <v>0</v>
      </c>
      <c r="S564" s="222">
        <v>0</v>
      </c>
      <c r="T564" s="223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24" t="s">
        <v>188</v>
      </c>
      <c r="AT564" s="224" t="s">
        <v>159</v>
      </c>
      <c r="AU564" s="224" t="s">
        <v>83</v>
      </c>
      <c r="AY564" s="17" t="s">
        <v>151</v>
      </c>
      <c r="BE564" s="225">
        <f>IF(N564="základní",J564,0)</f>
        <v>0</v>
      </c>
      <c r="BF564" s="225">
        <f>IF(N564="snížená",J564,0)</f>
        <v>0</v>
      </c>
      <c r="BG564" s="225">
        <f>IF(N564="zákl. přenesená",J564,0)</f>
        <v>0</v>
      </c>
      <c r="BH564" s="225">
        <f>IF(N564="sníž. přenesená",J564,0)</f>
        <v>0</v>
      </c>
      <c r="BI564" s="225">
        <f>IF(N564="nulová",J564,0)</f>
        <v>0</v>
      </c>
      <c r="BJ564" s="17" t="s">
        <v>83</v>
      </c>
      <c r="BK564" s="225">
        <f>ROUND(I564*H564,2)</f>
        <v>0</v>
      </c>
      <c r="BL564" s="17" t="s">
        <v>157</v>
      </c>
      <c r="BM564" s="224" t="s">
        <v>1927</v>
      </c>
    </row>
    <row r="565" s="2" customFormat="1" ht="16.5" customHeight="1">
      <c r="A565" s="39"/>
      <c r="B565" s="40"/>
      <c r="C565" s="226" t="s">
        <v>1928</v>
      </c>
      <c r="D565" s="226" t="s">
        <v>159</v>
      </c>
      <c r="E565" s="227" t="s">
        <v>1929</v>
      </c>
      <c r="F565" s="228" t="s">
        <v>1930</v>
      </c>
      <c r="G565" s="229" t="s">
        <v>191</v>
      </c>
      <c r="H565" s="230">
        <v>2</v>
      </c>
      <c r="I565" s="231"/>
      <c r="J565" s="232">
        <f>ROUND(I565*H565,2)</f>
        <v>0</v>
      </c>
      <c r="K565" s="228" t="s">
        <v>156</v>
      </c>
      <c r="L565" s="233"/>
      <c r="M565" s="234" t="s">
        <v>32</v>
      </c>
      <c r="N565" s="235" t="s">
        <v>47</v>
      </c>
      <c r="O565" s="85"/>
      <c r="P565" s="222">
        <f>O565*H565</f>
        <v>0</v>
      </c>
      <c r="Q565" s="222">
        <v>0</v>
      </c>
      <c r="R565" s="222">
        <f>Q565*H565</f>
        <v>0</v>
      </c>
      <c r="S565" s="222">
        <v>0</v>
      </c>
      <c r="T565" s="223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24" t="s">
        <v>188</v>
      </c>
      <c r="AT565" s="224" t="s">
        <v>159</v>
      </c>
      <c r="AU565" s="224" t="s">
        <v>83</v>
      </c>
      <c r="AY565" s="17" t="s">
        <v>151</v>
      </c>
      <c r="BE565" s="225">
        <f>IF(N565="základní",J565,0)</f>
        <v>0</v>
      </c>
      <c r="BF565" s="225">
        <f>IF(N565="snížená",J565,0)</f>
        <v>0</v>
      </c>
      <c r="BG565" s="225">
        <f>IF(N565="zákl. přenesená",J565,0)</f>
        <v>0</v>
      </c>
      <c r="BH565" s="225">
        <f>IF(N565="sníž. přenesená",J565,0)</f>
        <v>0</v>
      </c>
      <c r="BI565" s="225">
        <f>IF(N565="nulová",J565,0)</f>
        <v>0</v>
      </c>
      <c r="BJ565" s="17" t="s">
        <v>83</v>
      </c>
      <c r="BK565" s="225">
        <f>ROUND(I565*H565,2)</f>
        <v>0</v>
      </c>
      <c r="BL565" s="17" t="s">
        <v>157</v>
      </c>
      <c r="BM565" s="224" t="s">
        <v>1931</v>
      </c>
    </row>
    <row r="566" s="2" customFormat="1" ht="16.5" customHeight="1">
      <c r="A566" s="39"/>
      <c r="B566" s="40"/>
      <c r="C566" s="226" t="s">
        <v>1932</v>
      </c>
      <c r="D566" s="226" t="s">
        <v>159</v>
      </c>
      <c r="E566" s="227" t="s">
        <v>1933</v>
      </c>
      <c r="F566" s="228" t="s">
        <v>1934</v>
      </c>
      <c r="G566" s="229" t="s">
        <v>162</v>
      </c>
      <c r="H566" s="230">
        <v>5</v>
      </c>
      <c r="I566" s="231"/>
      <c r="J566" s="232">
        <f>ROUND(I566*H566,2)</f>
        <v>0</v>
      </c>
      <c r="K566" s="228" t="s">
        <v>156</v>
      </c>
      <c r="L566" s="233"/>
      <c r="M566" s="234" t="s">
        <v>32</v>
      </c>
      <c r="N566" s="235" t="s">
        <v>47</v>
      </c>
      <c r="O566" s="85"/>
      <c r="P566" s="222">
        <f>O566*H566</f>
        <v>0</v>
      </c>
      <c r="Q566" s="222">
        <v>0</v>
      </c>
      <c r="R566" s="222">
        <f>Q566*H566</f>
        <v>0</v>
      </c>
      <c r="S566" s="222">
        <v>0</v>
      </c>
      <c r="T566" s="223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24" t="s">
        <v>188</v>
      </c>
      <c r="AT566" s="224" t="s">
        <v>159</v>
      </c>
      <c r="AU566" s="224" t="s">
        <v>83</v>
      </c>
      <c r="AY566" s="17" t="s">
        <v>151</v>
      </c>
      <c r="BE566" s="225">
        <f>IF(N566="základní",J566,0)</f>
        <v>0</v>
      </c>
      <c r="BF566" s="225">
        <f>IF(N566="snížená",J566,0)</f>
        <v>0</v>
      </c>
      <c r="BG566" s="225">
        <f>IF(N566="zákl. přenesená",J566,0)</f>
        <v>0</v>
      </c>
      <c r="BH566" s="225">
        <f>IF(N566="sníž. přenesená",J566,0)</f>
        <v>0</v>
      </c>
      <c r="BI566" s="225">
        <f>IF(N566="nulová",J566,0)</f>
        <v>0</v>
      </c>
      <c r="BJ566" s="17" t="s">
        <v>83</v>
      </c>
      <c r="BK566" s="225">
        <f>ROUND(I566*H566,2)</f>
        <v>0</v>
      </c>
      <c r="BL566" s="17" t="s">
        <v>157</v>
      </c>
      <c r="BM566" s="224" t="s">
        <v>1935</v>
      </c>
    </row>
    <row r="567" s="2" customFormat="1" ht="16.5" customHeight="1">
      <c r="A567" s="39"/>
      <c r="B567" s="40"/>
      <c r="C567" s="226" t="s">
        <v>1936</v>
      </c>
      <c r="D567" s="226" t="s">
        <v>159</v>
      </c>
      <c r="E567" s="227" t="s">
        <v>1937</v>
      </c>
      <c r="F567" s="228" t="s">
        <v>1938</v>
      </c>
      <c r="G567" s="229" t="s">
        <v>162</v>
      </c>
      <c r="H567" s="230">
        <v>5</v>
      </c>
      <c r="I567" s="231"/>
      <c r="J567" s="232">
        <f>ROUND(I567*H567,2)</f>
        <v>0</v>
      </c>
      <c r="K567" s="228" t="s">
        <v>156</v>
      </c>
      <c r="L567" s="233"/>
      <c r="M567" s="234" t="s">
        <v>32</v>
      </c>
      <c r="N567" s="235" t="s">
        <v>47</v>
      </c>
      <c r="O567" s="85"/>
      <c r="P567" s="222">
        <f>O567*H567</f>
        <v>0</v>
      </c>
      <c r="Q567" s="222">
        <v>0</v>
      </c>
      <c r="R567" s="222">
        <f>Q567*H567</f>
        <v>0</v>
      </c>
      <c r="S567" s="222">
        <v>0</v>
      </c>
      <c r="T567" s="223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24" t="s">
        <v>188</v>
      </c>
      <c r="AT567" s="224" t="s">
        <v>159</v>
      </c>
      <c r="AU567" s="224" t="s">
        <v>83</v>
      </c>
      <c r="AY567" s="17" t="s">
        <v>151</v>
      </c>
      <c r="BE567" s="225">
        <f>IF(N567="základní",J567,0)</f>
        <v>0</v>
      </c>
      <c r="BF567" s="225">
        <f>IF(N567="snížená",J567,0)</f>
        <v>0</v>
      </c>
      <c r="BG567" s="225">
        <f>IF(N567="zákl. přenesená",J567,0)</f>
        <v>0</v>
      </c>
      <c r="BH567" s="225">
        <f>IF(N567="sníž. přenesená",J567,0)</f>
        <v>0</v>
      </c>
      <c r="BI567" s="225">
        <f>IF(N567="nulová",J567,0)</f>
        <v>0</v>
      </c>
      <c r="BJ567" s="17" t="s">
        <v>83</v>
      </c>
      <c r="BK567" s="225">
        <f>ROUND(I567*H567,2)</f>
        <v>0</v>
      </c>
      <c r="BL567" s="17" t="s">
        <v>157</v>
      </c>
      <c r="BM567" s="224" t="s">
        <v>1939</v>
      </c>
    </row>
    <row r="568" s="2" customFormat="1" ht="24.15" customHeight="1">
      <c r="A568" s="39"/>
      <c r="B568" s="40"/>
      <c r="C568" s="226" t="s">
        <v>1940</v>
      </c>
      <c r="D568" s="226" t="s">
        <v>159</v>
      </c>
      <c r="E568" s="227" t="s">
        <v>1941</v>
      </c>
      <c r="F568" s="228" t="s">
        <v>1942</v>
      </c>
      <c r="G568" s="229" t="s">
        <v>162</v>
      </c>
      <c r="H568" s="230">
        <v>3</v>
      </c>
      <c r="I568" s="231"/>
      <c r="J568" s="232">
        <f>ROUND(I568*H568,2)</f>
        <v>0</v>
      </c>
      <c r="K568" s="228" t="s">
        <v>156</v>
      </c>
      <c r="L568" s="233"/>
      <c r="M568" s="234" t="s">
        <v>32</v>
      </c>
      <c r="N568" s="235" t="s">
        <v>47</v>
      </c>
      <c r="O568" s="85"/>
      <c r="P568" s="222">
        <f>O568*H568</f>
        <v>0</v>
      </c>
      <c r="Q568" s="222">
        <v>0</v>
      </c>
      <c r="R568" s="222">
        <f>Q568*H568</f>
        <v>0</v>
      </c>
      <c r="S568" s="222">
        <v>0</v>
      </c>
      <c r="T568" s="223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24" t="s">
        <v>188</v>
      </c>
      <c r="AT568" s="224" t="s">
        <v>159</v>
      </c>
      <c r="AU568" s="224" t="s">
        <v>83</v>
      </c>
      <c r="AY568" s="17" t="s">
        <v>151</v>
      </c>
      <c r="BE568" s="225">
        <f>IF(N568="základní",J568,0)</f>
        <v>0</v>
      </c>
      <c r="BF568" s="225">
        <f>IF(N568="snížená",J568,0)</f>
        <v>0</v>
      </c>
      <c r="BG568" s="225">
        <f>IF(N568="zákl. přenesená",J568,0)</f>
        <v>0</v>
      </c>
      <c r="BH568" s="225">
        <f>IF(N568="sníž. přenesená",J568,0)</f>
        <v>0</v>
      </c>
      <c r="BI568" s="225">
        <f>IF(N568="nulová",J568,0)</f>
        <v>0</v>
      </c>
      <c r="BJ568" s="17" t="s">
        <v>83</v>
      </c>
      <c r="BK568" s="225">
        <f>ROUND(I568*H568,2)</f>
        <v>0</v>
      </c>
      <c r="BL568" s="17" t="s">
        <v>157</v>
      </c>
      <c r="BM568" s="224" t="s">
        <v>1943</v>
      </c>
    </row>
    <row r="569" s="2" customFormat="1" ht="24.15" customHeight="1">
      <c r="A569" s="39"/>
      <c r="B569" s="40"/>
      <c r="C569" s="226" t="s">
        <v>1944</v>
      </c>
      <c r="D569" s="226" t="s">
        <v>159</v>
      </c>
      <c r="E569" s="227" t="s">
        <v>1945</v>
      </c>
      <c r="F569" s="228" t="s">
        <v>1946</v>
      </c>
      <c r="G569" s="229" t="s">
        <v>162</v>
      </c>
      <c r="H569" s="230">
        <v>3</v>
      </c>
      <c r="I569" s="231"/>
      <c r="J569" s="232">
        <f>ROUND(I569*H569,2)</f>
        <v>0</v>
      </c>
      <c r="K569" s="228" t="s">
        <v>156</v>
      </c>
      <c r="L569" s="233"/>
      <c r="M569" s="234" t="s">
        <v>32</v>
      </c>
      <c r="N569" s="235" t="s">
        <v>47</v>
      </c>
      <c r="O569" s="85"/>
      <c r="P569" s="222">
        <f>O569*H569</f>
        <v>0</v>
      </c>
      <c r="Q569" s="222">
        <v>0</v>
      </c>
      <c r="R569" s="222">
        <f>Q569*H569</f>
        <v>0</v>
      </c>
      <c r="S569" s="222">
        <v>0</v>
      </c>
      <c r="T569" s="223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24" t="s">
        <v>188</v>
      </c>
      <c r="AT569" s="224" t="s">
        <v>159</v>
      </c>
      <c r="AU569" s="224" t="s">
        <v>83</v>
      </c>
      <c r="AY569" s="17" t="s">
        <v>151</v>
      </c>
      <c r="BE569" s="225">
        <f>IF(N569="základní",J569,0)</f>
        <v>0</v>
      </c>
      <c r="BF569" s="225">
        <f>IF(N569="snížená",J569,0)</f>
        <v>0</v>
      </c>
      <c r="BG569" s="225">
        <f>IF(N569="zákl. přenesená",J569,0)</f>
        <v>0</v>
      </c>
      <c r="BH569" s="225">
        <f>IF(N569="sníž. přenesená",J569,0)</f>
        <v>0</v>
      </c>
      <c r="BI569" s="225">
        <f>IF(N569="nulová",J569,0)</f>
        <v>0</v>
      </c>
      <c r="BJ569" s="17" t="s">
        <v>83</v>
      </c>
      <c r="BK569" s="225">
        <f>ROUND(I569*H569,2)</f>
        <v>0</v>
      </c>
      <c r="BL569" s="17" t="s">
        <v>157</v>
      </c>
      <c r="BM569" s="224" t="s">
        <v>1947</v>
      </c>
    </row>
    <row r="570" s="2" customFormat="1" ht="24.15" customHeight="1">
      <c r="A570" s="39"/>
      <c r="B570" s="40"/>
      <c r="C570" s="226" t="s">
        <v>1948</v>
      </c>
      <c r="D570" s="226" t="s">
        <v>159</v>
      </c>
      <c r="E570" s="227" t="s">
        <v>1949</v>
      </c>
      <c r="F570" s="228" t="s">
        <v>1950</v>
      </c>
      <c r="G570" s="229" t="s">
        <v>162</v>
      </c>
      <c r="H570" s="230">
        <v>3</v>
      </c>
      <c r="I570" s="231"/>
      <c r="J570" s="232">
        <f>ROUND(I570*H570,2)</f>
        <v>0</v>
      </c>
      <c r="K570" s="228" t="s">
        <v>156</v>
      </c>
      <c r="L570" s="233"/>
      <c r="M570" s="234" t="s">
        <v>32</v>
      </c>
      <c r="N570" s="235" t="s">
        <v>47</v>
      </c>
      <c r="O570" s="85"/>
      <c r="P570" s="222">
        <f>O570*H570</f>
        <v>0</v>
      </c>
      <c r="Q570" s="222">
        <v>0</v>
      </c>
      <c r="R570" s="222">
        <f>Q570*H570</f>
        <v>0</v>
      </c>
      <c r="S570" s="222">
        <v>0</v>
      </c>
      <c r="T570" s="223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24" t="s">
        <v>188</v>
      </c>
      <c r="AT570" s="224" t="s">
        <v>159</v>
      </c>
      <c r="AU570" s="224" t="s">
        <v>83</v>
      </c>
      <c r="AY570" s="17" t="s">
        <v>151</v>
      </c>
      <c r="BE570" s="225">
        <f>IF(N570="základní",J570,0)</f>
        <v>0</v>
      </c>
      <c r="BF570" s="225">
        <f>IF(N570="snížená",J570,0)</f>
        <v>0</v>
      </c>
      <c r="BG570" s="225">
        <f>IF(N570="zákl. přenesená",J570,0)</f>
        <v>0</v>
      </c>
      <c r="BH570" s="225">
        <f>IF(N570="sníž. přenesená",J570,0)</f>
        <v>0</v>
      </c>
      <c r="BI570" s="225">
        <f>IF(N570="nulová",J570,0)</f>
        <v>0</v>
      </c>
      <c r="BJ570" s="17" t="s">
        <v>83</v>
      </c>
      <c r="BK570" s="225">
        <f>ROUND(I570*H570,2)</f>
        <v>0</v>
      </c>
      <c r="BL570" s="17" t="s">
        <v>157</v>
      </c>
      <c r="BM570" s="224" t="s">
        <v>1951</v>
      </c>
    </row>
    <row r="571" s="2" customFormat="1" ht="16.5" customHeight="1">
      <c r="A571" s="39"/>
      <c r="B571" s="40"/>
      <c r="C571" s="226" t="s">
        <v>1952</v>
      </c>
      <c r="D571" s="226" t="s">
        <v>159</v>
      </c>
      <c r="E571" s="227" t="s">
        <v>1953</v>
      </c>
      <c r="F571" s="228" t="s">
        <v>1954</v>
      </c>
      <c r="G571" s="229" t="s">
        <v>162</v>
      </c>
      <c r="H571" s="230">
        <v>1</v>
      </c>
      <c r="I571" s="231"/>
      <c r="J571" s="232">
        <f>ROUND(I571*H571,2)</f>
        <v>0</v>
      </c>
      <c r="K571" s="228" t="s">
        <v>156</v>
      </c>
      <c r="L571" s="233"/>
      <c r="M571" s="234" t="s">
        <v>32</v>
      </c>
      <c r="N571" s="235" t="s">
        <v>47</v>
      </c>
      <c r="O571" s="85"/>
      <c r="P571" s="222">
        <f>O571*H571</f>
        <v>0</v>
      </c>
      <c r="Q571" s="222">
        <v>0</v>
      </c>
      <c r="R571" s="222">
        <f>Q571*H571</f>
        <v>0</v>
      </c>
      <c r="S571" s="222">
        <v>0</v>
      </c>
      <c r="T571" s="223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24" t="s">
        <v>188</v>
      </c>
      <c r="AT571" s="224" t="s">
        <v>159</v>
      </c>
      <c r="AU571" s="224" t="s">
        <v>83</v>
      </c>
      <c r="AY571" s="17" t="s">
        <v>151</v>
      </c>
      <c r="BE571" s="225">
        <f>IF(N571="základní",J571,0)</f>
        <v>0</v>
      </c>
      <c r="BF571" s="225">
        <f>IF(N571="snížená",J571,0)</f>
        <v>0</v>
      </c>
      <c r="BG571" s="225">
        <f>IF(N571="zákl. přenesená",J571,0)</f>
        <v>0</v>
      </c>
      <c r="BH571" s="225">
        <f>IF(N571="sníž. přenesená",J571,0)</f>
        <v>0</v>
      </c>
      <c r="BI571" s="225">
        <f>IF(N571="nulová",J571,0)</f>
        <v>0</v>
      </c>
      <c r="BJ571" s="17" t="s">
        <v>83</v>
      </c>
      <c r="BK571" s="225">
        <f>ROUND(I571*H571,2)</f>
        <v>0</v>
      </c>
      <c r="BL571" s="17" t="s">
        <v>157</v>
      </c>
      <c r="BM571" s="224" t="s">
        <v>1955</v>
      </c>
    </row>
    <row r="572" s="2" customFormat="1" ht="24.15" customHeight="1">
      <c r="A572" s="39"/>
      <c r="B572" s="40"/>
      <c r="C572" s="226" t="s">
        <v>1956</v>
      </c>
      <c r="D572" s="226" t="s">
        <v>159</v>
      </c>
      <c r="E572" s="227" t="s">
        <v>1957</v>
      </c>
      <c r="F572" s="228" t="s">
        <v>1958</v>
      </c>
      <c r="G572" s="229" t="s">
        <v>162</v>
      </c>
      <c r="H572" s="230">
        <v>2</v>
      </c>
      <c r="I572" s="231"/>
      <c r="J572" s="232">
        <f>ROUND(I572*H572,2)</f>
        <v>0</v>
      </c>
      <c r="K572" s="228" t="s">
        <v>156</v>
      </c>
      <c r="L572" s="233"/>
      <c r="M572" s="234" t="s">
        <v>32</v>
      </c>
      <c r="N572" s="235" t="s">
        <v>47</v>
      </c>
      <c r="O572" s="85"/>
      <c r="P572" s="222">
        <f>O572*H572</f>
        <v>0</v>
      </c>
      <c r="Q572" s="222">
        <v>0</v>
      </c>
      <c r="R572" s="222">
        <f>Q572*H572</f>
        <v>0</v>
      </c>
      <c r="S572" s="222">
        <v>0</v>
      </c>
      <c r="T572" s="223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24" t="s">
        <v>188</v>
      </c>
      <c r="AT572" s="224" t="s">
        <v>159</v>
      </c>
      <c r="AU572" s="224" t="s">
        <v>83</v>
      </c>
      <c r="AY572" s="17" t="s">
        <v>151</v>
      </c>
      <c r="BE572" s="225">
        <f>IF(N572="základní",J572,0)</f>
        <v>0</v>
      </c>
      <c r="BF572" s="225">
        <f>IF(N572="snížená",J572,0)</f>
        <v>0</v>
      </c>
      <c r="BG572" s="225">
        <f>IF(N572="zákl. přenesená",J572,0)</f>
        <v>0</v>
      </c>
      <c r="BH572" s="225">
        <f>IF(N572="sníž. přenesená",J572,0)</f>
        <v>0</v>
      </c>
      <c r="BI572" s="225">
        <f>IF(N572="nulová",J572,0)</f>
        <v>0</v>
      </c>
      <c r="BJ572" s="17" t="s">
        <v>83</v>
      </c>
      <c r="BK572" s="225">
        <f>ROUND(I572*H572,2)</f>
        <v>0</v>
      </c>
      <c r="BL572" s="17" t="s">
        <v>157</v>
      </c>
      <c r="BM572" s="224" t="s">
        <v>1959</v>
      </c>
    </row>
    <row r="573" s="2" customFormat="1" ht="21.75" customHeight="1">
      <c r="A573" s="39"/>
      <c r="B573" s="40"/>
      <c r="C573" s="226" t="s">
        <v>1960</v>
      </c>
      <c r="D573" s="226" t="s">
        <v>159</v>
      </c>
      <c r="E573" s="227" t="s">
        <v>1961</v>
      </c>
      <c r="F573" s="228" t="s">
        <v>1962</v>
      </c>
      <c r="G573" s="229" t="s">
        <v>162</v>
      </c>
      <c r="H573" s="230">
        <v>1</v>
      </c>
      <c r="I573" s="231"/>
      <c r="J573" s="232">
        <f>ROUND(I573*H573,2)</f>
        <v>0</v>
      </c>
      <c r="K573" s="228" t="s">
        <v>156</v>
      </c>
      <c r="L573" s="233"/>
      <c r="M573" s="234" t="s">
        <v>32</v>
      </c>
      <c r="N573" s="235" t="s">
        <v>47</v>
      </c>
      <c r="O573" s="85"/>
      <c r="P573" s="222">
        <f>O573*H573</f>
        <v>0</v>
      </c>
      <c r="Q573" s="222">
        <v>0</v>
      </c>
      <c r="R573" s="222">
        <f>Q573*H573</f>
        <v>0</v>
      </c>
      <c r="S573" s="222">
        <v>0</v>
      </c>
      <c r="T573" s="223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24" t="s">
        <v>188</v>
      </c>
      <c r="AT573" s="224" t="s">
        <v>159</v>
      </c>
      <c r="AU573" s="224" t="s">
        <v>83</v>
      </c>
      <c r="AY573" s="17" t="s">
        <v>151</v>
      </c>
      <c r="BE573" s="225">
        <f>IF(N573="základní",J573,0)</f>
        <v>0</v>
      </c>
      <c r="BF573" s="225">
        <f>IF(N573="snížená",J573,0)</f>
        <v>0</v>
      </c>
      <c r="BG573" s="225">
        <f>IF(N573="zákl. přenesená",J573,0)</f>
        <v>0</v>
      </c>
      <c r="BH573" s="225">
        <f>IF(N573="sníž. přenesená",J573,0)</f>
        <v>0</v>
      </c>
      <c r="BI573" s="225">
        <f>IF(N573="nulová",J573,0)</f>
        <v>0</v>
      </c>
      <c r="BJ573" s="17" t="s">
        <v>83</v>
      </c>
      <c r="BK573" s="225">
        <f>ROUND(I573*H573,2)</f>
        <v>0</v>
      </c>
      <c r="BL573" s="17" t="s">
        <v>157</v>
      </c>
      <c r="BM573" s="224" t="s">
        <v>1963</v>
      </c>
    </row>
    <row r="574" s="2" customFormat="1" ht="24.15" customHeight="1">
      <c r="A574" s="39"/>
      <c r="B574" s="40"/>
      <c r="C574" s="226" t="s">
        <v>1964</v>
      </c>
      <c r="D574" s="226" t="s">
        <v>159</v>
      </c>
      <c r="E574" s="227" t="s">
        <v>1965</v>
      </c>
      <c r="F574" s="228" t="s">
        <v>1966</v>
      </c>
      <c r="G574" s="229" t="s">
        <v>162</v>
      </c>
      <c r="H574" s="230">
        <v>1</v>
      </c>
      <c r="I574" s="231"/>
      <c r="J574" s="232">
        <f>ROUND(I574*H574,2)</f>
        <v>0</v>
      </c>
      <c r="K574" s="228" t="s">
        <v>156</v>
      </c>
      <c r="L574" s="233"/>
      <c r="M574" s="234" t="s">
        <v>32</v>
      </c>
      <c r="N574" s="235" t="s">
        <v>47</v>
      </c>
      <c r="O574" s="85"/>
      <c r="P574" s="222">
        <f>O574*H574</f>
        <v>0</v>
      </c>
      <c r="Q574" s="222">
        <v>0</v>
      </c>
      <c r="R574" s="222">
        <f>Q574*H574</f>
        <v>0</v>
      </c>
      <c r="S574" s="222">
        <v>0</v>
      </c>
      <c r="T574" s="223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24" t="s">
        <v>188</v>
      </c>
      <c r="AT574" s="224" t="s">
        <v>159</v>
      </c>
      <c r="AU574" s="224" t="s">
        <v>83</v>
      </c>
      <c r="AY574" s="17" t="s">
        <v>151</v>
      </c>
      <c r="BE574" s="225">
        <f>IF(N574="základní",J574,0)</f>
        <v>0</v>
      </c>
      <c r="BF574" s="225">
        <f>IF(N574="snížená",J574,0)</f>
        <v>0</v>
      </c>
      <c r="BG574" s="225">
        <f>IF(N574="zákl. přenesená",J574,0)</f>
        <v>0</v>
      </c>
      <c r="BH574" s="225">
        <f>IF(N574="sníž. přenesená",J574,0)</f>
        <v>0</v>
      </c>
      <c r="BI574" s="225">
        <f>IF(N574="nulová",J574,0)</f>
        <v>0</v>
      </c>
      <c r="BJ574" s="17" t="s">
        <v>83</v>
      </c>
      <c r="BK574" s="225">
        <f>ROUND(I574*H574,2)</f>
        <v>0</v>
      </c>
      <c r="BL574" s="17" t="s">
        <v>157</v>
      </c>
      <c r="BM574" s="224" t="s">
        <v>1967</v>
      </c>
    </row>
    <row r="575" s="2" customFormat="1" ht="24.15" customHeight="1">
      <c r="A575" s="39"/>
      <c r="B575" s="40"/>
      <c r="C575" s="226" t="s">
        <v>1968</v>
      </c>
      <c r="D575" s="226" t="s">
        <v>159</v>
      </c>
      <c r="E575" s="227" t="s">
        <v>1969</v>
      </c>
      <c r="F575" s="228" t="s">
        <v>1970</v>
      </c>
      <c r="G575" s="229" t="s">
        <v>162</v>
      </c>
      <c r="H575" s="230">
        <v>1</v>
      </c>
      <c r="I575" s="231"/>
      <c r="J575" s="232">
        <f>ROUND(I575*H575,2)</f>
        <v>0</v>
      </c>
      <c r="K575" s="228" t="s">
        <v>156</v>
      </c>
      <c r="L575" s="233"/>
      <c r="M575" s="234" t="s">
        <v>32</v>
      </c>
      <c r="N575" s="235" t="s">
        <v>47</v>
      </c>
      <c r="O575" s="85"/>
      <c r="P575" s="222">
        <f>O575*H575</f>
        <v>0</v>
      </c>
      <c r="Q575" s="222">
        <v>0</v>
      </c>
      <c r="R575" s="222">
        <f>Q575*H575</f>
        <v>0</v>
      </c>
      <c r="S575" s="222">
        <v>0</v>
      </c>
      <c r="T575" s="223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24" t="s">
        <v>188</v>
      </c>
      <c r="AT575" s="224" t="s">
        <v>159</v>
      </c>
      <c r="AU575" s="224" t="s">
        <v>83</v>
      </c>
      <c r="AY575" s="17" t="s">
        <v>151</v>
      </c>
      <c r="BE575" s="225">
        <f>IF(N575="základní",J575,0)</f>
        <v>0</v>
      </c>
      <c r="BF575" s="225">
        <f>IF(N575="snížená",J575,0)</f>
        <v>0</v>
      </c>
      <c r="BG575" s="225">
        <f>IF(N575="zákl. přenesená",J575,0)</f>
        <v>0</v>
      </c>
      <c r="BH575" s="225">
        <f>IF(N575="sníž. přenesená",J575,0)</f>
        <v>0</v>
      </c>
      <c r="BI575" s="225">
        <f>IF(N575="nulová",J575,0)</f>
        <v>0</v>
      </c>
      <c r="BJ575" s="17" t="s">
        <v>83</v>
      </c>
      <c r="BK575" s="225">
        <f>ROUND(I575*H575,2)</f>
        <v>0</v>
      </c>
      <c r="BL575" s="17" t="s">
        <v>157</v>
      </c>
      <c r="BM575" s="224" t="s">
        <v>1971</v>
      </c>
    </row>
    <row r="576" s="2" customFormat="1" ht="24.15" customHeight="1">
      <c r="A576" s="39"/>
      <c r="B576" s="40"/>
      <c r="C576" s="226" t="s">
        <v>1972</v>
      </c>
      <c r="D576" s="226" t="s">
        <v>159</v>
      </c>
      <c r="E576" s="227" t="s">
        <v>1973</v>
      </c>
      <c r="F576" s="228" t="s">
        <v>1974</v>
      </c>
      <c r="G576" s="229" t="s">
        <v>162</v>
      </c>
      <c r="H576" s="230">
        <v>1</v>
      </c>
      <c r="I576" s="231"/>
      <c r="J576" s="232">
        <f>ROUND(I576*H576,2)</f>
        <v>0</v>
      </c>
      <c r="K576" s="228" t="s">
        <v>156</v>
      </c>
      <c r="L576" s="233"/>
      <c r="M576" s="234" t="s">
        <v>32</v>
      </c>
      <c r="N576" s="235" t="s">
        <v>47</v>
      </c>
      <c r="O576" s="85"/>
      <c r="P576" s="222">
        <f>O576*H576</f>
        <v>0</v>
      </c>
      <c r="Q576" s="222">
        <v>0</v>
      </c>
      <c r="R576" s="222">
        <f>Q576*H576</f>
        <v>0</v>
      </c>
      <c r="S576" s="222">
        <v>0</v>
      </c>
      <c r="T576" s="223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24" t="s">
        <v>188</v>
      </c>
      <c r="AT576" s="224" t="s">
        <v>159</v>
      </c>
      <c r="AU576" s="224" t="s">
        <v>83</v>
      </c>
      <c r="AY576" s="17" t="s">
        <v>151</v>
      </c>
      <c r="BE576" s="225">
        <f>IF(N576="základní",J576,0)</f>
        <v>0</v>
      </c>
      <c r="BF576" s="225">
        <f>IF(N576="snížená",J576,0)</f>
        <v>0</v>
      </c>
      <c r="BG576" s="225">
        <f>IF(N576="zákl. přenesená",J576,0)</f>
        <v>0</v>
      </c>
      <c r="BH576" s="225">
        <f>IF(N576="sníž. přenesená",J576,0)</f>
        <v>0</v>
      </c>
      <c r="BI576" s="225">
        <f>IF(N576="nulová",J576,0)</f>
        <v>0</v>
      </c>
      <c r="BJ576" s="17" t="s">
        <v>83</v>
      </c>
      <c r="BK576" s="225">
        <f>ROUND(I576*H576,2)</f>
        <v>0</v>
      </c>
      <c r="BL576" s="17" t="s">
        <v>157</v>
      </c>
      <c r="BM576" s="224" t="s">
        <v>1975</v>
      </c>
    </row>
    <row r="577" s="2" customFormat="1" ht="37.8" customHeight="1">
      <c r="A577" s="39"/>
      <c r="B577" s="40"/>
      <c r="C577" s="226" t="s">
        <v>1976</v>
      </c>
      <c r="D577" s="226" t="s">
        <v>159</v>
      </c>
      <c r="E577" s="227" t="s">
        <v>1977</v>
      </c>
      <c r="F577" s="228" t="s">
        <v>1978</v>
      </c>
      <c r="G577" s="229" t="s">
        <v>162</v>
      </c>
      <c r="H577" s="230">
        <v>1</v>
      </c>
      <c r="I577" s="231"/>
      <c r="J577" s="232">
        <f>ROUND(I577*H577,2)</f>
        <v>0</v>
      </c>
      <c r="K577" s="228" t="s">
        <v>156</v>
      </c>
      <c r="L577" s="233"/>
      <c r="M577" s="234" t="s">
        <v>32</v>
      </c>
      <c r="N577" s="235" t="s">
        <v>47</v>
      </c>
      <c r="O577" s="85"/>
      <c r="P577" s="222">
        <f>O577*H577</f>
        <v>0</v>
      </c>
      <c r="Q577" s="222">
        <v>0</v>
      </c>
      <c r="R577" s="222">
        <f>Q577*H577</f>
        <v>0</v>
      </c>
      <c r="S577" s="222">
        <v>0</v>
      </c>
      <c r="T577" s="223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24" t="s">
        <v>188</v>
      </c>
      <c r="AT577" s="224" t="s">
        <v>159</v>
      </c>
      <c r="AU577" s="224" t="s">
        <v>83</v>
      </c>
      <c r="AY577" s="17" t="s">
        <v>151</v>
      </c>
      <c r="BE577" s="225">
        <f>IF(N577="základní",J577,0)</f>
        <v>0</v>
      </c>
      <c r="BF577" s="225">
        <f>IF(N577="snížená",J577,0)</f>
        <v>0</v>
      </c>
      <c r="BG577" s="225">
        <f>IF(N577="zákl. přenesená",J577,0)</f>
        <v>0</v>
      </c>
      <c r="BH577" s="225">
        <f>IF(N577="sníž. přenesená",J577,0)</f>
        <v>0</v>
      </c>
      <c r="BI577" s="225">
        <f>IF(N577="nulová",J577,0)</f>
        <v>0</v>
      </c>
      <c r="BJ577" s="17" t="s">
        <v>83</v>
      </c>
      <c r="BK577" s="225">
        <f>ROUND(I577*H577,2)</f>
        <v>0</v>
      </c>
      <c r="BL577" s="17" t="s">
        <v>157</v>
      </c>
      <c r="BM577" s="224" t="s">
        <v>1979</v>
      </c>
    </row>
    <row r="578" s="12" customFormat="1" ht="22.8" customHeight="1">
      <c r="A578" s="12"/>
      <c r="B578" s="199"/>
      <c r="C578" s="200"/>
      <c r="D578" s="201" t="s">
        <v>75</v>
      </c>
      <c r="E578" s="236" t="s">
        <v>1980</v>
      </c>
      <c r="F578" s="236" t="s">
        <v>1981</v>
      </c>
      <c r="G578" s="200"/>
      <c r="H578" s="200"/>
      <c r="I578" s="203"/>
      <c r="J578" s="237">
        <f>BK578</f>
        <v>0</v>
      </c>
      <c r="K578" s="200"/>
      <c r="L578" s="205"/>
      <c r="M578" s="206"/>
      <c r="N578" s="207"/>
      <c r="O578" s="207"/>
      <c r="P578" s="208">
        <f>P579</f>
        <v>0</v>
      </c>
      <c r="Q578" s="207"/>
      <c r="R578" s="208">
        <f>R579</f>
        <v>0</v>
      </c>
      <c r="S578" s="207"/>
      <c r="T578" s="209">
        <f>T579</f>
        <v>0</v>
      </c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R578" s="210" t="s">
        <v>83</v>
      </c>
      <c r="AT578" s="211" t="s">
        <v>75</v>
      </c>
      <c r="AU578" s="211" t="s">
        <v>83</v>
      </c>
      <c r="AY578" s="210" t="s">
        <v>151</v>
      </c>
      <c r="BK578" s="212">
        <f>BK579</f>
        <v>0</v>
      </c>
    </row>
    <row r="579" s="2" customFormat="1" ht="16.5" customHeight="1">
      <c r="A579" s="39"/>
      <c r="B579" s="40"/>
      <c r="C579" s="226" t="s">
        <v>1982</v>
      </c>
      <c r="D579" s="226" t="s">
        <v>159</v>
      </c>
      <c r="E579" s="227" t="s">
        <v>1983</v>
      </c>
      <c r="F579" s="228" t="s">
        <v>1984</v>
      </c>
      <c r="G579" s="229" t="s">
        <v>162</v>
      </c>
      <c r="H579" s="230">
        <v>1</v>
      </c>
      <c r="I579" s="231"/>
      <c r="J579" s="232">
        <f>ROUND(I579*H579,2)</f>
        <v>0</v>
      </c>
      <c r="K579" s="228" t="s">
        <v>156</v>
      </c>
      <c r="L579" s="233"/>
      <c r="M579" s="234" t="s">
        <v>32</v>
      </c>
      <c r="N579" s="235" t="s">
        <v>47</v>
      </c>
      <c r="O579" s="85"/>
      <c r="P579" s="222">
        <f>O579*H579</f>
        <v>0</v>
      </c>
      <c r="Q579" s="222">
        <v>0</v>
      </c>
      <c r="R579" s="222">
        <f>Q579*H579</f>
        <v>0</v>
      </c>
      <c r="S579" s="222">
        <v>0</v>
      </c>
      <c r="T579" s="223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24" t="s">
        <v>497</v>
      </c>
      <c r="AT579" s="224" t="s">
        <v>159</v>
      </c>
      <c r="AU579" s="224" t="s">
        <v>85</v>
      </c>
      <c r="AY579" s="17" t="s">
        <v>151</v>
      </c>
      <c r="BE579" s="225">
        <f>IF(N579="základní",J579,0)</f>
        <v>0</v>
      </c>
      <c r="BF579" s="225">
        <f>IF(N579="snížená",J579,0)</f>
        <v>0</v>
      </c>
      <c r="BG579" s="225">
        <f>IF(N579="zákl. přenesená",J579,0)</f>
        <v>0</v>
      </c>
      <c r="BH579" s="225">
        <f>IF(N579="sníž. přenesená",J579,0)</f>
        <v>0</v>
      </c>
      <c r="BI579" s="225">
        <f>IF(N579="nulová",J579,0)</f>
        <v>0</v>
      </c>
      <c r="BJ579" s="17" t="s">
        <v>83</v>
      </c>
      <c r="BK579" s="225">
        <f>ROUND(I579*H579,2)</f>
        <v>0</v>
      </c>
      <c r="BL579" s="17" t="s">
        <v>497</v>
      </c>
      <c r="BM579" s="224" t="s">
        <v>1985</v>
      </c>
    </row>
    <row r="580" s="12" customFormat="1" ht="22.8" customHeight="1">
      <c r="A580" s="12"/>
      <c r="B580" s="199"/>
      <c r="C580" s="200"/>
      <c r="D580" s="201" t="s">
        <v>75</v>
      </c>
      <c r="E580" s="236" t="s">
        <v>1986</v>
      </c>
      <c r="F580" s="236" t="s">
        <v>1987</v>
      </c>
      <c r="G580" s="200"/>
      <c r="H580" s="200"/>
      <c r="I580" s="203"/>
      <c r="J580" s="237">
        <f>BK580</f>
        <v>0</v>
      </c>
      <c r="K580" s="200"/>
      <c r="L580" s="205"/>
      <c r="M580" s="206"/>
      <c r="N580" s="207"/>
      <c r="O580" s="207"/>
      <c r="P580" s="208">
        <f>SUM(P581:P583)</f>
        <v>0</v>
      </c>
      <c r="Q580" s="207"/>
      <c r="R580" s="208">
        <f>SUM(R581:R583)</f>
        <v>0</v>
      </c>
      <c r="S580" s="207"/>
      <c r="T580" s="209">
        <f>SUM(T581:T583)</f>
        <v>0</v>
      </c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R580" s="210" t="s">
        <v>83</v>
      </c>
      <c r="AT580" s="211" t="s">
        <v>75</v>
      </c>
      <c r="AU580" s="211" t="s">
        <v>83</v>
      </c>
      <c r="AY580" s="210" t="s">
        <v>151</v>
      </c>
      <c r="BK580" s="212">
        <f>SUM(BK581:BK583)</f>
        <v>0</v>
      </c>
    </row>
    <row r="581" s="2" customFormat="1" ht="16.5" customHeight="1">
      <c r="A581" s="39"/>
      <c r="B581" s="40"/>
      <c r="C581" s="213" t="s">
        <v>1988</v>
      </c>
      <c r="D581" s="213" t="s">
        <v>152</v>
      </c>
      <c r="E581" s="214" t="s">
        <v>1989</v>
      </c>
      <c r="F581" s="215" t="s">
        <v>1990</v>
      </c>
      <c r="G581" s="216" t="s">
        <v>162</v>
      </c>
      <c r="H581" s="217">
        <v>5</v>
      </c>
      <c r="I581" s="218"/>
      <c r="J581" s="219">
        <f>ROUND(I581*H581,2)</f>
        <v>0</v>
      </c>
      <c r="K581" s="215" t="s">
        <v>156</v>
      </c>
      <c r="L581" s="45"/>
      <c r="M581" s="220" t="s">
        <v>32</v>
      </c>
      <c r="N581" s="221" t="s">
        <v>47</v>
      </c>
      <c r="O581" s="85"/>
      <c r="P581" s="222">
        <f>O581*H581</f>
        <v>0</v>
      </c>
      <c r="Q581" s="222">
        <v>0</v>
      </c>
      <c r="R581" s="222">
        <f>Q581*H581</f>
        <v>0</v>
      </c>
      <c r="S581" s="222">
        <v>0</v>
      </c>
      <c r="T581" s="223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24" t="s">
        <v>157</v>
      </c>
      <c r="AT581" s="224" t="s">
        <v>152</v>
      </c>
      <c r="AU581" s="224" t="s">
        <v>85</v>
      </c>
      <c r="AY581" s="17" t="s">
        <v>151</v>
      </c>
      <c r="BE581" s="225">
        <f>IF(N581="základní",J581,0)</f>
        <v>0</v>
      </c>
      <c r="BF581" s="225">
        <f>IF(N581="snížená",J581,0)</f>
        <v>0</v>
      </c>
      <c r="BG581" s="225">
        <f>IF(N581="zákl. přenesená",J581,0)</f>
        <v>0</v>
      </c>
      <c r="BH581" s="225">
        <f>IF(N581="sníž. přenesená",J581,0)</f>
        <v>0</v>
      </c>
      <c r="BI581" s="225">
        <f>IF(N581="nulová",J581,0)</f>
        <v>0</v>
      </c>
      <c r="BJ581" s="17" t="s">
        <v>83</v>
      </c>
      <c r="BK581" s="225">
        <f>ROUND(I581*H581,2)</f>
        <v>0</v>
      </c>
      <c r="BL581" s="17" t="s">
        <v>157</v>
      </c>
      <c r="BM581" s="224" t="s">
        <v>1991</v>
      </c>
    </row>
    <row r="582" s="2" customFormat="1" ht="16.5" customHeight="1">
      <c r="A582" s="39"/>
      <c r="B582" s="40"/>
      <c r="C582" s="226" t="s">
        <v>1992</v>
      </c>
      <c r="D582" s="226" t="s">
        <v>159</v>
      </c>
      <c r="E582" s="227" t="s">
        <v>1993</v>
      </c>
      <c r="F582" s="228" t="s">
        <v>1994</v>
      </c>
      <c r="G582" s="229" t="s">
        <v>162</v>
      </c>
      <c r="H582" s="230">
        <v>1</v>
      </c>
      <c r="I582" s="231"/>
      <c r="J582" s="232">
        <f>ROUND(I582*H582,2)</f>
        <v>0</v>
      </c>
      <c r="K582" s="228" t="s">
        <v>156</v>
      </c>
      <c r="L582" s="233"/>
      <c r="M582" s="234" t="s">
        <v>32</v>
      </c>
      <c r="N582" s="235" t="s">
        <v>47</v>
      </c>
      <c r="O582" s="85"/>
      <c r="P582" s="222">
        <f>O582*H582</f>
        <v>0</v>
      </c>
      <c r="Q582" s="222">
        <v>0</v>
      </c>
      <c r="R582" s="222">
        <f>Q582*H582</f>
        <v>0</v>
      </c>
      <c r="S582" s="222">
        <v>0</v>
      </c>
      <c r="T582" s="223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24" t="s">
        <v>188</v>
      </c>
      <c r="AT582" s="224" t="s">
        <v>159</v>
      </c>
      <c r="AU582" s="224" t="s">
        <v>85</v>
      </c>
      <c r="AY582" s="17" t="s">
        <v>151</v>
      </c>
      <c r="BE582" s="225">
        <f>IF(N582="základní",J582,0)</f>
        <v>0</v>
      </c>
      <c r="BF582" s="225">
        <f>IF(N582="snížená",J582,0)</f>
        <v>0</v>
      </c>
      <c r="BG582" s="225">
        <f>IF(N582="zákl. přenesená",J582,0)</f>
        <v>0</v>
      </c>
      <c r="BH582" s="225">
        <f>IF(N582="sníž. přenesená",J582,0)</f>
        <v>0</v>
      </c>
      <c r="BI582" s="225">
        <f>IF(N582="nulová",J582,0)</f>
        <v>0</v>
      </c>
      <c r="BJ582" s="17" t="s">
        <v>83</v>
      </c>
      <c r="BK582" s="225">
        <f>ROUND(I582*H582,2)</f>
        <v>0</v>
      </c>
      <c r="BL582" s="17" t="s">
        <v>157</v>
      </c>
      <c r="BM582" s="224" t="s">
        <v>1995</v>
      </c>
    </row>
    <row r="583" s="2" customFormat="1" ht="16.5" customHeight="1">
      <c r="A583" s="39"/>
      <c r="B583" s="40"/>
      <c r="C583" s="213" t="s">
        <v>1996</v>
      </c>
      <c r="D583" s="213" t="s">
        <v>152</v>
      </c>
      <c r="E583" s="214" t="s">
        <v>1997</v>
      </c>
      <c r="F583" s="215" t="s">
        <v>1998</v>
      </c>
      <c r="G583" s="216" t="s">
        <v>1180</v>
      </c>
      <c r="H583" s="217">
        <v>1</v>
      </c>
      <c r="I583" s="218"/>
      <c r="J583" s="219">
        <f>ROUND(I583*H583,2)</f>
        <v>0</v>
      </c>
      <c r="K583" s="215" t="s">
        <v>156</v>
      </c>
      <c r="L583" s="45"/>
      <c r="M583" s="220" t="s">
        <v>32</v>
      </c>
      <c r="N583" s="221" t="s">
        <v>47</v>
      </c>
      <c r="O583" s="85"/>
      <c r="P583" s="222">
        <f>O583*H583</f>
        <v>0</v>
      </c>
      <c r="Q583" s="222">
        <v>0</v>
      </c>
      <c r="R583" s="222">
        <f>Q583*H583</f>
        <v>0</v>
      </c>
      <c r="S583" s="222">
        <v>0</v>
      </c>
      <c r="T583" s="223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24" t="s">
        <v>497</v>
      </c>
      <c r="AT583" s="224" t="s">
        <v>152</v>
      </c>
      <c r="AU583" s="224" t="s">
        <v>85</v>
      </c>
      <c r="AY583" s="17" t="s">
        <v>151</v>
      </c>
      <c r="BE583" s="225">
        <f>IF(N583="základní",J583,0)</f>
        <v>0</v>
      </c>
      <c r="BF583" s="225">
        <f>IF(N583="snížená",J583,0)</f>
        <v>0</v>
      </c>
      <c r="BG583" s="225">
        <f>IF(N583="zákl. přenesená",J583,0)</f>
        <v>0</v>
      </c>
      <c r="BH583" s="225">
        <f>IF(N583="sníž. přenesená",J583,0)</f>
        <v>0</v>
      </c>
      <c r="BI583" s="225">
        <f>IF(N583="nulová",J583,0)</f>
        <v>0</v>
      </c>
      <c r="BJ583" s="17" t="s">
        <v>83</v>
      </c>
      <c r="BK583" s="225">
        <f>ROUND(I583*H583,2)</f>
        <v>0</v>
      </c>
      <c r="BL583" s="17" t="s">
        <v>497</v>
      </c>
      <c r="BM583" s="224" t="s">
        <v>1999</v>
      </c>
    </row>
    <row r="584" s="12" customFormat="1" ht="25.92" customHeight="1">
      <c r="A584" s="12"/>
      <c r="B584" s="199"/>
      <c r="C584" s="200"/>
      <c r="D584" s="201" t="s">
        <v>75</v>
      </c>
      <c r="E584" s="202" t="s">
        <v>2000</v>
      </c>
      <c r="F584" s="202" t="s">
        <v>2001</v>
      </c>
      <c r="G584" s="200"/>
      <c r="H584" s="200"/>
      <c r="I584" s="203"/>
      <c r="J584" s="204">
        <f>BK584</f>
        <v>0</v>
      </c>
      <c r="K584" s="200"/>
      <c r="L584" s="205"/>
      <c r="M584" s="206"/>
      <c r="N584" s="207"/>
      <c r="O584" s="207"/>
      <c r="P584" s="208">
        <f>SUM(P585:P604)</f>
        <v>0</v>
      </c>
      <c r="Q584" s="207"/>
      <c r="R584" s="208">
        <f>SUM(R585:R604)</f>
        <v>0</v>
      </c>
      <c r="S584" s="207"/>
      <c r="T584" s="209">
        <f>SUM(T585:T604)</f>
        <v>0</v>
      </c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R584" s="210" t="s">
        <v>83</v>
      </c>
      <c r="AT584" s="211" t="s">
        <v>75</v>
      </c>
      <c r="AU584" s="211" t="s">
        <v>76</v>
      </c>
      <c r="AY584" s="210" t="s">
        <v>151</v>
      </c>
      <c r="BK584" s="212">
        <f>SUM(BK585:BK604)</f>
        <v>0</v>
      </c>
    </row>
    <row r="585" s="2" customFormat="1" ht="16.5" customHeight="1">
      <c r="A585" s="39"/>
      <c r="B585" s="40"/>
      <c r="C585" s="226" t="s">
        <v>2002</v>
      </c>
      <c r="D585" s="226" t="s">
        <v>159</v>
      </c>
      <c r="E585" s="227" t="s">
        <v>2003</v>
      </c>
      <c r="F585" s="228" t="s">
        <v>2004</v>
      </c>
      <c r="G585" s="229" t="s">
        <v>162</v>
      </c>
      <c r="H585" s="230">
        <v>5</v>
      </c>
      <c r="I585" s="231"/>
      <c r="J585" s="232">
        <f>ROUND(I585*H585,2)</f>
        <v>0</v>
      </c>
      <c r="K585" s="228" t="s">
        <v>156</v>
      </c>
      <c r="L585" s="233"/>
      <c r="M585" s="234" t="s">
        <v>32</v>
      </c>
      <c r="N585" s="235" t="s">
        <v>47</v>
      </c>
      <c r="O585" s="85"/>
      <c r="P585" s="222">
        <f>O585*H585</f>
        <v>0</v>
      </c>
      <c r="Q585" s="222">
        <v>0</v>
      </c>
      <c r="R585" s="222">
        <f>Q585*H585</f>
        <v>0</v>
      </c>
      <c r="S585" s="222">
        <v>0</v>
      </c>
      <c r="T585" s="223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24" t="s">
        <v>163</v>
      </c>
      <c r="AT585" s="224" t="s">
        <v>159</v>
      </c>
      <c r="AU585" s="224" t="s">
        <v>83</v>
      </c>
      <c r="AY585" s="17" t="s">
        <v>151</v>
      </c>
      <c r="BE585" s="225">
        <f>IF(N585="základní",J585,0)</f>
        <v>0</v>
      </c>
      <c r="BF585" s="225">
        <f>IF(N585="snížená",J585,0)</f>
        <v>0</v>
      </c>
      <c r="BG585" s="225">
        <f>IF(N585="zákl. přenesená",J585,0)</f>
        <v>0</v>
      </c>
      <c r="BH585" s="225">
        <f>IF(N585="sníž. přenesená",J585,0)</f>
        <v>0</v>
      </c>
      <c r="BI585" s="225">
        <f>IF(N585="nulová",J585,0)</f>
        <v>0</v>
      </c>
      <c r="BJ585" s="17" t="s">
        <v>83</v>
      </c>
      <c r="BK585" s="225">
        <f>ROUND(I585*H585,2)</f>
        <v>0</v>
      </c>
      <c r="BL585" s="17" t="s">
        <v>164</v>
      </c>
      <c r="BM585" s="224" t="s">
        <v>2005</v>
      </c>
    </row>
    <row r="586" s="2" customFormat="1" ht="16.5" customHeight="1">
      <c r="A586" s="39"/>
      <c r="B586" s="40"/>
      <c r="C586" s="226" t="s">
        <v>2006</v>
      </c>
      <c r="D586" s="226" t="s">
        <v>159</v>
      </c>
      <c r="E586" s="227" t="s">
        <v>2007</v>
      </c>
      <c r="F586" s="228" t="s">
        <v>2008</v>
      </c>
      <c r="G586" s="229" t="s">
        <v>162</v>
      </c>
      <c r="H586" s="230">
        <v>5</v>
      </c>
      <c r="I586" s="231"/>
      <c r="J586" s="232">
        <f>ROUND(I586*H586,2)</f>
        <v>0</v>
      </c>
      <c r="K586" s="228" t="s">
        <v>156</v>
      </c>
      <c r="L586" s="233"/>
      <c r="M586" s="234" t="s">
        <v>32</v>
      </c>
      <c r="N586" s="235" t="s">
        <v>47</v>
      </c>
      <c r="O586" s="85"/>
      <c r="P586" s="222">
        <f>O586*H586</f>
        <v>0</v>
      </c>
      <c r="Q586" s="222">
        <v>0</v>
      </c>
      <c r="R586" s="222">
        <f>Q586*H586</f>
        <v>0</v>
      </c>
      <c r="S586" s="222">
        <v>0</v>
      </c>
      <c r="T586" s="223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24" t="s">
        <v>163</v>
      </c>
      <c r="AT586" s="224" t="s">
        <v>159</v>
      </c>
      <c r="AU586" s="224" t="s">
        <v>83</v>
      </c>
      <c r="AY586" s="17" t="s">
        <v>151</v>
      </c>
      <c r="BE586" s="225">
        <f>IF(N586="základní",J586,0)</f>
        <v>0</v>
      </c>
      <c r="BF586" s="225">
        <f>IF(N586="snížená",J586,0)</f>
        <v>0</v>
      </c>
      <c r="BG586" s="225">
        <f>IF(N586="zákl. přenesená",J586,0)</f>
        <v>0</v>
      </c>
      <c r="BH586" s="225">
        <f>IF(N586="sníž. přenesená",J586,0)</f>
        <v>0</v>
      </c>
      <c r="BI586" s="225">
        <f>IF(N586="nulová",J586,0)</f>
        <v>0</v>
      </c>
      <c r="BJ586" s="17" t="s">
        <v>83</v>
      </c>
      <c r="BK586" s="225">
        <f>ROUND(I586*H586,2)</f>
        <v>0</v>
      </c>
      <c r="BL586" s="17" t="s">
        <v>164</v>
      </c>
      <c r="BM586" s="224" t="s">
        <v>2009</v>
      </c>
    </row>
    <row r="587" s="2" customFormat="1" ht="16.5" customHeight="1">
      <c r="A587" s="39"/>
      <c r="B587" s="40"/>
      <c r="C587" s="226" t="s">
        <v>2010</v>
      </c>
      <c r="D587" s="226" t="s">
        <v>159</v>
      </c>
      <c r="E587" s="227" t="s">
        <v>2011</v>
      </c>
      <c r="F587" s="228" t="s">
        <v>2012</v>
      </c>
      <c r="G587" s="229" t="s">
        <v>162</v>
      </c>
      <c r="H587" s="230">
        <v>5</v>
      </c>
      <c r="I587" s="231"/>
      <c r="J587" s="232">
        <f>ROUND(I587*H587,2)</f>
        <v>0</v>
      </c>
      <c r="K587" s="228" t="s">
        <v>156</v>
      </c>
      <c r="L587" s="233"/>
      <c r="M587" s="234" t="s">
        <v>32</v>
      </c>
      <c r="N587" s="235" t="s">
        <v>47</v>
      </c>
      <c r="O587" s="85"/>
      <c r="P587" s="222">
        <f>O587*H587</f>
        <v>0</v>
      </c>
      <c r="Q587" s="222">
        <v>0</v>
      </c>
      <c r="R587" s="222">
        <f>Q587*H587</f>
        <v>0</v>
      </c>
      <c r="S587" s="222">
        <v>0</v>
      </c>
      <c r="T587" s="223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24" t="s">
        <v>163</v>
      </c>
      <c r="AT587" s="224" t="s">
        <v>159</v>
      </c>
      <c r="AU587" s="224" t="s">
        <v>83</v>
      </c>
      <c r="AY587" s="17" t="s">
        <v>151</v>
      </c>
      <c r="BE587" s="225">
        <f>IF(N587="základní",J587,0)</f>
        <v>0</v>
      </c>
      <c r="BF587" s="225">
        <f>IF(N587="snížená",J587,0)</f>
        <v>0</v>
      </c>
      <c r="BG587" s="225">
        <f>IF(N587="zákl. přenesená",J587,0)</f>
        <v>0</v>
      </c>
      <c r="BH587" s="225">
        <f>IF(N587="sníž. přenesená",J587,0)</f>
        <v>0</v>
      </c>
      <c r="BI587" s="225">
        <f>IF(N587="nulová",J587,0)</f>
        <v>0</v>
      </c>
      <c r="BJ587" s="17" t="s">
        <v>83</v>
      </c>
      <c r="BK587" s="225">
        <f>ROUND(I587*H587,2)</f>
        <v>0</v>
      </c>
      <c r="BL587" s="17" t="s">
        <v>164</v>
      </c>
      <c r="BM587" s="224" t="s">
        <v>2013</v>
      </c>
    </row>
    <row r="588" s="2" customFormat="1" ht="16.5" customHeight="1">
      <c r="A588" s="39"/>
      <c r="B588" s="40"/>
      <c r="C588" s="226" t="s">
        <v>2014</v>
      </c>
      <c r="D588" s="226" t="s">
        <v>159</v>
      </c>
      <c r="E588" s="227" t="s">
        <v>2015</v>
      </c>
      <c r="F588" s="228" t="s">
        <v>2016</v>
      </c>
      <c r="G588" s="229" t="s">
        <v>2017</v>
      </c>
      <c r="H588" s="230">
        <v>5</v>
      </c>
      <c r="I588" s="231"/>
      <c r="J588" s="232">
        <f>ROUND(I588*H588,2)</f>
        <v>0</v>
      </c>
      <c r="K588" s="228" t="s">
        <v>32</v>
      </c>
      <c r="L588" s="233"/>
      <c r="M588" s="234" t="s">
        <v>32</v>
      </c>
      <c r="N588" s="235" t="s">
        <v>47</v>
      </c>
      <c r="O588" s="85"/>
      <c r="P588" s="222">
        <f>O588*H588</f>
        <v>0</v>
      </c>
      <c r="Q588" s="222">
        <v>0</v>
      </c>
      <c r="R588" s="222">
        <f>Q588*H588</f>
        <v>0</v>
      </c>
      <c r="S588" s="222">
        <v>0</v>
      </c>
      <c r="T588" s="223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24" t="s">
        <v>163</v>
      </c>
      <c r="AT588" s="224" t="s">
        <v>159</v>
      </c>
      <c r="AU588" s="224" t="s">
        <v>83</v>
      </c>
      <c r="AY588" s="17" t="s">
        <v>151</v>
      </c>
      <c r="BE588" s="225">
        <f>IF(N588="základní",J588,0)</f>
        <v>0</v>
      </c>
      <c r="BF588" s="225">
        <f>IF(N588="snížená",J588,0)</f>
        <v>0</v>
      </c>
      <c r="BG588" s="225">
        <f>IF(N588="zákl. přenesená",J588,0)</f>
        <v>0</v>
      </c>
      <c r="BH588" s="225">
        <f>IF(N588="sníž. přenesená",J588,0)</f>
        <v>0</v>
      </c>
      <c r="BI588" s="225">
        <f>IF(N588="nulová",J588,0)</f>
        <v>0</v>
      </c>
      <c r="BJ588" s="17" t="s">
        <v>83</v>
      </c>
      <c r="BK588" s="225">
        <f>ROUND(I588*H588,2)</f>
        <v>0</v>
      </c>
      <c r="BL588" s="17" t="s">
        <v>164</v>
      </c>
      <c r="BM588" s="224" t="s">
        <v>2018</v>
      </c>
    </row>
    <row r="589" s="2" customFormat="1" ht="16.5" customHeight="1">
      <c r="A589" s="39"/>
      <c r="B589" s="40"/>
      <c r="C589" s="226" t="s">
        <v>2019</v>
      </c>
      <c r="D589" s="226" t="s">
        <v>159</v>
      </c>
      <c r="E589" s="227" t="s">
        <v>2020</v>
      </c>
      <c r="F589" s="228" t="s">
        <v>2021</v>
      </c>
      <c r="G589" s="229" t="s">
        <v>162</v>
      </c>
      <c r="H589" s="230">
        <v>5</v>
      </c>
      <c r="I589" s="231"/>
      <c r="J589" s="232">
        <f>ROUND(I589*H589,2)</f>
        <v>0</v>
      </c>
      <c r="K589" s="228" t="s">
        <v>156</v>
      </c>
      <c r="L589" s="233"/>
      <c r="M589" s="234" t="s">
        <v>32</v>
      </c>
      <c r="N589" s="235" t="s">
        <v>47</v>
      </c>
      <c r="O589" s="85"/>
      <c r="P589" s="222">
        <f>O589*H589</f>
        <v>0</v>
      </c>
      <c r="Q589" s="222">
        <v>0</v>
      </c>
      <c r="R589" s="222">
        <f>Q589*H589</f>
        <v>0</v>
      </c>
      <c r="S589" s="222">
        <v>0</v>
      </c>
      <c r="T589" s="223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24" t="s">
        <v>163</v>
      </c>
      <c r="AT589" s="224" t="s">
        <v>159</v>
      </c>
      <c r="AU589" s="224" t="s">
        <v>83</v>
      </c>
      <c r="AY589" s="17" t="s">
        <v>151</v>
      </c>
      <c r="BE589" s="225">
        <f>IF(N589="základní",J589,0)</f>
        <v>0</v>
      </c>
      <c r="BF589" s="225">
        <f>IF(N589="snížená",J589,0)</f>
        <v>0</v>
      </c>
      <c r="BG589" s="225">
        <f>IF(N589="zákl. přenesená",J589,0)</f>
        <v>0</v>
      </c>
      <c r="BH589" s="225">
        <f>IF(N589="sníž. přenesená",J589,0)</f>
        <v>0</v>
      </c>
      <c r="BI589" s="225">
        <f>IF(N589="nulová",J589,0)</f>
        <v>0</v>
      </c>
      <c r="BJ589" s="17" t="s">
        <v>83</v>
      </c>
      <c r="BK589" s="225">
        <f>ROUND(I589*H589,2)</f>
        <v>0</v>
      </c>
      <c r="BL589" s="17" t="s">
        <v>164</v>
      </c>
      <c r="BM589" s="224" t="s">
        <v>2022</v>
      </c>
    </row>
    <row r="590" s="2" customFormat="1" ht="16.5" customHeight="1">
      <c r="A590" s="39"/>
      <c r="B590" s="40"/>
      <c r="C590" s="226" t="s">
        <v>2023</v>
      </c>
      <c r="D590" s="226" t="s">
        <v>159</v>
      </c>
      <c r="E590" s="227" t="s">
        <v>2024</v>
      </c>
      <c r="F590" s="228" t="s">
        <v>2025</v>
      </c>
      <c r="G590" s="229" t="s">
        <v>162</v>
      </c>
      <c r="H590" s="230">
        <v>5</v>
      </c>
      <c r="I590" s="231"/>
      <c r="J590" s="232">
        <f>ROUND(I590*H590,2)</f>
        <v>0</v>
      </c>
      <c r="K590" s="228" t="s">
        <v>156</v>
      </c>
      <c r="L590" s="233"/>
      <c r="M590" s="234" t="s">
        <v>32</v>
      </c>
      <c r="N590" s="235" t="s">
        <v>47</v>
      </c>
      <c r="O590" s="85"/>
      <c r="P590" s="222">
        <f>O590*H590</f>
        <v>0</v>
      </c>
      <c r="Q590" s="222">
        <v>0</v>
      </c>
      <c r="R590" s="222">
        <f>Q590*H590</f>
        <v>0</v>
      </c>
      <c r="S590" s="222">
        <v>0</v>
      </c>
      <c r="T590" s="223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24" t="s">
        <v>163</v>
      </c>
      <c r="AT590" s="224" t="s">
        <v>159</v>
      </c>
      <c r="AU590" s="224" t="s">
        <v>83</v>
      </c>
      <c r="AY590" s="17" t="s">
        <v>151</v>
      </c>
      <c r="BE590" s="225">
        <f>IF(N590="základní",J590,0)</f>
        <v>0</v>
      </c>
      <c r="BF590" s="225">
        <f>IF(N590="snížená",J590,0)</f>
        <v>0</v>
      </c>
      <c r="BG590" s="225">
        <f>IF(N590="zákl. přenesená",J590,0)</f>
        <v>0</v>
      </c>
      <c r="BH590" s="225">
        <f>IF(N590="sníž. přenesená",J590,0)</f>
        <v>0</v>
      </c>
      <c r="BI590" s="225">
        <f>IF(N590="nulová",J590,0)</f>
        <v>0</v>
      </c>
      <c r="BJ590" s="17" t="s">
        <v>83</v>
      </c>
      <c r="BK590" s="225">
        <f>ROUND(I590*H590,2)</f>
        <v>0</v>
      </c>
      <c r="BL590" s="17" t="s">
        <v>164</v>
      </c>
      <c r="BM590" s="224" t="s">
        <v>2026</v>
      </c>
    </row>
    <row r="591" s="2" customFormat="1" ht="16.5" customHeight="1">
      <c r="A591" s="39"/>
      <c r="B591" s="40"/>
      <c r="C591" s="213" t="s">
        <v>2027</v>
      </c>
      <c r="D591" s="213" t="s">
        <v>152</v>
      </c>
      <c r="E591" s="214" t="s">
        <v>2028</v>
      </c>
      <c r="F591" s="215" t="s">
        <v>2029</v>
      </c>
      <c r="G591" s="216" t="s">
        <v>162</v>
      </c>
      <c r="H591" s="217">
        <v>25</v>
      </c>
      <c r="I591" s="218"/>
      <c r="J591" s="219">
        <f>ROUND(I591*H591,2)</f>
        <v>0</v>
      </c>
      <c r="K591" s="215" t="s">
        <v>156</v>
      </c>
      <c r="L591" s="45"/>
      <c r="M591" s="220" t="s">
        <v>32</v>
      </c>
      <c r="N591" s="221" t="s">
        <v>47</v>
      </c>
      <c r="O591" s="85"/>
      <c r="P591" s="222">
        <f>O591*H591</f>
        <v>0</v>
      </c>
      <c r="Q591" s="222">
        <v>0</v>
      </c>
      <c r="R591" s="222">
        <f>Q591*H591</f>
        <v>0</v>
      </c>
      <c r="S591" s="222">
        <v>0</v>
      </c>
      <c r="T591" s="223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24" t="s">
        <v>83</v>
      </c>
      <c r="AT591" s="224" t="s">
        <v>152</v>
      </c>
      <c r="AU591" s="224" t="s">
        <v>83</v>
      </c>
      <c r="AY591" s="17" t="s">
        <v>151</v>
      </c>
      <c r="BE591" s="225">
        <f>IF(N591="základní",J591,0)</f>
        <v>0</v>
      </c>
      <c r="BF591" s="225">
        <f>IF(N591="snížená",J591,0)</f>
        <v>0</v>
      </c>
      <c r="BG591" s="225">
        <f>IF(N591="zákl. přenesená",J591,0)</f>
        <v>0</v>
      </c>
      <c r="BH591" s="225">
        <f>IF(N591="sníž. přenesená",J591,0)</f>
        <v>0</v>
      </c>
      <c r="BI591" s="225">
        <f>IF(N591="nulová",J591,0)</f>
        <v>0</v>
      </c>
      <c r="BJ591" s="17" t="s">
        <v>83</v>
      </c>
      <c r="BK591" s="225">
        <f>ROUND(I591*H591,2)</f>
        <v>0</v>
      </c>
      <c r="BL591" s="17" t="s">
        <v>83</v>
      </c>
      <c r="BM591" s="224" t="s">
        <v>2030</v>
      </c>
    </row>
    <row r="592" s="2" customFormat="1" ht="21.75" customHeight="1">
      <c r="A592" s="39"/>
      <c r="B592" s="40"/>
      <c r="C592" s="213" t="s">
        <v>2031</v>
      </c>
      <c r="D592" s="213" t="s">
        <v>152</v>
      </c>
      <c r="E592" s="214" t="s">
        <v>2032</v>
      </c>
      <c r="F592" s="215" t="s">
        <v>2033</v>
      </c>
      <c r="G592" s="216" t="s">
        <v>162</v>
      </c>
      <c r="H592" s="217">
        <v>2</v>
      </c>
      <c r="I592" s="218"/>
      <c r="J592" s="219">
        <f>ROUND(I592*H592,2)</f>
        <v>0</v>
      </c>
      <c r="K592" s="215" t="s">
        <v>156</v>
      </c>
      <c r="L592" s="45"/>
      <c r="M592" s="220" t="s">
        <v>32</v>
      </c>
      <c r="N592" s="221" t="s">
        <v>47</v>
      </c>
      <c r="O592" s="85"/>
      <c r="P592" s="222">
        <f>O592*H592</f>
        <v>0</v>
      </c>
      <c r="Q592" s="222">
        <v>0</v>
      </c>
      <c r="R592" s="222">
        <f>Q592*H592</f>
        <v>0</v>
      </c>
      <c r="S592" s="222">
        <v>0</v>
      </c>
      <c r="T592" s="223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24" t="s">
        <v>157</v>
      </c>
      <c r="AT592" s="224" t="s">
        <v>152</v>
      </c>
      <c r="AU592" s="224" t="s">
        <v>83</v>
      </c>
      <c r="AY592" s="17" t="s">
        <v>151</v>
      </c>
      <c r="BE592" s="225">
        <f>IF(N592="základní",J592,0)</f>
        <v>0</v>
      </c>
      <c r="BF592" s="225">
        <f>IF(N592="snížená",J592,0)</f>
        <v>0</v>
      </c>
      <c r="BG592" s="225">
        <f>IF(N592="zákl. přenesená",J592,0)</f>
        <v>0</v>
      </c>
      <c r="BH592" s="225">
        <f>IF(N592="sníž. přenesená",J592,0)</f>
        <v>0</v>
      </c>
      <c r="BI592" s="225">
        <f>IF(N592="nulová",J592,0)</f>
        <v>0</v>
      </c>
      <c r="BJ592" s="17" t="s">
        <v>83</v>
      </c>
      <c r="BK592" s="225">
        <f>ROUND(I592*H592,2)</f>
        <v>0</v>
      </c>
      <c r="BL592" s="17" t="s">
        <v>157</v>
      </c>
      <c r="BM592" s="224" t="s">
        <v>2034</v>
      </c>
    </row>
    <row r="593" s="2" customFormat="1" ht="24.15" customHeight="1">
      <c r="A593" s="39"/>
      <c r="B593" s="40"/>
      <c r="C593" s="213" t="s">
        <v>2035</v>
      </c>
      <c r="D593" s="213" t="s">
        <v>152</v>
      </c>
      <c r="E593" s="214" t="s">
        <v>2036</v>
      </c>
      <c r="F593" s="215" t="s">
        <v>2037</v>
      </c>
      <c r="G593" s="216" t="s">
        <v>191</v>
      </c>
      <c r="H593" s="217">
        <v>26</v>
      </c>
      <c r="I593" s="218"/>
      <c r="J593" s="219">
        <f>ROUND(I593*H593,2)</f>
        <v>0</v>
      </c>
      <c r="K593" s="215" t="s">
        <v>156</v>
      </c>
      <c r="L593" s="45"/>
      <c r="M593" s="220" t="s">
        <v>32</v>
      </c>
      <c r="N593" s="221" t="s">
        <v>47</v>
      </c>
      <c r="O593" s="85"/>
      <c r="P593" s="222">
        <f>O593*H593</f>
        <v>0</v>
      </c>
      <c r="Q593" s="222">
        <v>0</v>
      </c>
      <c r="R593" s="222">
        <f>Q593*H593</f>
        <v>0</v>
      </c>
      <c r="S593" s="222">
        <v>0</v>
      </c>
      <c r="T593" s="223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24" t="s">
        <v>157</v>
      </c>
      <c r="AT593" s="224" t="s">
        <v>152</v>
      </c>
      <c r="AU593" s="224" t="s">
        <v>83</v>
      </c>
      <c r="AY593" s="17" t="s">
        <v>151</v>
      </c>
      <c r="BE593" s="225">
        <f>IF(N593="základní",J593,0)</f>
        <v>0</v>
      </c>
      <c r="BF593" s="225">
        <f>IF(N593="snížená",J593,0)</f>
        <v>0</v>
      </c>
      <c r="BG593" s="225">
        <f>IF(N593="zákl. přenesená",J593,0)</f>
        <v>0</v>
      </c>
      <c r="BH593" s="225">
        <f>IF(N593="sníž. přenesená",J593,0)</f>
        <v>0</v>
      </c>
      <c r="BI593" s="225">
        <f>IF(N593="nulová",J593,0)</f>
        <v>0</v>
      </c>
      <c r="BJ593" s="17" t="s">
        <v>83</v>
      </c>
      <c r="BK593" s="225">
        <f>ROUND(I593*H593,2)</f>
        <v>0</v>
      </c>
      <c r="BL593" s="17" t="s">
        <v>157</v>
      </c>
      <c r="BM593" s="224" t="s">
        <v>2038</v>
      </c>
    </row>
    <row r="594" s="2" customFormat="1" ht="24.15" customHeight="1">
      <c r="A594" s="39"/>
      <c r="B594" s="40"/>
      <c r="C594" s="213" t="s">
        <v>2039</v>
      </c>
      <c r="D594" s="213" t="s">
        <v>152</v>
      </c>
      <c r="E594" s="214" t="s">
        <v>2040</v>
      </c>
      <c r="F594" s="215" t="s">
        <v>2041</v>
      </c>
      <c r="G594" s="216" t="s">
        <v>191</v>
      </c>
      <c r="H594" s="217">
        <v>26</v>
      </c>
      <c r="I594" s="218"/>
      <c r="J594" s="219">
        <f>ROUND(I594*H594,2)</f>
        <v>0</v>
      </c>
      <c r="K594" s="215" t="s">
        <v>156</v>
      </c>
      <c r="L594" s="45"/>
      <c r="M594" s="220" t="s">
        <v>32</v>
      </c>
      <c r="N594" s="221" t="s">
        <v>47</v>
      </c>
      <c r="O594" s="85"/>
      <c r="P594" s="222">
        <f>O594*H594</f>
        <v>0</v>
      </c>
      <c r="Q594" s="222">
        <v>0</v>
      </c>
      <c r="R594" s="222">
        <f>Q594*H594</f>
        <v>0</v>
      </c>
      <c r="S594" s="222">
        <v>0</v>
      </c>
      <c r="T594" s="223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24" t="s">
        <v>157</v>
      </c>
      <c r="AT594" s="224" t="s">
        <v>152</v>
      </c>
      <c r="AU594" s="224" t="s">
        <v>83</v>
      </c>
      <c r="AY594" s="17" t="s">
        <v>151</v>
      </c>
      <c r="BE594" s="225">
        <f>IF(N594="základní",J594,0)</f>
        <v>0</v>
      </c>
      <c r="BF594" s="225">
        <f>IF(N594="snížená",J594,0)</f>
        <v>0</v>
      </c>
      <c r="BG594" s="225">
        <f>IF(N594="zákl. přenesená",J594,0)</f>
        <v>0</v>
      </c>
      <c r="BH594" s="225">
        <f>IF(N594="sníž. přenesená",J594,0)</f>
        <v>0</v>
      </c>
      <c r="BI594" s="225">
        <f>IF(N594="nulová",J594,0)</f>
        <v>0</v>
      </c>
      <c r="BJ594" s="17" t="s">
        <v>83</v>
      </c>
      <c r="BK594" s="225">
        <f>ROUND(I594*H594,2)</f>
        <v>0</v>
      </c>
      <c r="BL594" s="17" t="s">
        <v>157</v>
      </c>
      <c r="BM594" s="224" t="s">
        <v>2042</v>
      </c>
    </row>
    <row r="595" s="2" customFormat="1" ht="16.5" customHeight="1">
      <c r="A595" s="39"/>
      <c r="B595" s="40"/>
      <c r="C595" s="226" t="s">
        <v>2043</v>
      </c>
      <c r="D595" s="226" t="s">
        <v>159</v>
      </c>
      <c r="E595" s="227" t="s">
        <v>2044</v>
      </c>
      <c r="F595" s="228" t="s">
        <v>2045</v>
      </c>
      <c r="G595" s="229" t="s">
        <v>162</v>
      </c>
      <c r="H595" s="230">
        <v>2</v>
      </c>
      <c r="I595" s="231"/>
      <c r="J595" s="232">
        <f>ROUND(I595*H595,2)</f>
        <v>0</v>
      </c>
      <c r="K595" s="228" t="s">
        <v>156</v>
      </c>
      <c r="L595" s="233"/>
      <c r="M595" s="234" t="s">
        <v>32</v>
      </c>
      <c r="N595" s="235" t="s">
        <v>47</v>
      </c>
      <c r="O595" s="85"/>
      <c r="P595" s="222">
        <f>O595*H595</f>
        <v>0</v>
      </c>
      <c r="Q595" s="222">
        <v>0</v>
      </c>
      <c r="R595" s="222">
        <f>Q595*H595</f>
        <v>0</v>
      </c>
      <c r="S595" s="222">
        <v>0</v>
      </c>
      <c r="T595" s="223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24" t="s">
        <v>668</v>
      </c>
      <c r="AT595" s="224" t="s">
        <v>159</v>
      </c>
      <c r="AU595" s="224" t="s">
        <v>83</v>
      </c>
      <c r="AY595" s="17" t="s">
        <v>151</v>
      </c>
      <c r="BE595" s="225">
        <f>IF(N595="základní",J595,0)</f>
        <v>0</v>
      </c>
      <c r="BF595" s="225">
        <f>IF(N595="snížená",J595,0)</f>
        <v>0</v>
      </c>
      <c r="BG595" s="225">
        <f>IF(N595="zákl. přenesená",J595,0)</f>
        <v>0</v>
      </c>
      <c r="BH595" s="225">
        <f>IF(N595="sníž. přenesená",J595,0)</f>
        <v>0</v>
      </c>
      <c r="BI595" s="225">
        <f>IF(N595="nulová",J595,0)</f>
        <v>0</v>
      </c>
      <c r="BJ595" s="17" t="s">
        <v>83</v>
      </c>
      <c r="BK595" s="225">
        <f>ROUND(I595*H595,2)</f>
        <v>0</v>
      </c>
      <c r="BL595" s="17" t="s">
        <v>668</v>
      </c>
      <c r="BM595" s="224" t="s">
        <v>2046</v>
      </c>
    </row>
    <row r="596" s="2" customFormat="1" ht="24.15" customHeight="1">
      <c r="A596" s="39"/>
      <c r="B596" s="40"/>
      <c r="C596" s="213" t="s">
        <v>2047</v>
      </c>
      <c r="D596" s="213" t="s">
        <v>152</v>
      </c>
      <c r="E596" s="214" t="s">
        <v>2048</v>
      </c>
      <c r="F596" s="215" t="s">
        <v>2049</v>
      </c>
      <c r="G596" s="216" t="s">
        <v>191</v>
      </c>
      <c r="H596" s="217">
        <v>26</v>
      </c>
      <c r="I596" s="218"/>
      <c r="J596" s="219">
        <f>ROUND(I596*H596,2)</f>
        <v>0</v>
      </c>
      <c r="K596" s="215" t="s">
        <v>156</v>
      </c>
      <c r="L596" s="45"/>
      <c r="M596" s="220" t="s">
        <v>32</v>
      </c>
      <c r="N596" s="221" t="s">
        <v>47</v>
      </c>
      <c r="O596" s="85"/>
      <c r="P596" s="222">
        <f>O596*H596</f>
        <v>0</v>
      </c>
      <c r="Q596" s="222">
        <v>0</v>
      </c>
      <c r="R596" s="222">
        <f>Q596*H596</f>
        <v>0</v>
      </c>
      <c r="S596" s="222">
        <v>0</v>
      </c>
      <c r="T596" s="223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24" t="s">
        <v>157</v>
      </c>
      <c r="AT596" s="224" t="s">
        <v>152</v>
      </c>
      <c r="AU596" s="224" t="s">
        <v>83</v>
      </c>
      <c r="AY596" s="17" t="s">
        <v>151</v>
      </c>
      <c r="BE596" s="225">
        <f>IF(N596="základní",J596,0)</f>
        <v>0</v>
      </c>
      <c r="BF596" s="225">
        <f>IF(N596="snížená",J596,0)</f>
        <v>0</v>
      </c>
      <c r="BG596" s="225">
        <f>IF(N596="zákl. přenesená",J596,0)</f>
        <v>0</v>
      </c>
      <c r="BH596" s="225">
        <f>IF(N596="sníž. přenesená",J596,0)</f>
        <v>0</v>
      </c>
      <c r="BI596" s="225">
        <f>IF(N596="nulová",J596,0)</f>
        <v>0</v>
      </c>
      <c r="BJ596" s="17" t="s">
        <v>83</v>
      </c>
      <c r="BK596" s="225">
        <f>ROUND(I596*H596,2)</f>
        <v>0</v>
      </c>
      <c r="BL596" s="17" t="s">
        <v>157</v>
      </c>
      <c r="BM596" s="224" t="s">
        <v>2050</v>
      </c>
    </row>
    <row r="597" s="2" customFormat="1" ht="24.15" customHeight="1">
      <c r="A597" s="39"/>
      <c r="B597" s="40"/>
      <c r="C597" s="213" t="s">
        <v>2051</v>
      </c>
      <c r="D597" s="213" t="s">
        <v>152</v>
      </c>
      <c r="E597" s="214" t="s">
        <v>2052</v>
      </c>
      <c r="F597" s="215" t="s">
        <v>2053</v>
      </c>
      <c r="G597" s="216" t="s">
        <v>191</v>
      </c>
      <c r="H597" s="217">
        <v>26</v>
      </c>
      <c r="I597" s="218"/>
      <c r="J597" s="219">
        <f>ROUND(I597*H597,2)</f>
        <v>0</v>
      </c>
      <c r="K597" s="215" t="s">
        <v>156</v>
      </c>
      <c r="L597" s="45"/>
      <c r="M597" s="220" t="s">
        <v>32</v>
      </c>
      <c r="N597" s="221" t="s">
        <v>47</v>
      </c>
      <c r="O597" s="85"/>
      <c r="P597" s="222">
        <f>O597*H597</f>
        <v>0</v>
      </c>
      <c r="Q597" s="222">
        <v>0</v>
      </c>
      <c r="R597" s="222">
        <f>Q597*H597</f>
        <v>0</v>
      </c>
      <c r="S597" s="222">
        <v>0</v>
      </c>
      <c r="T597" s="223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24" t="s">
        <v>157</v>
      </c>
      <c r="AT597" s="224" t="s">
        <v>152</v>
      </c>
      <c r="AU597" s="224" t="s">
        <v>83</v>
      </c>
      <c r="AY597" s="17" t="s">
        <v>151</v>
      </c>
      <c r="BE597" s="225">
        <f>IF(N597="základní",J597,0)</f>
        <v>0</v>
      </c>
      <c r="BF597" s="225">
        <f>IF(N597="snížená",J597,0)</f>
        <v>0</v>
      </c>
      <c r="BG597" s="225">
        <f>IF(N597="zákl. přenesená",J597,0)</f>
        <v>0</v>
      </c>
      <c r="BH597" s="225">
        <f>IF(N597="sníž. přenesená",J597,0)</f>
        <v>0</v>
      </c>
      <c r="BI597" s="225">
        <f>IF(N597="nulová",J597,0)</f>
        <v>0</v>
      </c>
      <c r="BJ597" s="17" t="s">
        <v>83</v>
      </c>
      <c r="BK597" s="225">
        <f>ROUND(I597*H597,2)</f>
        <v>0</v>
      </c>
      <c r="BL597" s="17" t="s">
        <v>157</v>
      </c>
      <c r="BM597" s="224" t="s">
        <v>2054</v>
      </c>
    </row>
    <row r="598" s="2" customFormat="1" ht="16.5" customHeight="1">
      <c r="A598" s="39"/>
      <c r="B598" s="40"/>
      <c r="C598" s="213" t="s">
        <v>2055</v>
      </c>
      <c r="D598" s="213" t="s">
        <v>152</v>
      </c>
      <c r="E598" s="214" t="s">
        <v>2056</v>
      </c>
      <c r="F598" s="215" t="s">
        <v>2057</v>
      </c>
      <c r="G598" s="216" t="s">
        <v>162</v>
      </c>
      <c r="H598" s="217">
        <v>5</v>
      </c>
      <c r="I598" s="218"/>
      <c r="J598" s="219">
        <f>ROUND(I598*H598,2)</f>
        <v>0</v>
      </c>
      <c r="K598" s="215" t="s">
        <v>156</v>
      </c>
      <c r="L598" s="45"/>
      <c r="M598" s="220" t="s">
        <v>32</v>
      </c>
      <c r="N598" s="221" t="s">
        <v>47</v>
      </c>
      <c r="O598" s="85"/>
      <c r="P598" s="222">
        <f>O598*H598</f>
        <v>0</v>
      </c>
      <c r="Q598" s="222">
        <v>0</v>
      </c>
      <c r="R598" s="222">
        <f>Q598*H598</f>
        <v>0</v>
      </c>
      <c r="S598" s="222">
        <v>0</v>
      </c>
      <c r="T598" s="223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24" t="s">
        <v>157</v>
      </c>
      <c r="AT598" s="224" t="s">
        <v>152</v>
      </c>
      <c r="AU598" s="224" t="s">
        <v>83</v>
      </c>
      <c r="AY598" s="17" t="s">
        <v>151</v>
      </c>
      <c r="BE598" s="225">
        <f>IF(N598="základní",J598,0)</f>
        <v>0</v>
      </c>
      <c r="BF598" s="225">
        <f>IF(N598="snížená",J598,0)</f>
        <v>0</v>
      </c>
      <c r="BG598" s="225">
        <f>IF(N598="zákl. přenesená",J598,0)</f>
        <v>0</v>
      </c>
      <c r="BH598" s="225">
        <f>IF(N598="sníž. přenesená",J598,0)</f>
        <v>0</v>
      </c>
      <c r="BI598" s="225">
        <f>IF(N598="nulová",J598,0)</f>
        <v>0</v>
      </c>
      <c r="BJ598" s="17" t="s">
        <v>83</v>
      </c>
      <c r="BK598" s="225">
        <f>ROUND(I598*H598,2)</f>
        <v>0</v>
      </c>
      <c r="BL598" s="17" t="s">
        <v>157</v>
      </c>
      <c r="BM598" s="224" t="s">
        <v>2058</v>
      </c>
    </row>
    <row r="599" s="2" customFormat="1" ht="16.5" customHeight="1">
      <c r="A599" s="39"/>
      <c r="B599" s="40"/>
      <c r="C599" s="213" t="s">
        <v>2059</v>
      </c>
      <c r="D599" s="213" t="s">
        <v>152</v>
      </c>
      <c r="E599" s="214" t="s">
        <v>2060</v>
      </c>
      <c r="F599" s="215" t="s">
        <v>2061</v>
      </c>
      <c r="G599" s="216" t="s">
        <v>162</v>
      </c>
      <c r="H599" s="217">
        <v>5</v>
      </c>
      <c r="I599" s="218"/>
      <c r="J599" s="219">
        <f>ROUND(I599*H599,2)</f>
        <v>0</v>
      </c>
      <c r="K599" s="215" t="s">
        <v>156</v>
      </c>
      <c r="L599" s="45"/>
      <c r="M599" s="220" t="s">
        <v>32</v>
      </c>
      <c r="N599" s="221" t="s">
        <v>47</v>
      </c>
      <c r="O599" s="85"/>
      <c r="P599" s="222">
        <f>O599*H599</f>
        <v>0</v>
      </c>
      <c r="Q599" s="222">
        <v>0</v>
      </c>
      <c r="R599" s="222">
        <f>Q599*H599</f>
        <v>0</v>
      </c>
      <c r="S599" s="222">
        <v>0</v>
      </c>
      <c r="T599" s="223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24" t="s">
        <v>157</v>
      </c>
      <c r="AT599" s="224" t="s">
        <v>152</v>
      </c>
      <c r="AU599" s="224" t="s">
        <v>83</v>
      </c>
      <c r="AY599" s="17" t="s">
        <v>151</v>
      </c>
      <c r="BE599" s="225">
        <f>IF(N599="základní",J599,0)</f>
        <v>0</v>
      </c>
      <c r="BF599" s="225">
        <f>IF(N599="snížená",J599,0)</f>
        <v>0</v>
      </c>
      <c r="BG599" s="225">
        <f>IF(N599="zákl. přenesená",J599,0)</f>
        <v>0</v>
      </c>
      <c r="BH599" s="225">
        <f>IF(N599="sníž. přenesená",J599,0)</f>
        <v>0</v>
      </c>
      <c r="BI599" s="225">
        <f>IF(N599="nulová",J599,0)</f>
        <v>0</v>
      </c>
      <c r="BJ599" s="17" t="s">
        <v>83</v>
      </c>
      <c r="BK599" s="225">
        <f>ROUND(I599*H599,2)</f>
        <v>0</v>
      </c>
      <c r="BL599" s="17" t="s">
        <v>157</v>
      </c>
      <c r="BM599" s="224" t="s">
        <v>2062</v>
      </c>
    </row>
    <row r="600" s="2" customFormat="1" ht="16.5" customHeight="1">
      <c r="A600" s="39"/>
      <c r="B600" s="40"/>
      <c r="C600" s="213" t="s">
        <v>2063</v>
      </c>
      <c r="D600" s="213" t="s">
        <v>152</v>
      </c>
      <c r="E600" s="214" t="s">
        <v>2064</v>
      </c>
      <c r="F600" s="215" t="s">
        <v>2065</v>
      </c>
      <c r="G600" s="216" t="s">
        <v>162</v>
      </c>
      <c r="H600" s="217">
        <v>5</v>
      </c>
      <c r="I600" s="218"/>
      <c r="J600" s="219">
        <f>ROUND(I600*H600,2)</f>
        <v>0</v>
      </c>
      <c r="K600" s="215" t="s">
        <v>156</v>
      </c>
      <c r="L600" s="45"/>
      <c r="M600" s="220" t="s">
        <v>32</v>
      </c>
      <c r="N600" s="221" t="s">
        <v>47</v>
      </c>
      <c r="O600" s="85"/>
      <c r="P600" s="222">
        <f>O600*H600</f>
        <v>0</v>
      </c>
      <c r="Q600" s="222">
        <v>0</v>
      </c>
      <c r="R600" s="222">
        <f>Q600*H600</f>
        <v>0</v>
      </c>
      <c r="S600" s="222">
        <v>0</v>
      </c>
      <c r="T600" s="223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24" t="s">
        <v>157</v>
      </c>
      <c r="AT600" s="224" t="s">
        <v>152</v>
      </c>
      <c r="AU600" s="224" t="s">
        <v>83</v>
      </c>
      <c r="AY600" s="17" t="s">
        <v>151</v>
      </c>
      <c r="BE600" s="225">
        <f>IF(N600="základní",J600,0)</f>
        <v>0</v>
      </c>
      <c r="BF600" s="225">
        <f>IF(N600="snížená",J600,0)</f>
        <v>0</v>
      </c>
      <c r="BG600" s="225">
        <f>IF(N600="zákl. přenesená",J600,0)</f>
        <v>0</v>
      </c>
      <c r="BH600" s="225">
        <f>IF(N600="sníž. přenesená",J600,0)</f>
        <v>0</v>
      </c>
      <c r="BI600" s="225">
        <f>IF(N600="nulová",J600,0)</f>
        <v>0</v>
      </c>
      <c r="BJ600" s="17" t="s">
        <v>83</v>
      </c>
      <c r="BK600" s="225">
        <f>ROUND(I600*H600,2)</f>
        <v>0</v>
      </c>
      <c r="BL600" s="17" t="s">
        <v>157</v>
      </c>
      <c r="BM600" s="224" t="s">
        <v>2066</v>
      </c>
    </row>
    <row r="601" s="2" customFormat="1" ht="16.5" customHeight="1">
      <c r="A601" s="39"/>
      <c r="B601" s="40"/>
      <c r="C601" s="213" t="s">
        <v>2067</v>
      </c>
      <c r="D601" s="213" t="s">
        <v>152</v>
      </c>
      <c r="E601" s="214" t="s">
        <v>2068</v>
      </c>
      <c r="F601" s="215" t="s">
        <v>2069</v>
      </c>
      <c r="G601" s="216" t="s">
        <v>162</v>
      </c>
      <c r="H601" s="217">
        <v>3</v>
      </c>
      <c r="I601" s="218"/>
      <c r="J601" s="219">
        <f>ROUND(I601*H601,2)</f>
        <v>0</v>
      </c>
      <c r="K601" s="215" t="s">
        <v>156</v>
      </c>
      <c r="L601" s="45"/>
      <c r="M601" s="220" t="s">
        <v>32</v>
      </c>
      <c r="N601" s="221" t="s">
        <v>47</v>
      </c>
      <c r="O601" s="85"/>
      <c r="P601" s="222">
        <f>O601*H601</f>
        <v>0</v>
      </c>
      <c r="Q601" s="222">
        <v>0</v>
      </c>
      <c r="R601" s="222">
        <f>Q601*H601</f>
        <v>0</v>
      </c>
      <c r="S601" s="222">
        <v>0</v>
      </c>
      <c r="T601" s="223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24" t="s">
        <v>157</v>
      </c>
      <c r="AT601" s="224" t="s">
        <v>152</v>
      </c>
      <c r="AU601" s="224" t="s">
        <v>83</v>
      </c>
      <c r="AY601" s="17" t="s">
        <v>151</v>
      </c>
      <c r="BE601" s="225">
        <f>IF(N601="základní",J601,0)</f>
        <v>0</v>
      </c>
      <c r="BF601" s="225">
        <f>IF(N601="snížená",J601,0)</f>
        <v>0</v>
      </c>
      <c r="BG601" s="225">
        <f>IF(N601="zákl. přenesená",J601,0)</f>
        <v>0</v>
      </c>
      <c r="BH601" s="225">
        <f>IF(N601="sníž. přenesená",J601,0)</f>
        <v>0</v>
      </c>
      <c r="BI601" s="225">
        <f>IF(N601="nulová",J601,0)</f>
        <v>0</v>
      </c>
      <c r="BJ601" s="17" t="s">
        <v>83</v>
      </c>
      <c r="BK601" s="225">
        <f>ROUND(I601*H601,2)</f>
        <v>0</v>
      </c>
      <c r="BL601" s="17" t="s">
        <v>157</v>
      </c>
      <c r="BM601" s="224" t="s">
        <v>2070</v>
      </c>
    </row>
    <row r="602" s="2" customFormat="1" ht="16.5" customHeight="1">
      <c r="A602" s="39"/>
      <c r="B602" s="40"/>
      <c r="C602" s="226" t="s">
        <v>2071</v>
      </c>
      <c r="D602" s="226" t="s">
        <v>159</v>
      </c>
      <c r="E602" s="227" t="s">
        <v>2072</v>
      </c>
      <c r="F602" s="228" t="s">
        <v>2073</v>
      </c>
      <c r="G602" s="229" t="s">
        <v>162</v>
      </c>
      <c r="H602" s="230">
        <v>3</v>
      </c>
      <c r="I602" s="231"/>
      <c r="J602" s="232">
        <f>ROUND(I602*H602,2)</f>
        <v>0</v>
      </c>
      <c r="K602" s="228" t="s">
        <v>156</v>
      </c>
      <c r="L602" s="233"/>
      <c r="M602" s="234" t="s">
        <v>32</v>
      </c>
      <c r="N602" s="235" t="s">
        <v>47</v>
      </c>
      <c r="O602" s="85"/>
      <c r="P602" s="222">
        <f>O602*H602</f>
        <v>0</v>
      </c>
      <c r="Q602" s="222">
        <v>0</v>
      </c>
      <c r="R602" s="222">
        <f>Q602*H602</f>
        <v>0</v>
      </c>
      <c r="S602" s="222">
        <v>0</v>
      </c>
      <c r="T602" s="223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24" t="s">
        <v>163</v>
      </c>
      <c r="AT602" s="224" t="s">
        <v>159</v>
      </c>
      <c r="AU602" s="224" t="s">
        <v>83</v>
      </c>
      <c r="AY602" s="17" t="s">
        <v>151</v>
      </c>
      <c r="BE602" s="225">
        <f>IF(N602="základní",J602,0)</f>
        <v>0</v>
      </c>
      <c r="BF602" s="225">
        <f>IF(N602="snížená",J602,0)</f>
        <v>0</v>
      </c>
      <c r="BG602" s="225">
        <f>IF(N602="zákl. přenesená",J602,0)</f>
        <v>0</v>
      </c>
      <c r="BH602" s="225">
        <f>IF(N602="sníž. přenesená",J602,0)</f>
        <v>0</v>
      </c>
      <c r="BI602" s="225">
        <f>IF(N602="nulová",J602,0)</f>
        <v>0</v>
      </c>
      <c r="BJ602" s="17" t="s">
        <v>83</v>
      </c>
      <c r="BK602" s="225">
        <f>ROUND(I602*H602,2)</f>
        <v>0</v>
      </c>
      <c r="BL602" s="17" t="s">
        <v>164</v>
      </c>
      <c r="BM602" s="224" t="s">
        <v>2074</v>
      </c>
    </row>
    <row r="603" s="2" customFormat="1" ht="16.5" customHeight="1">
      <c r="A603" s="39"/>
      <c r="B603" s="40"/>
      <c r="C603" s="213" t="s">
        <v>2075</v>
      </c>
      <c r="D603" s="213" t="s">
        <v>152</v>
      </c>
      <c r="E603" s="214" t="s">
        <v>2076</v>
      </c>
      <c r="F603" s="215" t="s">
        <v>2077</v>
      </c>
      <c r="G603" s="216" t="s">
        <v>162</v>
      </c>
      <c r="H603" s="217">
        <v>1</v>
      </c>
      <c r="I603" s="218"/>
      <c r="J603" s="219">
        <f>ROUND(I603*H603,2)</f>
        <v>0</v>
      </c>
      <c r="K603" s="215" t="s">
        <v>156</v>
      </c>
      <c r="L603" s="45"/>
      <c r="M603" s="220" t="s">
        <v>32</v>
      </c>
      <c r="N603" s="221" t="s">
        <v>47</v>
      </c>
      <c r="O603" s="85"/>
      <c r="P603" s="222">
        <f>O603*H603</f>
        <v>0</v>
      </c>
      <c r="Q603" s="222">
        <v>0</v>
      </c>
      <c r="R603" s="222">
        <f>Q603*H603</f>
        <v>0</v>
      </c>
      <c r="S603" s="222">
        <v>0</v>
      </c>
      <c r="T603" s="223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24" t="s">
        <v>157</v>
      </c>
      <c r="AT603" s="224" t="s">
        <v>152</v>
      </c>
      <c r="AU603" s="224" t="s">
        <v>83</v>
      </c>
      <c r="AY603" s="17" t="s">
        <v>151</v>
      </c>
      <c r="BE603" s="225">
        <f>IF(N603="základní",J603,0)</f>
        <v>0</v>
      </c>
      <c r="BF603" s="225">
        <f>IF(N603="snížená",J603,0)</f>
        <v>0</v>
      </c>
      <c r="BG603" s="225">
        <f>IF(N603="zákl. přenesená",J603,0)</f>
        <v>0</v>
      </c>
      <c r="BH603" s="225">
        <f>IF(N603="sníž. přenesená",J603,0)</f>
        <v>0</v>
      </c>
      <c r="BI603" s="225">
        <f>IF(N603="nulová",J603,0)</f>
        <v>0</v>
      </c>
      <c r="BJ603" s="17" t="s">
        <v>83</v>
      </c>
      <c r="BK603" s="225">
        <f>ROUND(I603*H603,2)</f>
        <v>0</v>
      </c>
      <c r="BL603" s="17" t="s">
        <v>157</v>
      </c>
      <c r="BM603" s="224" t="s">
        <v>2078</v>
      </c>
    </row>
    <row r="604" s="2" customFormat="1" ht="16.5" customHeight="1">
      <c r="A604" s="39"/>
      <c r="B604" s="40"/>
      <c r="C604" s="226" t="s">
        <v>2079</v>
      </c>
      <c r="D604" s="226" t="s">
        <v>159</v>
      </c>
      <c r="E604" s="227" t="s">
        <v>2080</v>
      </c>
      <c r="F604" s="228" t="s">
        <v>2081</v>
      </c>
      <c r="G604" s="229" t="s">
        <v>162</v>
      </c>
      <c r="H604" s="230">
        <v>2</v>
      </c>
      <c r="I604" s="231"/>
      <c r="J604" s="232">
        <f>ROUND(I604*H604,2)</f>
        <v>0</v>
      </c>
      <c r="K604" s="228" t="s">
        <v>156</v>
      </c>
      <c r="L604" s="233"/>
      <c r="M604" s="234" t="s">
        <v>32</v>
      </c>
      <c r="N604" s="235" t="s">
        <v>47</v>
      </c>
      <c r="O604" s="85"/>
      <c r="P604" s="222">
        <f>O604*H604</f>
        <v>0</v>
      </c>
      <c r="Q604" s="222">
        <v>0</v>
      </c>
      <c r="R604" s="222">
        <f>Q604*H604</f>
        <v>0</v>
      </c>
      <c r="S604" s="222">
        <v>0</v>
      </c>
      <c r="T604" s="223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24" t="s">
        <v>668</v>
      </c>
      <c r="AT604" s="224" t="s">
        <v>159</v>
      </c>
      <c r="AU604" s="224" t="s">
        <v>83</v>
      </c>
      <c r="AY604" s="17" t="s">
        <v>151</v>
      </c>
      <c r="BE604" s="225">
        <f>IF(N604="základní",J604,0)</f>
        <v>0</v>
      </c>
      <c r="BF604" s="225">
        <f>IF(N604="snížená",J604,0)</f>
        <v>0</v>
      </c>
      <c r="BG604" s="225">
        <f>IF(N604="zákl. přenesená",J604,0)</f>
        <v>0</v>
      </c>
      <c r="BH604" s="225">
        <f>IF(N604="sníž. přenesená",J604,0)</f>
        <v>0</v>
      </c>
      <c r="BI604" s="225">
        <f>IF(N604="nulová",J604,0)</f>
        <v>0</v>
      </c>
      <c r="BJ604" s="17" t="s">
        <v>83</v>
      </c>
      <c r="BK604" s="225">
        <f>ROUND(I604*H604,2)</f>
        <v>0</v>
      </c>
      <c r="BL604" s="17" t="s">
        <v>668</v>
      </c>
      <c r="BM604" s="224" t="s">
        <v>2082</v>
      </c>
    </row>
    <row r="605" s="12" customFormat="1" ht="25.92" customHeight="1">
      <c r="A605" s="12"/>
      <c r="B605" s="199"/>
      <c r="C605" s="200"/>
      <c r="D605" s="201" t="s">
        <v>75</v>
      </c>
      <c r="E605" s="202" t="s">
        <v>2083</v>
      </c>
      <c r="F605" s="202" t="s">
        <v>2084</v>
      </c>
      <c r="G605" s="200"/>
      <c r="H605" s="200"/>
      <c r="I605" s="203"/>
      <c r="J605" s="204">
        <f>BK605</f>
        <v>0</v>
      </c>
      <c r="K605" s="200"/>
      <c r="L605" s="205"/>
      <c r="M605" s="206"/>
      <c r="N605" s="207"/>
      <c r="O605" s="207"/>
      <c r="P605" s="208">
        <f>SUM(P606:P627)</f>
        <v>0</v>
      </c>
      <c r="Q605" s="207"/>
      <c r="R605" s="208">
        <f>SUM(R606:R627)</f>
        <v>0</v>
      </c>
      <c r="S605" s="207"/>
      <c r="T605" s="209">
        <f>SUM(T606:T627)</f>
        <v>0</v>
      </c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R605" s="210" t="s">
        <v>83</v>
      </c>
      <c r="AT605" s="211" t="s">
        <v>75</v>
      </c>
      <c r="AU605" s="211" t="s">
        <v>76</v>
      </c>
      <c r="AY605" s="210" t="s">
        <v>151</v>
      </c>
      <c r="BK605" s="212">
        <f>SUM(BK606:BK627)</f>
        <v>0</v>
      </c>
    </row>
    <row r="606" s="2" customFormat="1" ht="21.75" customHeight="1">
      <c r="A606" s="39"/>
      <c r="B606" s="40"/>
      <c r="C606" s="226" t="s">
        <v>2085</v>
      </c>
      <c r="D606" s="226" t="s">
        <v>159</v>
      </c>
      <c r="E606" s="227" t="s">
        <v>2086</v>
      </c>
      <c r="F606" s="228" t="s">
        <v>2087</v>
      </c>
      <c r="G606" s="229" t="s">
        <v>162</v>
      </c>
      <c r="H606" s="230">
        <v>1</v>
      </c>
      <c r="I606" s="231"/>
      <c r="J606" s="232">
        <f>ROUND(I606*H606,2)</f>
        <v>0</v>
      </c>
      <c r="K606" s="228" t="s">
        <v>156</v>
      </c>
      <c r="L606" s="233"/>
      <c r="M606" s="234" t="s">
        <v>32</v>
      </c>
      <c r="N606" s="235" t="s">
        <v>47</v>
      </c>
      <c r="O606" s="85"/>
      <c r="P606" s="222">
        <f>O606*H606</f>
        <v>0</v>
      </c>
      <c r="Q606" s="222">
        <v>0</v>
      </c>
      <c r="R606" s="222">
        <f>Q606*H606</f>
        <v>0</v>
      </c>
      <c r="S606" s="222">
        <v>0</v>
      </c>
      <c r="T606" s="223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24" t="s">
        <v>163</v>
      </c>
      <c r="AT606" s="224" t="s">
        <v>159</v>
      </c>
      <c r="AU606" s="224" t="s">
        <v>83</v>
      </c>
      <c r="AY606" s="17" t="s">
        <v>151</v>
      </c>
      <c r="BE606" s="225">
        <f>IF(N606="základní",J606,0)</f>
        <v>0</v>
      </c>
      <c r="BF606" s="225">
        <f>IF(N606="snížená",J606,0)</f>
        <v>0</v>
      </c>
      <c r="BG606" s="225">
        <f>IF(N606="zákl. přenesená",J606,0)</f>
        <v>0</v>
      </c>
      <c r="BH606" s="225">
        <f>IF(N606="sníž. přenesená",J606,0)</f>
        <v>0</v>
      </c>
      <c r="BI606" s="225">
        <f>IF(N606="nulová",J606,0)</f>
        <v>0</v>
      </c>
      <c r="BJ606" s="17" t="s">
        <v>83</v>
      </c>
      <c r="BK606" s="225">
        <f>ROUND(I606*H606,2)</f>
        <v>0</v>
      </c>
      <c r="BL606" s="17" t="s">
        <v>164</v>
      </c>
      <c r="BM606" s="224" t="s">
        <v>2088</v>
      </c>
    </row>
    <row r="607" s="2" customFormat="1" ht="24.15" customHeight="1">
      <c r="A607" s="39"/>
      <c r="B607" s="40"/>
      <c r="C607" s="213" t="s">
        <v>2089</v>
      </c>
      <c r="D607" s="213" t="s">
        <v>152</v>
      </c>
      <c r="E607" s="214" t="s">
        <v>2090</v>
      </c>
      <c r="F607" s="215" t="s">
        <v>2091</v>
      </c>
      <c r="G607" s="216" t="s">
        <v>162</v>
      </c>
      <c r="H607" s="217">
        <v>2</v>
      </c>
      <c r="I607" s="218"/>
      <c r="J607" s="219">
        <f>ROUND(I607*H607,2)</f>
        <v>0</v>
      </c>
      <c r="K607" s="215" t="s">
        <v>156</v>
      </c>
      <c r="L607" s="45"/>
      <c r="M607" s="220" t="s">
        <v>32</v>
      </c>
      <c r="N607" s="221" t="s">
        <v>47</v>
      </c>
      <c r="O607" s="85"/>
      <c r="P607" s="222">
        <f>O607*H607</f>
        <v>0</v>
      </c>
      <c r="Q607" s="222">
        <v>0</v>
      </c>
      <c r="R607" s="222">
        <f>Q607*H607</f>
        <v>0</v>
      </c>
      <c r="S607" s="222">
        <v>0</v>
      </c>
      <c r="T607" s="223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24" t="s">
        <v>157</v>
      </c>
      <c r="AT607" s="224" t="s">
        <v>152</v>
      </c>
      <c r="AU607" s="224" t="s">
        <v>83</v>
      </c>
      <c r="AY607" s="17" t="s">
        <v>151</v>
      </c>
      <c r="BE607" s="225">
        <f>IF(N607="základní",J607,0)</f>
        <v>0</v>
      </c>
      <c r="BF607" s="225">
        <f>IF(N607="snížená",J607,0)</f>
        <v>0</v>
      </c>
      <c r="BG607" s="225">
        <f>IF(N607="zákl. přenesená",J607,0)</f>
        <v>0</v>
      </c>
      <c r="BH607" s="225">
        <f>IF(N607="sníž. přenesená",J607,0)</f>
        <v>0</v>
      </c>
      <c r="BI607" s="225">
        <f>IF(N607="nulová",J607,0)</f>
        <v>0</v>
      </c>
      <c r="BJ607" s="17" t="s">
        <v>83</v>
      </c>
      <c r="BK607" s="225">
        <f>ROUND(I607*H607,2)</f>
        <v>0</v>
      </c>
      <c r="BL607" s="17" t="s">
        <v>157</v>
      </c>
      <c r="BM607" s="224" t="s">
        <v>2092</v>
      </c>
    </row>
    <row r="608" s="2" customFormat="1" ht="24.15" customHeight="1">
      <c r="A608" s="39"/>
      <c r="B608" s="40"/>
      <c r="C608" s="213" t="s">
        <v>2093</v>
      </c>
      <c r="D608" s="213" t="s">
        <v>152</v>
      </c>
      <c r="E608" s="214" t="s">
        <v>2094</v>
      </c>
      <c r="F608" s="215" t="s">
        <v>2095</v>
      </c>
      <c r="G608" s="216" t="s">
        <v>162</v>
      </c>
      <c r="H608" s="217">
        <v>4</v>
      </c>
      <c r="I608" s="218"/>
      <c r="J608" s="219">
        <f>ROUND(I608*H608,2)</f>
        <v>0</v>
      </c>
      <c r="K608" s="215" t="s">
        <v>156</v>
      </c>
      <c r="L608" s="45"/>
      <c r="M608" s="220" t="s">
        <v>32</v>
      </c>
      <c r="N608" s="221" t="s">
        <v>47</v>
      </c>
      <c r="O608" s="85"/>
      <c r="P608" s="222">
        <f>O608*H608</f>
        <v>0</v>
      </c>
      <c r="Q608" s="222">
        <v>0</v>
      </c>
      <c r="R608" s="222">
        <f>Q608*H608</f>
        <v>0</v>
      </c>
      <c r="S608" s="222">
        <v>0</v>
      </c>
      <c r="T608" s="223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24" t="s">
        <v>157</v>
      </c>
      <c r="AT608" s="224" t="s">
        <v>152</v>
      </c>
      <c r="AU608" s="224" t="s">
        <v>83</v>
      </c>
      <c r="AY608" s="17" t="s">
        <v>151</v>
      </c>
      <c r="BE608" s="225">
        <f>IF(N608="základní",J608,0)</f>
        <v>0</v>
      </c>
      <c r="BF608" s="225">
        <f>IF(N608="snížená",J608,0)</f>
        <v>0</v>
      </c>
      <c r="BG608" s="225">
        <f>IF(N608="zákl. přenesená",J608,0)</f>
        <v>0</v>
      </c>
      <c r="BH608" s="225">
        <f>IF(N608="sníž. přenesená",J608,0)</f>
        <v>0</v>
      </c>
      <c r="BI608" s="225">
        <f>IF(N608="nulová",J608,0)</f>
        <v>0</v>
      </c>
      <c r="BJ608" s="17" t="s">
        <v>83</v>
      </c>
      <c r="BK608" s="225">
        <f>ROUND(I608*H608,2)</f>
        <v>0</v>
      </c>
      <c r="BL608" s="17" t="s">
        <v>157</v>
      </c>
      <c r="BM608" s="224" t="s">
        <v>2096</v>
      </c>
    </row>
    <row r="609" s="2" customFormat="1" ht="21.75" customHeight="1">
      <c r="A609" s="39"/>
      <c r="B609" s="40"/>
      <c r="C609" s="213" t="s">
        <v>2097</v>
      </c>
      <c r="D609" s="213" t="s">
        <v>152</v>
      </c>
      <c r="E609" s="214" t="s">
        <v>2098</v>
      </c>
      <c r="F609" s="215" t="s">
        <v>2099</v>
      </c>
      <c r="G609" s="216" t="s">
        <v>191</v>
      </c>
      <c r="H609" s="217">
        <v>10</v>
      </c>
      <c r="I609" s="218"/>
      <c r="J609" s="219">
        <f>ROUND(I609*H609,2)</f>
        <v>0</v>
      </c>
      <c r="K609" s="215" t="s">
        <v>156</v>
      </c>
      <c r="L609" s="45"/>
      <c r="M609" s="220" t="s">
        <v>32</v>
      </c>
      <c r="N609" s="221" t="s">
        <v>47</v>
      </c>
      <c r="O609" s="85"/>
      <c r="P609" s="222">
        <f>O609*H609</f>
        <v>0</v>
      </c>
      <c r="Q609" s="222">
        <v>0</v>
      </c>
      <c r="R609" s="222">
        <f>Q609*H609</f>
        <v>0</v>
      </c>
      <c r="S609" s="222">
        <v>0</v>
      </c>
      <c r="T609" s="223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24" t="s">
        <v>157</v>
      </c>
      <c r="AT609" s="224" t="s">
        <v>152</v>
      </c>
      <c r="AU609" s="224" t="s">
        <v>83</v>
      </c>
      <c r="AY609" s="17" t="s">
        <v>151</v>
      </c>
      <c r="BE609" s="225">
        <f>IF(N609="základní",J609,0)</f>
        <v>0</v>
      </c>
      <c r="BF609" s="225">
        <f>IF(N609="snížená",J609,0)</f>
        <v>0</v>
      </c>
      <c r="BG609" s="225">
        <f>IF(N609="zákl. přenesená",J609,0)</f>
        <v>0</v>
      </c>
      <c r="BH609" s="225">
        <f>IF(N609="sníž. přenesená",J609,0)</f>
        <v>0</v>
      </c>
      <c r="BI609" s="225">
        <f>IF(N609="nulová",J609,0)</f>
        <v>0</v>
      </c>
      <c r="BJ609" s="17" t="s">
        <v>83</v>
      </c>
      <c r="BK609" s="225">
        <f>ROUND(I609*H609,2)</f>
        <v>0</v>
      </c>
      <c r="BL609" s="17" t="s">
        <v>157</v>
      </c>
      <c r="BM609" s="224" t="s">
        <v>2100</v>
      </c>
    </row>
    <row r="610" s="2" customFormat="1" ht="21.75" customHeight="1">
      <c r="A610" s="39"/>
      <c r="B610" s="40"/>
      <c r="C610" s="213" t="s">
        <v>2101</v>
      </c>
      <c r="D610" s="213" t="s">
        <v>152</v>
      </c>
      <c r="E610" s="214" t="s">
        <v>2102</v>
      </c>
      <c r="F610" s="215" t="s">
        <v>2103</v>
      </c>
      <c r="G610" s="216" t="s">
        <v>191</v>
      </c>
      <c r="H610" s="217">
        <v>50</v>
      </c>
      <c r="I610" s="218"/>
      <c r="J610" s="219">
        <f>ROUND(I610*H610,2)</f>
        <v>0</v>
      </c>
      <c r="K610" s="215" t="s">
        <v>156</v>
      </c>
      <c r="L610" s="45"/>
      <c r="M610" s="220" t="s">
        <v>32</v>
      </c>
      <c r="N610" s="221" t="s">
        <v>47</v>
      </c>
      <c r="O610" s="85"/>
      <c r="P610" s="222">
        <f>O610*H610</f>
        <v>0</v>
      </c>
      <c r="Q610" s="222">
        <v>0</v>
      </c>
      <c r="R610" s="222">
        <f>Q610*H610</f>
        <v>0</v>
      </c>
      <c r="S610" s="222">
        <v>0</v>
      </c>
      <c r="T610" s="223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24" t="s">
        <v>157</v>
      </c>
      <c r="AT610" s="224" t="s">
        <v>152</v>
      </c>
      <c r="AU610" s="224" t="s">
        <v>83</v>
      </c>
      <c r="AY610" s="17" t="s">
        <v>151</v>
      </c>
      <c r="BE610" s="225">
        <f>IF(N610="základní",J610,0)</f>
        <v>0</v>
      </c>
      <c r="BF610" s="225">
        <f>IF(N610="snížená",J610,0)</f>
        <v>0</v>
      </c>
      <c r="BG610" s="225">
        <f>IF(N610="zákl. přenesená",J610,0)</f>
        <v>0</v>
      </c>
      <c r="BH610" s="225">
        <f>IF(N610="sníž. přenesená",J610,0)</f>
        <v>0</v>
      </c>
      <c r="BI610" s="225">
        <f>IF(N610="nulová",J610,0)</f>
        <v>0</v>
      </c>
      <c r="BJ610" s="17" t="s">
        <v>83</v>
      </c>
      <c r="BK610" s="225">
        <f>ROUND(I610*H610,2)</f>
        <v>0</v>
      </c>
      <c r="BL610" s="17" t="s">
        <v>157</v>
      </c>
      <c r="BM610" s="224" t="s">
        <v>2104</v>
      </c>
    </row>
    <row r="611" s="2" customFormat="1" ht="44.25" customHeight="1">
      <c r="A611" s="39"/>
      <c r="B611" s="40"/>
      <c r="C611" s="213" t="s">
        <v>2105</v>
      </c>
      <c r="D611" s="213" t="s">
        <v>152</v>
      </c>
      <c r="E611" s="214" t="s">
        <v>2106</v>
      </c>
      <c r="F611" s="215" t="s">
        <v>2107</v>
      </c>
      <c r="G611" s="216" t="s">
        <v>162</v>
      </c>
      <c r="H611" s="217">
        <v>1</v>
      </c>
      <c r="I611" s="218"/>
      <c r="J611" s="219">
        <f>ROUND(I611*H611,2)</f>
        <v>0</v>
      </c>
      <c r="K611" s="215" t="s">
        <v>156</v>
      </c>
      <c r="L611" s="45"/>
      <c r="M611" s="220" t="s">
        <v>32</v>
      </c>
      <c r="N611" s="221" t="s">
        <v>47</v>
      </c>
      <c r="O611" s="85"/>
      <c r="P611" s="222">
        <f>O611*H611</f>
        <v>0</v>
      </c>
      <c r="Q611" s="222">
        <v>0</v>
      </c>
      <c r="R611" s="222">
        <f>Q611*H611</f>
        <v>0</v>
      </c>
      <c r="S611" s="222">
        <v>0</v>
      </c>
      <c r="T611" s="223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24" t="s">
        <v>497</v>
      </c>
      <c r="AT611" s="224" t="s">
        <v>152</v>
      </c>
      <c r="AU611" s="224" t="s">
        <v>83</v>
      </c>
      <c r="AY611" s="17" t="s">
        <v>151</v>
      </c>
      <c r="BE611" s="225">
        <f>IF(N611="základní",J611,0)</f>
        <v>0</v>
      </c>
      <c r="BF611" s="225">
        <f>IF(N611="snížená",J611,0)</f>
        <v>0</v>
      </c>
      <c r="BG611" s="225">
        <f>IF(N611="zákl. přenesená",J611,0)</f>
        <v>0</v>
      </c>
      <c r="BH611" s="225">
        <f>IF(N611="sníž. přenesená",J611,0)</f>
        <v>0</v>
      </c>
      <c r="BI611" s="225">
        <f>IF(N611="nulová",J611,0)</f>
        <v>0</v>
      </c>
      <c r="BJ611" s="17" t="s">
        <v>83</v>
      </c>
      <c r="BK611" s="225">
        <f>ROUND(I611*H611,2)</f>
        <v>0</v>
      </c>
      <c r="BL611" s="17" t="s">
        <v>497</v>
      </c>
      <c r="BM611" s="224" t="s">
        <v>2108</v>
      </c>
    </row>
    <row r="612" s="2" customFormat="1" ht="33" customHeight="1">
      <c r="A612" s="39"/>
      <c r="B612" s="40"/>
      <c r="C612" s="226" t="s">
        <v>2109</v>
      </c>
      <c r="D612" s="226" t="s">
        <v>159</v>
      </c>
      <c r="E612" s="227" t="s">
        <v>2110</v>
      </c>
      <c r="F612" s="228" t="s">
        <v>2111</v>
      </c>
      <c r="G612" s="229" t="s">
        <v>162</v>
      </c>
      <c r="H612" s="230">
        <v>1</v>
      </c>
      <c r="I612" s="231"/>
      <c r="J612" s="232">
        <f>ROUND(I612*H612,2)</f>
        <v>0</v>
      </c>
      <c r="K612" s="228" t="s">
        <v>156</v>
      </c>
      <c r="L612" s="233"/>
      <c r="M612" s="234" t="s">
        <v>32</v>
      </c>
      <c r="N612" s="235" t="s">
        <v>47</v>
      </c>
      <c r="O612" s="85"/>
      <c r="P612" s="222">
        <f>O612*H612</f>
        <v>0</v>
      </c>
      <c r="Q612" s="222">
        <v>0</v>
      </c>
      <c r="R612" s="222">
        <f>Q612*H612</f>
        <v>0</v>
      </c>
      <c r="S612" s="222">
        <v>0</v>
      </c>
      <c r="T612" s="223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24" t="s">
        <v>163</v>
      </c>
      <c r="AT612" s="224" t="s">
        <v>159</v>
      </c>
      <c r="AU612" s="224" t="s">
        <v>83</v>
      </c>
      <c r="AY612" s="17" t="s">
        <v>151</v>
      </c>
      <c r="BE612" s="225">
        <f>IF(N612="základní",J612,0)</f>
        <v>0</v>
      </c>
      <c r="BF612" s="225">
        <f>IF(N612="snížená",J612,0)</f>
        <v>0</v>
      </c>
      <c r="BG612" s="225">
        <f>IF(N612="zákl. přenesená",J612,0)</f>
        <v>0</v>
      </c>
      <c r="BH612" s="225">
        <f>IF(N612="sníž. přenesená",J612,0)</f>
        <v>0</v>
      </c>
      <c r="BI612" s="225">
        <f>IF(N612="nulová",J612,0)</f>
        <v>0</v>
      </c>
      <c r="BJ612" s="17" t="s">
        <v>83</v>
      </c>
      <c r="BK612" s="225">
        <f>ROUND(I612*H612,2)</f>
        <v>0</v>
      </c>
      <c r="BL612" s="17" t="s">
        <v>164</v>
      </c>
      <c r="BM612" s="224" t="s">
        <v>2112</v>
      </c>
    </row>
    <row r="613" s="2" customFormat="1" ht="33" customHeight="1">
      <c r="A613" s="39"/>
      <c r="B613" s="40"/>
      <c r="C613" s="213" t="s">
        <v>2113</v>
      </c>
      <c r="D613" s="213" t="s">
        <v>152</v>
      </c>
      <c r="E613" s="214" t="s">
        <v>2114</v>
      </c>
      <c r="F613" s="215" t="s">
        <v>2115</v>
      </c>
      <c r="G613" s="216" t="s">
        <v>162</v>
      </c>
      <c r="H613" s="217">
        <v>1</v>
      </c>
      <c r="I613" s="218"/>
      <c r="J613" s="219">
        <f>ROUND(I613*H613,2)</f>
        <v>0</v>
      </c>
      <c r="K613" s="215" t="s">
        <v>156</v>
      </c>
      <c r="L613" s="45"/>
      <c r="M613" s="220" t="s">
        <v>32</v>
      </c>
      <c r="N613" s="221" t="s">
        <v>47</v>
      </c>
      <c r="O613" s="85"/>
      <c r="P613" s="222">
        <f>O613*H613</f>
        <v>0</v>
      </c>
      <c r="Q613" s="222">
        <v>0</v>
      </c>
      <c r="R613" s="222">
        <f>Q613*H613</f>
        <v>0</v>
      </c>
      <c r="S613" s="222">
        <v>0</v>
      </c>
      <c r="T613" s="223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24" t="s">
        <v>157</v>
      </c>
      <c r="AT613" s="224" t="s">
        <v>152</v>
      </c>
      <c r="AU613" s="224" t="s">
        <v>83</v>
      </c>
      <c r="AY613" s="17" t="s">
        <v>151</v>
      </c>
      <c r="BE613" s="225">
        <f>IF(N613="základní",J613,0)</f>
        <v>0</v>
      </c>
      <c r="BF613" s="225">
        <f>IF(N613="snížená",J613,0)</f>
        <v>0</v>
      </c>
      <c r="BG613" s="225">
        <f>IF(N613="zákl. přenesená",J613,0)</f>
        <v>0</v>
      </c>
      <c r="BH613" s="225">
        <f>IF(N613="sníž. přenesená",J613,0)</f>
        <v>0</v>
      </c>
      <c r="BI613" s="225">
        <f>IF(N613="nulová",J613,0)</f>
        <v>0</v>
      </c>
      <c r="BJ613" s="17" t="s">
        <v>83</v>
      </c>
      <c r="BK613" s="225">
        <f>ROUND(I613*H613,2)</f>
        <v>0</v>
      </c>
      <c r="BL613" s="17" t="s">
        <v>157</v>
      </c>
      <c r="BM613" s="224" t="s">
        <v>2116</v>
      </c>
    </row>
    <row r="614" s="2" customFormat="1" ht="37.8" customHeight="1">
      <c r="A614" s="39"/>
      <c r="B614" s="40"/>
      <c r="C614" s="213" t="s">
        <v>2117</v>
      </c>
      <c r="D614" s="213" t="s">
        <v>152</v>
      </c>
      <c r="E614" s="214" t="s">
        <v>2118</v>
      </c>
      <c r="F614" s="215" t="s">
        <v>2119</v>
      </c>
      <c r="G614" s="216" t="s">
        <v>162</v>
      </c>
      <c r="H614" s="217">
        <v>1</v>
      </c>
      <c r="I614" s="218"/>
      <c r="J614" s="219">
        <f>ROUND(I614*H614,2)</f>
        <v>0</v>
      </c>
      <c r="K614" s="215" t="s">
        <v>156</v>
      </c>
      <c r="L614" s="45"/>
      <c r="M614" s="220" t="s">
        <v>32</v>
      </c>
      <c r="N614" s="221" t="s">
        <v>47</v>
      </c>
      <c r="O614" s="85"/>
      <c r="P614" s="222">
        <f>O614*H614</f>
        <v>0</v>
      </c>
      <c r="Q614" s="222">
        <v>0</v>
      </c>
      <c r="R614" s="222">
        <f>Q614*H614</f>
        <v>0</v>
      </c>
      <c r="S614" s="222">
        <v>0</v>
      </c>
      <c r="T614" s="223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24" t="s">
        <v>157</v>
      </c>
      <c r="AT614" s="224" t="s">
        <v>152</v>
      </c>
      <c r="AU614" s="224" t="s">
        <v>83</v>
      </c>
      <c r="AY614" s="17" t="s">
        <v>151</v>
      </c>
      <c r="BE614" s="225">
        <f>IF(N614="základní",J614,0)</f>
        <v>0</v>
      </c>
      <c r="BF614" s="225">
        <f>IF(N614="snížená",J614,0)</f>
        <v>0</v>
      </c>
      <c r="BG614" s="225">
        <f>IF(N614="zákl. přenesená",J614,0)</f>
        <v>0</v>
      </c>
      <c r="BH614" s="225">
        <f>IF(N614="sníž. přenesená",J614,0)</f>
        <v>0</v>
      </c>
      <c r="BI614" s="225">
        <f>IF(N614="nulová",J614,0)</f>
        <v>0</v>
      </c>
      <c r="BJ614" s="17" t="s">
        <v>83</v>
      </c>
      <c r="BK614" s="225">
        <f>ROUND(I614*H614,2)</f>
        <v>0</v>
      </c>
      <c r="BL614" s="17" t="s">
        <v>157</v>
      </c>
      <c r="BM614" s="224" t="s">
        <v>2120</v>
      </c>
    </row>
    <row r="615" s="2" customFormat="1" ht="24.15" customHeight="1">
      <c r="A615" s="39"/>
      <c r="B615" s="40"/>
      <c r="C615" s="226" t="s">
        <v>2121</v>
      </c>
      <c r="D615" s="226" t="s">
        <v>159</v>
      </c>
      <c r="E615" s="227" t="s">
        <v>2122</v>
      </c>
      <c r="F615" s="228" t="s">
        <v>2123</v>
      </c>
      <c r="G615" s="229" t="s">
        <v>162</v>
      </c>
      <c r="H615" s="230">
        <v>1</v>
      </c>
      <c r="I615" s="231"/>
      <c r="J615" s="232">
        <f>ROUND(I615*H615,2)</f>
        <v>0</v>
      </c>
      <c r="K615" s="228" t="s">
        <v>156</v>
      </c>
      <c r="L615" s="233"/>
      <c r="M615" s="234" t="s">
        <v>32</v>
      </c>
      <c r="N615" s="235" t="s">
        <v>47</v>
      </c>
      <c r="O615" s="85"/>
      <c r="P615" s="222">
        <f>O615*H615</f>
        <v>0</v>
      </c>
      <c r="Q615" s="222">
        <v>0</v>
      </c>
      <c r="R615" s="222">
        <f>Q615*H615</f>
        <v>0</v>
      </c>
      <c r="S615" s="222">
        <v>0</v>
      </c>
      <c r="T615" s="223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24" t="s">
        <v>163</v>
      </c>
      <c r="AT615" s="224" t="s">
        <v>159</v>
      </c>
      <c r="AU615" s="224" t="s">
        <v>83</v>
      </c>
      <c r="AY615" s="17" t="s">
        <v>151</v>
      </c>
      <c r="BE615" s="225">
        <f>IF(N615="základní",J615,0)</f>
        <v>0</v>
      </c>
      <c r="BF615" s="225">
        <f>IF(N615="snížená",J615,0)</f>
        <v>0</v>
      </c>
      <c r="BG615" s="225">
        <f>IF(N615="zákl. přenesená",J615,0)</f>
        <v>0</v>
      </c>
      <c r="BH615" s="225">
        <f>IF(N615="sníž. přenesená",J615,0)</f>
        <v>0</v>
      </c>
      <c r="BI615" s="225">
        <f>IF(N615="nulová",J615,0)</f>
        <v>0</v>
      </c>
      <c r="BJ615" s="17" t="s">
        <v>83</v>
      </c>
      <c r="BK615" s="225">
        <f>ROUND(I615*H615,2)</f>
        <v>0</v>
      </c>
      <c r="BL615" s="17" t="s">
        <v>164</v>
      </c>
      <c r="BM615" s="224" t="s">
        <v>2124</v>
      </c>
    </row>
    <row r="616" s="2" customFormat="1" ht="24.15" customHeight="1">
      <c r="A616" s="39"/>
      <c r="B616" s="40"/>
      <c r="C616" s="226" t="s">
        <v>2125</v>
      </c>
      <c r="D616" s="226" t="s">
        <v>159</v>
      </c>
      <c r="E616" s="227" t="s">
        <v>2126</v>
      </c>
      <c r="F616" s="228" t="s">
        <v>2127</v>
      </c>
      <c r="G616" s="229" t="s">
        <v>162</v>
      </c>
      <c r="H616" s="230">
        <v>1</v>
      </c>
      <c r="I616" s="231"/>
      <c r="J616" s="232">
        <f>ROUND(I616*H616,2)</f>
        <v>0</v>
      </c>
      <c r="K616" s="228" t="s">
        <v>156</v>
      </c>
      <c r="L616" s="233"/>
      <c r="M616" s="234" t="s">
        <v>32</v>
      </c>
      <c r="N616" s="235" t="s">
        <v>47</v>
      </c>
      <c r="O616" s="85"/>
      <c r="P616" s="222">
        <f>O616*H616</f>
        <v>0</v>
      </c>
      <c r="Q616" s="222">
        <v>0</v>
      </c>
      <c r="R616" s="222">
        <f>Q616*H616</f>
        <v>0</v>
      </c>
      <c r="S616" s="222">
        <v>0</v>
      </c>
      <c r="T616" s="223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24" t="s">
        <v>163</v>
      </c>
      <c r="AT616" s="224" t="s">
        <v>159</v>
      </c>
      <c r="AU616" s="224" t="s">
        <v>83</v>
      </c>
      <c r="AY616" s="17" t="s">
        <v>151</v>
      </c>
      <c r="BE616" s="225">
        <f>IF(N616="základní",J616,0)</f>
        <v>0</v>
      </c>
      <c r="BF616" s="225">
        <f>IF(N616="snížená",J616,0)</f>
        <v>0</v>
      </c>
      <c r="BG616" s="225">
        <f>IF(N616="zákl. přenesená",J616,0)</f>
        <v>0</v>
      </c>
      <c r="BH616" s="225">
        <f>IF(N616="sníž. přenesená",J616,0)</f>
        <v>0</v>
      </c>
      <c r="BI616" s="225">
        <f>IF(N616="nulová",J616,0)</f>
        <v>0</v>
      </c>
      <c r="BJ616" s="17" t="s">
        <v>83</v>
      </c>
      <c r="BK616" s="225">
        <f>ROUND(I616*H616,2)</f>
        <v>0</v>
      </c>
      <c r="BL616" s="17" t="s">
        <v>164</v>
      </c>
      <c r="BM616" s="224" t="s">
        <v>2128</v>
      </c>
    </row>
    <row r="617" s="2" customFormat="1" ht="24.15" customHeight="1">
      <c r="A617" s="39"/>
      <c r="B617" s="40"/>
      <c r="C617" s="226" t="s">
        <v>2129</v>
      </c>
      <c r="D617" s="226" t="s">
        <v>159</v>
      </c>
      <c r="E617" s="227" t="s">
        <v>2130</v>
      </c>
      <c r="F617" s="228" t="s">
        <v>2131</v>
      </c>
      <c r="G617" s="229" t="s">
        <v>162</v>
      </c>
      <c r="H617" s="230">
        <v>1</v>
      </c>
      <c r="I617" s="231"/>
      <c r="J617" s="232">
        <f>ROUND(I617*H617,2)</f>
        <v>0</v>
      </c>
      <c r="K617" s="228" t="s">
        <v>156</v>
      </c>
      <c r="L617" s="233"/>
      <c r="M617" s="234" t="s">
        <v>32</v>
      </c>
      <c r="N617" s="235" t="s">
        <v>47</v>
      </c>
      <c r="O617" s="85"/>
      <c r="P617" s="222">
        <f>O617*H617</f>
        <v>0</v>
      </c>
      <c r="Q617" s="222">
        <v>0</v>
      </c>
      <c r="R617" s="222">
        <f>Q617*H617</f>
        <v>0</v>
      </c>
      <c r="S617" s="222">
        <v>0</v>
      </c>
      <c r="T617" s="223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24" t="s">
        <v>163</v>
      </c>
      <c r="AT617" s="224" t="s">
        <v>159</v>
      </c>
      <c r="AU617" s="224" t="s">
        <v>83</v>
      </c>
      <c r="AY617" s="17" t="s">
        <v>151</v>
      </c>
      <c r="BE617" s="225">
        <f>IF(N617="základní",J617,0)</f>
        <v>0</v>
      </c>
      <c r="BF617" s="225">
        <f>IF(N617="snížená",J617,0)</f>
        <v>0</v>
      </c>
      <c r="BG617" s="225">
        <f>IF(N617="zákl. přenesená",J617,0)</f>
        <v>0</v>
      </c>
      <c r="BH617" s="225">
        <f>IF(N617="sníž. přenesená",J617,0)</f>
        <v>0</v>
      </c>
      <c r="BI617" s="225">
        <f>IF(N617="nulová",J617,0)</f>
        <v>0</v>
      </c>
      <c r="BJ617" s="17" t="s">
        <v>83</v>
      </c>
      <c r="BK617" s="225">
        <f>ROUND(I617*H617,2)</f>
        <v>0</v>
      </c>
      <c r="BL617" s="17" t="s">
        <v>164</v>
      </c>
      <c r="BM617" s="224" t="s">
        <v>2132</v>
      </c>
    </row>
    <row r="618" s="2" customFormat="1" ht="24.15" customHeight="1">
      <c r="A618" s="39"/>
      <c r="B618" s="40"/>
      <c r="C618" s="226" t="s">
        <v>2133</v>
      </c>
      <c r="D618" s="226" t="s">
        <v>159</v>
      </c>
      <c r="E618" s="227" t="s">
        <v>2134</v>
      </c>
      <c r="F618" s="228" t="s">
        <v>2135</v>
      </c>
      <c r="G618" s="229" t="s">
        <v>162</v>
      </c>
      <c r="H618" s="230">
        <v>1</v>
      </c>
      <c r="I618" s="231"/>
      <c r="J618" s="232">
        <f>ROUND(I618*H618,2)</f>
        <v>0</v>
      </c>
      <c r="K618" s="228" t="s">
        <v>156</v>
      </c>
      <c r="L618" s="233"/>
      <c r="M618" s="234" t="s">
        <v>32</v>
      </c>
      <c r="N618" s="235" t="s">
        <v>47</v>
      </c>
      <c r="O618" s="85"/>
      <c r="P618" s="222">
        <f>O618*H618</f>
        <v>0</v>
      </c>
      <c r="Q618" s="222">
        <v>0</v>
      </c>
      <c r="R618" s="222">
        <f>Q618*H618</f>
        <v>0</v>
      </c>
      <c r="S618" s="222">
        <v>0</v>
      </c>
      <c r="T618" s="223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24" t="s">
        <v>668</v>
      </c>
      <c r="AT618" s="224" t="s">
        <v>159</v>
      </c>
      <c r="AU618" s="224" t="s">
        <v>83</v>
      </c>
      <c r="AY618" s="17" t="s">
        <v>151</v>
      </c>
      <c r="BE618" s="225">
        <f>IF(N618="základní",J618,0)</f>
        <v>0</v>
      </c>
      <c r="BF618" s="225">
        <f>IF(N618="snížená",J618,0)</f>
        <v>0</v>
      </c>
      <c r="BG618" s="225">
        <f>IF(N618="zákl. přenesená",J618,0)</f>
        <v>0</v>
      </c>
      <c r="BH618" s="225">
        <f>IF(N618="sníž. přenesená",J618,0)</f>
        <v>0</v>
      </c>
      <c r="BI618" s="225">
        <f>IF(N618="nulová",J618,0)</f>
        <v>0</v>
      </c>
      <c r="BJ618" s="17" t="s">
        <v>83</v>
      </c>
      <c r="BK618" s="225">
        <f>ROUND(I618*H618,2)</f>
        <v>0</v>
      </c>
      <c r="BL618" s="17" t="s">
        <v>668</v>
      </c>
      <c r="BM618" s="224" t="s">
        <v>2136</v>
      </c>
    </row>
    <row r="619" s="2" customFormat="1" ht="21.75" customHeight="1">
      <c r="A619" s="39"/>
      <c r="B619" s="40"/>
      <c r="C619" s="226" t="s">
        <v>2137</v>
      </c>
      <c r="D619" s="226" t="s">
        <v>159</v>
      </c>
      <c r="E619" s="227" t="s">
        <v>2138</v>
      </c>
      <c r="F619" s="228" t="s">
        <v>2139</v>
      </c>
      <c r="G619" s="229" t="s">
        <v>162</v>
      </c>
      <c r="H619" s="230">
        <v>3</v>
      </c>
      <c r="I619" s="231"/>
      <c r="J619" s="232">
        <f>ROUND(I619*H619,2)</f>
        <v>0</v>
      </c>
      <c r="K619" s="228" t="s">
        <v>156</v>
      </c>
      <c r="L619" s="233"/>
      <c r="M619" s="234" t="s">
        <v>32</v>
      </c>
      <c r="N619" s="235" t="s">
        <v>47</v>
      </c>
      <c r="O619" s="85"/>
      <c r="P619" s="222">
        <f>O619*H619</f>
        <v>0</v>
      </c>
      <c r="Q619" s="222">
        <v>0</v>
      </c>
      <c r="R619" s="222">
        <f>Q619*H619</f>
        <v>0</v>
      </c>
      <c r="S619" s="222">
        <v>0</v>
      </c>
      <c r="T619" s="223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24" t="s">
        <v>163</v>
      </c>
      <c r="AT619" s="224" t="s">
        <v>159</v>
      </c>
      <c r="AU619" s="224" t="s">
        <v>83</v>
      </c>
      <c r="AY619" s="17" t="s">
        <v>151</v>
      </c>
      <c r="BE619" s="225">
        <f>IF(N619="základní",J619,0)</f>
        <v>0</v>
      </c>
      <c r="BF619" s="225">
        <f>IF(N619="snížená",J619,0)</f>
        <v>0</v>
      </c>
      <c r="BG619" s="225">
        <f>IF(N619="zákl. přenesená",J619,0)</f>
        <v>0</v>
      </c>
      <c r="BH619" s="225">
        <f>IF(N619="sníž. přenesená",J619,0)</f>
        <v>0</v>
      </c>
      <c r="BI619" s="225">
        <f>IF(N619="nulová",J619,0)</f>
        <v>0</v>
      </c>
      <c r="BJ619" s="17" t="s">
        <v>83</v>
      </c>
      <c r="BK619" s="225">
        <f>ROUND(I619*H619,2)</f>
        <v>0</v>
      </c>
      <c r="BL619" s="17" t="s">
        <v>164</v>
      </c>
      <c r="BM619" s="224" t="s">
        <v>2140</v>
      </c>
    </row>
    <row r="620" s="2" customFormat="1" ht="21.75" customHeight="1">
      <c r="A620" s="39"/>
      <c r="B620" s="40"/>
      <c r="C620" s="226" t="s">
        <v>2141</v>
      </c>
      <c r="D620" s="226" t="s">
        <v>159</v>
      </c>
      <c r="E620" s="227" t="s">
        <v>2142</v>
      </c>
      <c r="F620" s="228" t="s">
        <v>2143</v>
      </c>
      <c r="G620" s="229" t="s">
        <v>162</v>
      </c>
      <c r="H620" s="230">
        <v>1</v>
      </c>
      <c r="I620" s="231"/>
      <c r="J620" s="232">
        <f>ROUND(I620*H620,2)</f>
        <v>0</v>
      </c>
      <c r="K620" s="228" t="s">
        <v>156</v>
      </c>
      <c r="L620" s="233"/>
      <c r="M620" s="234" t="s">
        <v>32</v>
      </c>
      <c r="N620" s="235" t="s">
        <v>47</v>
      </c>
      <c r="O620" s="85"/>
      <c r="P620" s="222">
        <f>O620*H620</f>
        <v>0</v>
      </c>
      <c r="Q620" s="222">
        <v>0</v>
      </c>
      <c r="R620" s="222">
        <f>Q620*H620</f>
        <v>0</v>
      </c>
      <c r="S620" s="222">
        <v>0</v>
      </c>
      <c r="T620" s="223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24" t="s">
        <v>163</v>
      </c>
      <c r="AT620" s="224" t="s">
        <v>159</v>
      </c>
      <c r="AU620" s="224" t="s">
        <v>83</v>
      </c>
      <c r="AY620" s="17" t="s">
        <v>151</v>
      </c>
      <c r="BE620" s="225">
        <f>IF(N620="základní",J620,0)</f>
        <v>0</v>
      </c>
      <c r="BF620" s="225">
        <f>IF(N620="snížená",J620,0)</f>
        <v>0</v>
      </c>
      <c r="BG620" s="225">
        <f>IF(N620="zákl. přenesená",J620,0)</f>
        <v>0</v>
      </c>
      <c r="BH620" s="225">
        <f>IF(N620="sníž. přenesená",J620,0)</f>
        <v>0</v>
      </c>
      <c r="BI620" s="225">
        <f>IF(N620="nulová",J620,0)</f>
        <v>0</v>
      </c>
      <c r="BJ620" s="17" t="s">
        <v>83</v>
      </c>
      <c r="BK620" s="225">
        <f>ROUND(I620*H620,2)</f>
        <v>0</v>
      </c>
      <c r="BL620" s="17" t="s">
        <v>164</v>
      </c>
      <c r="BM620" s="224" t="s">
        <v>2144</v>
      </c>
    </row>
    <row r="621" s="2" customFormat="1">
      <c r="A621" s="39"/>
      <c r="B621" s="40"/>
      <c r="C621" s="41"/>
      <c r="D621" s="240" t="s">
        <v>2145</v>
      </c>
      <c r="E621" s="41"/>
      <c r="F621" s="271" t="s">
        <v>2146</v>
      </c>
      <c r="G621" s="41"/>
      <c r="H621" s="41"/>
      <c r="I621" s="272"/>
      <c r="J621" s="41"/>
      <c r="K621" s="41"/>
      <c r="L621" s="45"/>
      <c r="M621" s="273"/>
      <c r="N621" s="274"/>
      <c r="O621" s="85"/>
      <c r="P621" s="85"/>
      <c r="Q621" s="85"/>
      <c r="R621" s="85"/>
      <c r="S621" s="85"/>
      <c r="T621" s="86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7" t="s">
        <v>2145</v>
      </c>
      <c r="AU621" s="17" t="s">
        <v>83</v>
      </c>
    </row>
    <row r="622" s="2" customFormat="1" ht="24.15" customHeight="1">
      <c r="A622" s="39"/>
      <c r="B622" s="40"/>
      <c r="C622" s="226" t="s">
        <v>2147</v>
      </c>
      <c r="D622" s="226" t="s">
        <v>159</v>
      </c>
      <c r="E622" s="227" t="s">
        <v>2148</v>
      </c>
      <c r="F622" s="228" t="s">
        <v>2149</v>
      </c>
      <c r="G622" s="229" t="s">
        <v>162</v>
      </c>
      <c r="H622" s="230">
        <v>1</v>
      </c>
      <c r="I622" s="231"/>
      <c r="J622" s="232">
        <f>ROUND(I622*H622,2)</f>
        <v>0</v>
      </c>
      <c r="K622" s="228" t="s">
        <v>156</v>
      </c>
      <c r="L622" s="233"/>
      <c r="M622" s="234" t="s">
        <v>32</v>
      </c>
      <c r="N622" s="235" t="s">
        <v>47</v>
      </c>
      <c r="O622" s="85"/>
      <c r="P622" s="222">
        <f>O622*H622</f>
        <v>0</v>
      </c>
      <c r="Q622" s="222">
        <v>0</v>
      </c>
      <c r="R622" s="222">
        <f>Q622*H622</f>
        <v>0</v>
      </c>
      <c r="S622" s="222">
        <v>0</v>
      </c>
      <c r="T622" s="223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24" t="s">
        <v>163</v>
      </c>
      <c r="AT622" s="224" t="s">
        <v>159</v>
      </c>
      <c r="AU622" s="224" t="s">
        <v>83</v>
      </c>
      <c r="AY622" s="17" t="s">
        <v>151</v>
      </c>
      <c r="BE622" s="225">
        <f>IF(N622="základní",J622,0)</f>
        <v>0</v>
      </c>
      <c r="BF622" s="225">
        <f>IF(N622="snížená",J622,0)</f>
        <v>0</v>
      </c>
      <c r="BG622" s="225">
        <f>IF(N622="zákl. přenesená",J622,0)</f>
        <v>0</v>
      </c>
      <c r="BH622" s="225">
        <f>IF(N622="sníž. přenesená",J622,0)</f>
        <v>0</v>
      </c>
      <c r="BI622" s="225">
        <f>IF(N622="nulová",J622,0)</f>
        <v>0</v>
      </c>
      <c r="BJ622" s="17" t="s">
        <v>83</v>
      </c>
      <c r="BK622" s="225">
        <f>ROUND(I622*H622,2)</f>
        <v>0</v>
      </c>
      <c r="BL622" s="17" t="s">
        <v>164</v>
      </c>
      <c r="BM622" s="224" t="s">
        <v>2150</v>
      </c>
    </row>
    <row r="623" s="2" customFormat="1" ht="24.15" customHeight="1">
      <c r="A623" s="39"/>
      <c r="B623" s="40"/>
      <c r="C623" s="226" t="s">
        <v>2151</v>
      </c>
      <c r="D623" s="226" t="s">
        <v>159</v>
      </c>
      <c r="E623" s="227" t="s">
        <v>2152</v>
      </c>
      <c r="F623" s="228" t="s">
        <v>2153</v>
      </c>
      <c r="G623" s="229" t="s">
        <v>162</v>
      </c>
      <c r="H623" s="230">
        <v>1</v>
      </c>
      <c r="I623" s="231"/>
      <c r="J623" s="232">
        <f>ROUND(I623*H623,2)</f>
        <v>0</v>
      </c>
      <c r="K623" s="228" t="s">
        <v>156</v>
      </c>
      <c r="L623" s="233"/>
      <c r="M623" s="234" t="s">
        <v>32</v>
      </c>
      <c r="N623" s="235" t="s">
        <v>47</v>
      </c>
      <c r="O623" s="85"/>
      <c r="P623" s="222">
        <f>O623*H623</f>
        <v>0</v>
      </c>
      <c r="Q623" s="222">
        <v>0</v>
      </c>
      <c r="R623" s="222">
        <f>Q623*H623</f>
        <v>0</v>
      </c>
      <c r="S623" s="222">
        <v>0</v>
      </c>
      <c r="T623" s="223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24" t="s">
        <v>163</v>
      </c>
      <c r="AT623" s="224" t="s">
        <v>159</v>
      </c>
      <c r="AU623" s="224" t="s">
        <v>83</v>
      </c>
      <c r="AY623" s="17" t="s">
        <v>151</v>
      </c>
      <c r="BE623" s="225">
        <f>IF(N623="základní",J623,0)</f>
        <v>0</v>
      </c>
      <c r="BF623" s="225">
        <f>IF(N623="snížená",J623,0)</f>
        <v>0</v>
      </c>
      <c r="BG623" s="225">
        <f>IF(N623="zákl. přenesená",J623,0)</f>
        <v>0</v>
      </c>
      <c r="BH623" s="225">
        <f>IF(N623="sníž. přenesená",J623,0)</f>
        <v>0</v>
      </c>
      <c r="BI623" s="225">
        <f>IF(N623="nulová",J623,0)</f>
        <v>0</v>
      </c>
      <c r="BJ623" s="17" t="s">
        <v>83</v>
      </c>
      <c r="BK623" s="225">
        <f>ROUND(I623*H623,2)</f>
        <v>0</v>
      </c>
      <c r="BL623" s="17" t="s">
        <v>164</v>
      </c>
      <c r="BM623" s="224" t="s">
        <v>2154</v>
      </c>
    </row>
    <row r="624" s="2" customFormat="1" ht="16.5" customHeight="1">
      <c r="A624" s="39"/>
      <c r="B624" s="40"/>
      <c r="C624" s="213" t="s">
        <v>2155</v>
      </c>
      <c r="D624" s="213" t="s">
        <v>152</v>
      </c>
      <c r="E624" s="214" t="s">
        <v>2156</v>
      </c>
      <c r="F624" s="215" t="s">
        <v>2157</v>
      </c>
      <c r="G624" s="216" t="s">
        <v>162</v>
      </c>
      <c r="H624" s="217">
        <v>3</v>
      </c>
      <c r="I624" s="218"/>
      <c r="J624" s="219">
        <f>ROUND(I624*H624,2)</f>
        <v>0</v>
      </c>
      <c r="K624" s="215" t="s">
        <v>156</v>
      </c>
      <c r="L624" s="45"/>
      <c r="M624" s="220" t="s">
        <v>32</v>
      </c>
      <c r="N624" s="221" t="s">
        <v>47</v>
      </c>
      <c r="O624" s="85"/>
      <c r="P624" s="222">
        <f>O624*H624</f>
        <v>0</v>
      </c>
      <c r="Q624" s="222">
        <v>0</v>
      </c>
      <c r="R624" s="222">
        <f>Q624*H624</f>
        <v>0</v>
      </c>
      <c r="S624" s="222">
        <v>0</v>
      </c>
      <c r="T624" s="223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24" t="s">
        <v>157</v>
      </c>
      <c r="AT624" s="224" t="s">
        <v>152</v>
      </c>
      <c r="AU624" s="224" t="s">
        <v>83</v>
      </c>
      <c r="AY624" s="17" t="s">
        <v>151</v>
      </c>
      <c r="BE624" s="225">
        <f>IF(N624="základní",J624,0)</f>
        <v>0</v>
      </c>
      <c r="BF624" s="225">
        <f>IF(N624="snížená",J624,0)</f>
        <v>0</v>
      </c>
      <c r="BG624" s="225">
        <f>IF(N624="zákl. přenesená",J624,0)</f>
        <v>0</v>
      </c>
      <c r="BH624" s="225">
        <f>IF(N624="sníž. přenesená",J624,0)</f>
        <v>0</v>
      </c>
      <c r="BI624" s="225">
        <f>IF(N624="nulová",J624,0)</f>
        <v>0</v>
      </c>
      <c r="BJ624" s="17" t="s">
        <v>83</v>
      </c>
      <c r="BK624" s="225">
        <f>ROUND(I624*H624,2)</f>
        <v>0</v>
      </c>
      <c r="BL624" s="17" t="s">
        <v>157</v>
      </c>
      <c r="BM624" s="224" t="s">
        <v>2158</v>
      </c>
    </row>
    <row r="625" s="2" customFormat="1" ht="16.5" customHeight="1">
      <c r="A625" s="39"/>
      <c r="B625" s="40"/>
      <c r="C625" s="213" t="s">
        <v>2159</v>
      </c>
      <c r="D625" s="213" t="s">
        <v>152</v>
      </c>
      <c r="E625" s="214" t="s">
        <v>2160</v>
      </c>
      <c r="F625" s="215" t="s">
        <v>2161</v>
      </c>
      <c r="G625" s="216" t="s">
        <v>162</v>
      </c>
      <c r="H625" s="217">
        <v>1</v>
      </c>
      <c r="I625" s="218"/>
      <c r="J625" s="219">
        <f>ROUND(I625*H625,2)</f>
        <v>0</v>
      </c>
      <c r="K625" s="215" t="s">
        <v>156</v>
      </c>
      <c r="L625" s="45"/>
      <c r="M625" s="220" t="s">
        <v>32</v>
      </c>
      <c r="N625" s="221" t="s">
        <v>47</v>
      </c>
      <c r="O625" s="85"/>
      <c r="P625" s="222">
        <f>O625*H625</f>
        <v>0</v>
      </c>
      <c r="Q625" s="222">
        <v>0</v>
      </c>
      <c r="R625" s="222">
        <f>Q625*H625</f>
        <v>0</v>
      </c>
      <c r="S625" s="222">
        <v>0</v>
      </c>
      <c r="T625" s="223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24" t="s">
        <v>157</v>
      </c>
      <c r="AT625" s="224" t="s">
        <v>152</v>
      </c>
      <c r="AU625" s="224" t="s">
        <v>83</v>
      </c>
      <c r="AY625" s="17" t="s">
        <v>151</v>
      </c>
      <c r="BE625" s="225">
        <f>IF(N625="základní",J625,0)</f>
        <v>0</v>
      </c>
      <c r="BF625" s="225">
        <f>IF(N625="snížená",J625,0)</f>
        <v>0</v>
      </c>
      <c r="BG625" s="225">
        <f>IF(N625="zákl. přenesená",J625,0)</f>
        <v>0</v>
      </c>
      <c r="BH625" s="225">
        <f>IF(N625="sníž. přenesená",J625,0)</f>
        <v>0</v>
      </c>
      <c r="BI625" s="225">
        <f>IF(N625="nulová",J625,0)</f>
        <v>0</v>
      </c>
      <c r="BJ625" s="17" t="s">
        <v>83</v>
      </c>
      <c r="BK625" s="225">
        <f>ROUND(I625*H625,2)</f>
        <v>0</v>
      </c>
      <c r="BL625" s="17" t="s">
        <v>157</v>
      </c>
      <c r="BM625" s="224" t="s">
        <v>2162</v>
      </c>
    </row>
    <row r="626" s="2" customFormat="1" ht="21.75" customHeight="1">
      <c r="A626" s="39"/>
      <c r="B626" s="40"/>
      <c r="C626" s="213" t="s">
        <v>2163</v>
      </c>
      <c r="D626" s="213" t="s">
        <v>152</v>
      </c>
      <c r="E626" s="214" t="s">
        <v>2164</v>
      </c>
      <c r="F626" s="215" t="s">
        <v>2165</v>
      </c>
      <c r="G626" s="216" t="s">
        <v>162</v>
      </c>
      <c r="H626" s="217">
        <v>1</v>
      </c>
      <c r="I626" s="218"/>
      <c r="J626" s="219">
        <f>ROUND(I626*H626,2)</f>
        <v>0</v>
      </c>
      <c r="K626" s="215" t="s">
        <v>156</v>
      </c>
      <c r="L626" s="45"/>
      <c r="M626" s="220" t="s">
        <v>32</v>
      </c>
      <c r="N626" s="221" t="s">
        <v>47</v>
      </c>
      <c r="O626" s="85"/>
      <c r="P626" s="222">
        <f>O626*H626</f>
        <v>0</v>
      </c>
      <c r="Q626" s="222">
        <v>0</v>
      </c>
      <c r="R626" s="222">
        <f>Q626*H626</f>
        <v>0</v>
      </c>
      <c r="S626" s="222">
        <v>0</v>
      </c>
      <c r="T626" s="223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24" t="s">
        <v>157</v>
      </c>
      <c r="AT626" s="224" t="s">
        <v>152</v>
      </c>
      <c r="AU626" s="224" t="s">
        <v>83</v>
      </c>
      <c r="AY626" s="17" t="s">
        <v>151</v>
      </c>
      <c r="BE626" s="225">
        <f>IF(N626="základní",J626,0)</f>
        <v>0</v>
      </c>
      <c r="BF626" s="225">
        <f>IF(N626="snížená",J626,0)</f>
        <v>0</v>
      </c>
      <c r="BG626" s="225">
        <f>IF(N626="zákl. přenesená",J626,0)</f>
        <v>0</v>
      </c>
      <c r="BH626" s="225">
        <f>IF(N626="sníž. přenesená",J626,0)</f>
        <v>0</v>
      </c>
      <c r="BI626" s="225">
        <f>IF(N626="nulová",J626,0)</f>
        <v>0</v>
      </c>
      <c r="BJ626" s="17" t="s">
        <v>83</v>
      </c>
      <c r="BK626" s="225">
        <f>ROUND(I626*H626,2)</f>
        <v>0</v>
      </c>
      <c r="BL626" s="17" t="s">
        <v>157</v>
      </c>
      <c r="BM626" s="224" t="s">
        <v>2166</v>
      </c>
    </row>
    <row r="627" s="2" customFormat="1" ht="21.75" customHeight="1">
      <c r="A627" s="39"/>
      <c r="B627" s="40"/>
      <c r="C627" s="213" t="s">
        <v>2167</v>
      </c>
      <c r="D627" s="213" t="s">
        <v>152</v>
      </c>
      <c r="E627" s="214" t="s">
        <v>2168</v>
      </c>
      <c r="F627" s="215" t="s">
        <v>2169</v>
      </c>
      <c r="G627" s="216" t="s">
        <v>162</v>
      </c>
      <c r="H627" s="217">
        <v>2</v>
      </c>
      <c r="I627" s="218"/>
      <c r="J627" s="219">
        <f>ROUND(I627*H627,2)</f>
        <v>0</v>
      </c>
      <c r="K627" s="215" t="s">
        <v>156</v>
      </c>
      <c r="L627" s="45"/>
      <c r="M627" s="220" t="s">
        <v>32</v>
      </c>
      <c r="N627" s="221" t="s">
        <v>47</v>
      </c>
      <c r="O627" s="85"/>
      <c r="P627" s="222">
        <f>O627*H627</f>
        <v>0</v>
      </c>
      <c r="Q627" s="222">
        <v>0</v>
      </c>
      <c r="R627" s="222">
        <f>Q627*H627</f>
        <v>0</v>
      </c>
      <c r="S627" s="222">
        <v>0</v>
      </c>
      <c r="T627" s="223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24" t="s">
        <v>157</v>
      </c>
      <c r="AT627" s="224" t="s">
        <v>152</v>
      </c>
      <c r="AU627" s="224" t="s">
        <v>83</v>
      </c>
      <c r="AY627" s="17" t="s">
        <v>151</v>
      </c>
      <c r="BE627" s="225">
        <f>IF(N627="základní",J627,0)</f>
        <v>0</v>
      </c>
      <c r="BF627" s="225">
        <f>IF(N627="snížená",J627,0)</f>
        <v>0</v>
      </c>
      <c r="BG627" s="225">
        <f>IF(N627="zákl. přenesená",J627,0)</f>
        <v>0</v>
      </c>
      <c r="BH627" s="225">
        <f>IF(N627="sníž. přenesená",J627,0)</f>
        <v>0</v>
      </c>
      <c r="BI627" s="225">
        <f>IF(N627="nulová",J627,0)</f>
        <v>0</v>
      </c>
      <c r="BJ627" s="17" t="s">
        <v>83</v>
      </c>
      <c r="BK627" s="225">
        <f>ROUND(I627*H627,2)</f>
        <v>0</v>
      </c>
      <c r="BL627" s="17" t="s">
        <v>157</v>
      </c>
      <c r="BM627" s="224" t="s">
        <v>2170</v>
      </c>
    </row>
    <row r="628" s="12" customFormat="1" ht="25.92" customHeight="1">
      <c r="A628" s="12"/>
      <c r="B628" s="199"/>
      <c r="C628" s="200"/>
      <c r="D628" s="201" t="s">
        <v>75</v>
      </c>
      <c r="E628" s="202" t="s">
        <v>2171</v>
      </c>
      <c r="F628" s="202" t="s">
        <v>2172</v>
      </c>
      <c r="G628" s="200"/>
      <c r="H628" s="200"/>
      <c r="I628" s="203"/>
      <c r="J628" s="204">
        <f>BK628</f>
        <v>0</v>
      </c>
      <c r="K628" s="200"/>
      <c r="L628" s="205"/>
      <c r="M628" s="206"/>
      <c r="N628" s="207"/>
      <c r="O628" s="207"/>
      <c r="P628" s="208">
        <f>P629</f>
        <v>0</v>
      </c>
      <c r="Q628" s="207"/>
      <c r="R628" s="208">
        <f>R629</f>
        <v>0</v>
      </c>
      <c r="S628" s="207"/>
      <c r="T628" s="209">
        <f>T629</f>
        <v>0</v>
      </c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R628" s="210" t="s">
        <v>83</v>
      </c>
      <c r="AT628" s="211" t="s">
        <v>75</v>
      </c>
      <c r="AU628" s="211" t="s">
        <v>76</v>
      </c>
      <c r="AY628" s="210" t="s">
        <v>151</v>
      </c>
      <c r="BK628" s="212">
        <f>BK629</f>
        <v>0</v>
      </c>
    </row>
    <row r="629" s="2" customFormat="1" ht="21.75" customHeight="1">
      <c r="A629" s="39"/>
      <c r="B629" s="40"/>
      <c r="C629" s="226" t="s">
        <v>2173</v>
      </c>
      <c r="D629" s="226" t="s">
        <v>159</v>
      </c>
      <c r="E629" s="227" t="s">
        <v>2174</v>
      </c>
      <c r="F629" s="228" t="s">
        <v>2175</v>
      </c>
      <c r="G629" s="229" t="s">
        <v>162</v>
      </c>
      <c r="H629" s="230">
        <v>1</v>
      </c>
      <c r="I629" s="231"/>
      <c r="J629" s="232">
        <f>ROUND(I629*H629,2)</f>
        <v>0</v>
      </c>
      <c r="K629" s="228" t="s">
        <v>156</v>
      </c>
      <c r="L629" s="233"/>
      <c r="M629" s="234" t="s">
        <v>32</v>
      </c>
      <c r="N629" s="235" t="s">
        <v>47</v>
      </c>
      <c r="O629" s="85"/>
      <c r="P629" s="222">
        <f>O629*H629</f>
        <v>0</v>
      </c>
      <c r="Q629" s="222">
        <v>0</v>
      </c>
      <c r="R629" s="222">
        <f>Q629*H629</f>
        <v>0</v>
      </c>
      <c r="S629" s="222">
        <v>0</v>
      </c>
      <c r="T629" s="223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24" t="s">
        <v>668</v>
      </c>
      <c r="AT629" s="224" t="s">
        <v>159</v>
      </c>
      <c r="AU629" s="224" t="s">
        <v>83</v>
      </c>
      <c r="AY629" s="17" t="s">
        <v>151</v>
      </c>
      <c r="BE629" s="225">
        <f>IF(N629="základní",J629,0)</f>
        <v>0</v>
      </c>
      <c r="BF629" s="225">
        <f>IF(N629="snížená",J629,0)</f>
        <v>0</v>
      </c>
      <c r="BG629" s="225">
        <f>IF(N629="zákl. přenesená",J629,0)</f>
        <v>0</v>
      </c>
      <c r="BH629" s="225">
        <f>IF(N629="sníž. přenesená",J629,0)</f>
        <v>0</v>
      </c>
      <c r="BI629" s="225">
        <f>IF(N629="nulová",J629,0)</f>
        <v>0</v>
      </c>
      <c r="BJ629" s="17" t="s">
        <v>83</v>
      </c>
      <c r="BK629" s="225">
        <f>ROUND(I629*H629,2)</f>
        <v>0</v>
      </c>
      <c r="BL629" s="17" t="s">
        <v>668</v>
      </c>
      <c r="BM629" s="224" t="s">
        <v>2176</v>
      </c>
    </row>
    <row r="630" s="12" customFormat="1" ht="25.92" customHeight="1">
      <c r="A630" s="12"/>
      <c r="B630" s="199"/>
      <c r="C630" s="200"/>
      <c r="D630" s="201" t="s">
        <v>75</v>
      </c>
      <c r="E630" s="202" t="s">
        <v>2177</v>
      </c>
      <c r="F630" s="202" t="s">
        <v>2178</v>
      </c>
      <c r="G630" s="200"/>
      <c r="H630" s="200"/>
      <c r="I630" s="203"/>
      <c r="J630" s="204">
        <f>BK630</f>
        <v>0</v>
      </c>
      <c r="K630" s="200"/>
      <c r="L630" s="205"/>
      <c r="M630" s="206"/>
      <c r="N630" s="207"/>
      <c r="O630" s="207"/>
      <c r="P630" s="208">
        <f>SUM(P631:P640)</f>
        <v>0</v>
      </c>
      <c r="Q630" s="207"/>
      <c r="R630" s="208">
        <f>SUM(R631:R640)</f>
        <v>0</v>
      </c>
      <c r="S630" s="207"/>
      <c r="T630" s="209">
        <f>SUM(T631:T640)</f>
        <v>0</v>
      </c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R630" s="210" t="s">
        <v>83</v>
      </c>
      <c r="AT630" s="211" t="s">
        <v>75</v>
      </c>
      <c r="AU630" s="211" t="s">
        <v>76</v>
      </c>
      <c r="AY630" s="210" t="s">
        <v>151</v>
      </c>
      <c r="BK630" s="212">
        <f>SUM(BK631:BK640)</f>
        <v>0</v>
      </c>
    </row>
    <row r="631" s="2" customFormat="1" ht="24.15" customHeight="1">
      <c r="A631" s="39"/>
      <c r="B631" s="40"/>
      <c r="C631" s="213" t="s">
        <v>2179</v>
      </c>
      <c r="D631" s="213" t="s">
        <v>152</v>
      </c>
      <c r="E631" s="214" t="s">
        <v>2180</v>
      </c>
      <c r="F631" s="215" t="s">
        <v>2181</v>
      </c>
      <c r="G631" s="216" t="s">
        <v>162</v>
      </c>
      <c r="H631" s="217">
        <v>2</v>
      </c>
      <c r="I631" s="218"/>
      <c r="J631" s="219">
        <f>ROUND(I631*H631,2)</f>
        <v>0</v>
      </c>
      <c r="K631" s="215" t="s">
        <v>156</v>
      </c>
      <c r="L631" s="45"/>
      <c r="M631" s="220" t="s">
        <v>32</v>
      </c>
      <c r="N631" s="221" t="s">
        <v>47</v>
      </c>
      <c r="O631" s="85"/>
      <c r="P631" s="222">
        <f>O631*H631</f>
        <v>0</v>
      </c>
      <c r="Q631" s="222">
        <v>0</v>
      </c>
      <c r="R631" s="222">
        <f>Q631*H631</f>
        <v>0</v>
      </c>
      <c r="S631" s="222">
        <v>0</v>
      </c>
      <c r="T631" s="223">
        <f>S631*H631</f>
        <v>0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24" t="s">
        <v>497</v>
      </c>
      <c r="AT631" s="224" t="s">
        <v>152</v>
      </c>
      <c r="AU631" s="224" t="s">
        <v>83</v>
      </c>
      <c r="AY631" s="17" t="s">
        <v>151</v>
      </c>
      <c r="BE631" s="225">
        <f>IF(N631="základní",J631,0)</f>
        <v>0</v>
      </c>
      <c r="BF631" s="225">
        <f>IF(N631="snížená",J631,0)</f>
        <v>0</v>
      </c>
      <c r="BG631" s="225">
        <f>IF(N631="zákl. přenesená",J631,0)</f>
        <v>0</v>
      </c>
      <c r="BH631" s="225">
        <f>IF(N631="sníž. přenesená",J631,0)</f>
        <v>0</v>
      </c>
      <c r="BI631" s="225">
        <f>IF(N631="nulová",J631,0)</f>
        <v>0</v>
      </c>
      <c r="BJ631" s="17" t="s">
        <v>83</v>
      </c>
      <c r="BK631" s="225">
        <f>ROUND(I631*H631,2)</f>
        <v>0</v>
      </c>
      <c r="BL631" s="17" t="s">
        <v>497</v>
      </c>
      <c r="BM631" s="224" t="s">
        <v>2182</v>
      </c>
    </row>
    <row r="632" s="2" customFormat="1" ht="24.15" customHeight="1">
      <c r="A632" s="39"/>
      <c r="B632" s="40"/>
      <c r="C632" s="213" t="s">
        <v>2183</v>
      </c>
      <c r="D632" s="213" t="s">
        <v>152</v>
      </c>
      <c r="E632" s="214" t="s">
        <v>2184</v>
      </c>
      <c r="F632" s="215" t="s">
        <v>2185</v>
      </c>
      <c r="G632" s="216" t="s">
        <v>162</v>
      </c>
      <c r="H632" s="217">
        <v>2</v>
      </c>
      <c r="I632" s="218"/>
      <c r="J632" s="219">
        <f>ROUND(I632*H632,2)</f>
        <v>0</v>
      </c>
      <c r="K632" s="215" t="s">
        <v>156</v>
      </c>
      <c r="L632" s="45"/>
      <c r="M632" s="220" t="s">
        <v>32</v>
      </c>
      <c r="N632" s="221" t="s">
        <v>47</v>
      </c>
      <c r="O632" s="85"/>
      <c r="P632" s="222">
        <f>O632*H632</f>
        <v>0</v>
      </c>
      <c r="Q632" s="222">
        <v>0</v>
      </c>
      <c r="R632" s="222">
        <f>Q632*H632</f>
        <v>0</v>
      </c>
      <c r="S632" s="222">
        <v>0</v>
      </c>
      <c r="T632" s="223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24" t="s">
        <v>220</v>
      </c>
      <c r="AT632" s="224" t="s">
        <v>152</v>
      </c>
      <c r="AU632" s="224" t="s">
        <v>83</v>
      </c>
      <c r="AY632" s="17" t="s">
        <v>151</v>
      </c>
      <c r="BE632" s="225">
        <f>IF(N632="základní",J632,0)</f>
        <v>0</v>
      </c>
      <c r="BF632" s="225">
        <f>IF(N632="snížená",J632,0)</f>
        <v>0</v>
      </c>
      <c r="BG632" s="225">
        <f>IF(N632="zákl. přenesená",J632,0)</f>
        <v>0</v>
      </c>
      <c r="BH632" s="225">
        <f>IF(N632="sníž. přenesená",J632,0)</f>
        <v>0</v>
      </c>
      <c r="BI632" s="225">
        <f>IF(N632="nulová",J632,0)</f>
        <v>0</v>
      </c>
      <c r="BJ632" s="17" t="s">
        <v>83</v>
      </c>
      <c r="BK632" s="225">
        <f>ROUND(I632*H632,2)</f>
        <v>0</v>
      </c>
      <c r="BL632" s="17" t="s">
        <v>220</v>
      </c>
      <c r="BM632" s="224" t="s">
        <v>2186</v>
      </c>
    </row>
    <row r="633" s="2" customFormat="1" ht="24.15" customHeight="1">
      <c r="A633" s="39"/>
      <c r="B633" s="40"/>
      <c r="C633" s="213" t="s">
        <v>2187</v>
      </c>
      <c r="D633" s="213" t="s">
        <v>152</v>
      </c>
      <c r="E633" s="214" t="s">
        <v>2188</v>
      </c>
      <c r="F633" s="215" t="s">
        <v>2189</v>
      </c>
      <c r="G633" s="216" t="s">
        <v>162</v>
      </c>
      <c r="H633" s="217">
        <v>5</v>
      </c>
      <c r="I633" s="218"/>
      <c r="J633" s="219">
        <f>ROUND(I633*H633,2)</f>
        <v>0</v>
      </c>
      <c r="K633" s="215" t="s">
        <v>156</v>
      </c>
      <c r="L633" s="45"/>
      <c r="M633" s="220" t="s">
        <v>32</v>
      </c>
      <c r="N633" s="221" t="s">
        <v>47</v>
      </c>
      <c r="O633" s="85"/>
      <c r="P633" s="222">
        <f>O633*H633</f>
        <v>0</v>
      </c>
      <c r="Q633" s="222">
        <v>0</v>
      </c>
      <c r="R633" s="222">
        <f>Q633*H633</f>
        <v>0</v>
      </c>
      <c r="S633" s="222">
        <v>0</v>
      </c>
      <c r="T633" s="223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24" t="s">
        <v>220</v>
      </c>
      <c r="AT633" s="224" t="s">
        <v>152</v>
      </c>
      <c r="AU633" s="224" t="s">
        <v>83</v>
      </c>
      <c r="AY633" s="17" t="s">
        <v>151</v>
      </c>
      <c r="BE633" s="225">
        <f>IF(N633="základní",J633,0)</f>
        <v>0</v>
      </c>
      <c r="BF633" s="225">
        <f>IF(N633="snížená",J633,0)</f>
        <v>0</v>
      </c>
      <c r="BG633" s="225">
        <f>IF(N633="zákl. přenesená",J633,0)</f>
        <v>0</v>
      </c>
      <c r="BH633" s="225">
        <f>IF(N633="sníž. přenesená",J633,0)</f>
        <v>0</v>
      </c>
      <c r="BI633" s="225">
        <f>IF(N633="nulová",J633,0)</f>
        <v>0</v>
      </c>
      <c r="BJ633" s="17" t="s">
        <v>83</v>
      </c>
      <c r="BK633" s="225">
        <f>ROUND(I633*H633,2)</f>
        <v>0</v>
      </c>
      <c r="BL633" s="17" t="s">
        <v>220</v>
      </c>
      <c r="BM633" s="224" t="s">
        <v>2190</v>
      </c>
    </row>
    <row r="634" s="2" customFormat="1" ht="66.75" customHeight="1">
      <c r="A634" s="39"/>
      <c r="B634" s="40"/>
      <c r="C634" s="213" t="s">
        <v>2191</v>
      </c>
      <c r="D634" s="213" t="s">
        <v>152</v>
      </c>
      <c r="E634" s="214" t="s">
        <v>2192</v>
      </c>
      <c r="F634" s="215" t="s">
        <v>2193</v>
      </c>
      <c r="G634" s="216" t="s">
        <v>162</v>
      </c>
      <c r="H634" s="217">
        <v>1</v>
      </c>
      <c r="I634" s="218"/>
      <c r="J634" s="219">
        <f>ROUND(I634*H634,2)</f>
        <v>0</v>
      </c>
      <c r="K634" s="215" t="s">
        <v>156</v>
      </c>
      <c r="L634" s="45"/>
      <c r="M634" s="220" t="s">
        <v>32</v>
      </c>
      <c r="N634" s="221" t="s">
        <v>47</v>
      </c>
      <c r="O634" s="85"/>
      <c r="P634" s="222">
        <f>O634*H634</f>
        <v>0</v>
      </c>
      <c r="Q634" s="222">
        <v>0</v>
      </c>
      <c r="R634" s="222">
        <f>Q634*H634</f>
        <v>0</v>
      </c>
      <c r="S634" s="222">
        <v>0</v>
      </c>
      <c r="T634" s="223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24" t="s">
        <v>157</v>
      </c>
      <c r="AT634" s="224" t="s">
        <v>152</v>
      </c>
      <c r="AU634" s="224" t="s">
        <v>83</v>
      </c>
      <c r="AY634" s="17" t="s">
        <v>151</v>
      </c>
      <c r="BE634" s="225">
        <f>IF(N634="základní",J634,0)</f>
        <v>0</v>
      </c>
      <c r="BF634" s="225">
        <f>IF(N634="snížená",J634,0)</f>
        <v>0</v>
      </c>
      <c r="BG634" s="225">
        <f>IF(N634="zákl. přenesená",J634,0)</f>
        <v>0</v>
      </c>
      <c r="BH634" s="225">
        <f>IF(N634="sníž. přenesená",J634,0)</f>
        <v>0</v>
      </c>
      <c r="BI634" s="225">
        <f>IF(N634="nulová",J634,0)</f>
        <v>0</v>
      </c>
      <c r="BJ634" s="17" t="s">
        <v>83</v>
      </c>
      <c r="BK634" s="225">
        <f>ROUND(I634*H634,2)</f>
        <v>0</v>
      </c>
      <c r="BL634" s="17" t="s">
        <v>157</v>
      </c>
      <c r="BM634" s="224" t="s">
        <v>2194</v>
      </c>
    </row>
    <row r="635" s="2" customFormat="1" ht="24.15" customHeight="1">
      <c r="A635" s="39"/>
      <c r="B635" s="40"/>
      <c r="C635" s="213" t="s">
        <v>2195</v>
      </c>
      <c r="D635" s="213" t="s">
        <v>152</v>
      </c>
      <c r="E635" s="214" t="s">
        <v>2196</v>
      </c>
      <c r="F635" s="215" t="s">
        <v>2197</v>
      </c>
      <c r="G635" s="216" t="s">
        <v>162</v>
      </c>
      <c r="H635" s="217">
        <v>6</v>
      </c>
      <c r="I635" s="218"/>
      <c r="J635" s="219">
        <f>ROUND(I635*H635,2)</f>
        <v>0</v>
      </c>
      <c r="K635" s="215" t="s">
        <v>156</v>
      </c>
      <c r="L635" s="45"/>
      <c r="M635" s="220" t="s">
        <v>32</v>
      </c>
      <c r="N635" s="221" t="s">
        <v>47</v>
      </c>
      <c r="O635" s="85"/>
      <c r="P635" s="222">
        <f>O635*H635</f>
        <v>0</v>
      </c>
      <c r="Q635" s="222">
        <v>0</v>
      </c>
      <c r="R635" s="222">
        <f>Q635*H635</f>
        <v>0</v>
      </c>
      <c r="S635" s="222">
        <v>0</v>
      </c>
      <c r="T635" s="223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24" t="s">
        <v>497</v>
      </c>
      <c r="AT635" s="224" t="s">
        <v>152</v>
      </c>
      <c r="AU635" s="224" t="s">
        <v>83</v>
      </c>
      <c r="AY635" s="17" t="s">
        <v>151</v>
      </c>
      <c r="BE635" s="225">
        <f>IF(N635="základní",J635,0)</f>
        <v>0</v>
      </c>
      <c r="BF635" s="225">
        <f>IF(N635="snížená",J635,0)</f>
        <v>0</v>
      </c>
      <c r="BG635" s="225">
        <f>IF(N635="zákl. přenesená",J635,0)</f>
        <v>0</v>
      </c>
      <c r="BH635" s="225">
        <f>IF(N635="sníž. přenesená",J635,0)</f>
        <v>0</v>
      </c>
      <c r="BI635" s="225">
        <f>IF(N635="nulová",J635,0)</f>
        <v>0</v>
      </c>
      <c r="BJ635" s="17" t="s">
        <v>83</v>
      </c>
      <c r="BK635" s="225">
        <f>ROUND(I635*H635,2)</f>
        <v>0</v>
      </c>
      <c r="BL635" s="17" t="s">
        <v>497</v>
      </c>
      <c r="BM635" s="224" t="s">
        <v>2198</v>
      </c>
    </row>
    <row r="636" s="2" customFormat="1">
      <c r="A636" s="39"/>
      <c r="B636" s="40"/>
      <c r="C636" s="41"/>
      <c r="D636" s="240" t="s">
        <v>2145</v>
      </c>
      <c r="E636" s="41"/>
      <c r="F636" s="271" t="s">
        <v>2199</v>
      </c>
      <c r="G636" s="41"/>
      <c r="H636" s="41"/>
      <c r="I636" s="272"/>
      <c r="J636" s="41"/>
      <c r="K636" s="41"/>
      <c r="L636" s="45"/>
      <c r="M636" s="273"/>
      <c r="N636" s="274"/>
      <c r="O636" s="85"/>
      <c r="P636" s="85"/>
      <c r="Q636" s="85"/>
      <c r="R636" s="85"/>
      <c r="S636" s="85"/>
      <c r="T636" s="86"/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T636" s="17" t="s">
        <v>2145</v>
      </c>
      <c r="AU636" s="17" t="s">
        <v>83</v>
      </c>
    </row>
    <row r="637" s="2" customFormat="1" ht="16.5" customHeight="1">
      <c r="A637" s="39"/>
      <c r="B637" s="40"/>
      <c r="C637" s="213" t="s">
        <v>2200</v>
      </c>
      <c r="D637" s="213" t="s">
        <v>152</v>
      </c>
      <c r="E637" s="214" t="s">
        <v>2201</v>
      </c>
      <c r="F637" s="215" t="s">
        <v>2202</v>
      </c>
      <c r="G637" s="216" t="s">
        <v>162</v>
      </c>
      <c r="H637" s="217">
        <v>2</v>
      </c>
      <c r="I637" s="218"/>
      <c r="J637" s="219">
        <f>ROUND(I637*H637,2)</f>
        <v>0</v>
      </c>
      <c r="K637" s="215" t="s">
        <v>156</v>
      </c>
      <c r="L637" s="45"/>
      <c r="M637" s="220" t="s">
        <v>32</v>
      </c>
      <c r="N637" s="221" t="s">
        <v>47</v>
      </c>
      <c r="O637" s="85"/>
      <c r="P637" s="222">
        <f>O637*H637</f>
        <v>0</v>
      </c>
      <c r="Q637" s="222">
        <v>0</v>
      </c>
      <c r="R637" s="222">
        <f>Q637*H637</f>
        <v>0</v>
      </c>
      <c r="S637" s="222">
        <v>0</v>
      </c>
      <c r="T637" s="223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24" t="s">
        <v>497</v>
      </c>
      <c r="AT637" s="224" t="s">
        <v>152</v>
      </c>
      <c r="AU637" s="224" t="s">
        <v>83</v>
      </c>
      <c r="AY637" s="17" t="s">
        <v>151</v>
      </c>
      <c r="BE637" s="225">
        <f>IF(N637="základní",J637,0)</f>
        <v>0</v>
      </c>
      <c r="BF637" s="225">
        <f>IF(N637="snížená",J637,0)</f>
        <v>0</v>
      </c>
      <c r="BG637" s="225">
        <f>IF(N637="zákl. přenesená",J637,0)</f>
        <v>0</v>
      </c>
      <c r="BH637" s="225">
        <f>IF(N637="sníž. přenesená",J637,0)</f>
        <v>0</v>
      </c>
      <c r="BI637" s="225">
        <f>IF(N637="nulová",J637,0)</f>
        <v>0</v>
      </c>
      <c r="BJ637" s="17" t="s">
        <v>83</v>
      </c>
      <c r="BK637" s="225">
        <f>ROUND(I637*H637,2)</f>
        <v>0</v>
      </c>
      <c r="BL637" s="17" t="s">
        <v>497</v>
      </c>
      <c r="BM637" s="224" t="s">
        <v>2203</v>
      </c>
    </row>
    <row r="638" s="2" customFormat="1" ht="21.75" customHeight="1">
      <c r="A638" s="39"/>
      <c r="B638" s="40"/>
      <c r="C638" s="226" t="s">
        <v>2204</v>
      </c>
      <c r="D638" s="226" t="s">
        <v>159</v>
      </c>
      <c r="E638" s="227" t="s">
        <v>2205</v>
      </c>
      <c r="F638" s="228" t="s">
        <v>2206</v>
      </c>
      <c r="G638" s="229" t="s">
        <v>162</v>
      </c>
      <c r="H638" s="230">
        <v>10</v>
      </c>
      <c r="I638" s="231"/>
      <c r="J638" s="232">
        <f>ROUND(I638*H638,2)</f>
        <v>0</v>
      </c>
      <c r="K638" s="228" t="s">
        <v>156</v>
      </c>
      <c r="L638" s="233"/>
      <c r="M638" s="234" t="s">
        <v>32</v>
      </c>
      <c r="N638" s="235" t="s">
        <v>47</v>
      </c>
      <c r="O638" s="85"/>
      <c r="P638" s="222">
        <f>O638*H638</f>
        <v>0</v>
      </c>
      <c r="Q638" s="222">
        <v>0</v>
      </c>
      <c r="R638" s="222">
        <f>Q638*H638</f>
        <v>0</v>
      </c>
      <c r="S638" s="222">
        <v>0</v>
      </c>
      <c r="T638" s="223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24" t="s">
        <v>163</v>
      </c>
      <c r="AT638" s="224" t="s">
        <v>159</v>
      </c>
      <c r="AU638" s="224" t="s">
        <v>83</v>
      </c>
      <c r="AY638" s="17" t="s">
        <v>151</v>
      </c>
      <c r="BE638" s="225">
        <f>IF(N638="základní",J638,0)</f>
        <v>0</v>
      </c>
      <c r="BF638" s="225">
        <f>IF(N638="snížená",J638,0)</f>
        <v>0</v>
      </c>
      <c r="BG638" s="225">
        <f>IF(N638="zákl. přenesená",J638,0)</f>
        <v>0</v>
      </c>
      <c r="BH638" s="225">
        <f>IF(N638="sníž. přenesená",J638,0)</f>
        <v>0</v>
      </c>
      <c r="BI638" s="225">
        <f>IF(N638="nulová",J638,0)</f>
        <v>0</v>
      </c>
      <c r="BJ638" s="17" t="s">
        <v>83</v>
      </c>
      <c r="BK638" s="225">
        <f>ROUND(I638*H638,2)</f>
        <v>0</v>
      </c>
      <c r="BL638" s="17" t="s">
        <v>164</v>
      </c>
      <c r="BM638" s="224" t="s">
        <v>2207</v>
      </c>
    </row>
    <row r="639" s="2" customFormat="1" ht="16.5" customHeight="1">
      <c r="A639" s="39"/>
      <c r="B639" s="40"/>
      <c r="C639" s="226" t="s">
        <v>2208</v>
      </c>
      <c r="D639" s="226" t="s">
        <v>159</v>
      </c>
      <c r="E639" s="227" t="s">
        <v>2209</v>
      </c>
      <c r="F639" s="228" t="s">
        <v>2210</v>
      </c>
      <c r="G639" s="229" t="s">
        <v>162</v>
      </c>
      <c r="H639" s="230">
        <v>10</v>
      </c>
      <c r="I639" s="231"/>
      <c r="J639" s="232">
        <f>ROUND(I639*H639,2)</f>
        <v>0</v>
      </c>
      <c r="K639" s="228" t="s">
        <v>156</v>
      </c>
      <c r="L639" s="233"/>
      <c r="M639" s="234" t="s">
        <v>32</v>
      </c>
      <c r="N639" s="235" t="s">
        <v>47</v>
      </c>
      <c r="O639" s="85"/>
      <c r="P639" s="222">
        <f>O639*H639</f>
        <v>0</v>
      </c>
      <c r="Q639" s="222">
        <v>0</v>
      </c>
      <c r="R639" s="222">
        <f>Q639*H639</f>
        <v>0</v>
      </c>
      <c r="S639" s="222">
        <v>0</v>
      </c>
      <c r="T639" s="223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24" t="s">
        <v>163</v>
      </c>
      <c r="AT639" s="224" t="s">
        <v>159</v>
      </c>
      <c r="AU639" s="224" t="s">
        <v>83</v>
      </c>
      <c r="AY639" s="17" t="s">
        <v>151</v>
      </c>
      <c r="BE639" s="225">
        <f>IF(N639="základní",J639,0)</f>
        <v>0</v>
      </c>
      <c r="BF639" s="225">
        <f>IF(N639="snížená",J639,0)</f>
        <v>0</v>
      </c>
      <c r="BG639" s="225">
        <f>IF(N639="zákl. přenesená",J639,0)</f>
        <v>0</v>
      </c>
      <c r="BH639" s="225">
        <f>IF(N639="sníž. přenesená",J639,0)</f>
        <v>0</v>
      </c>
      <c r="BI639" s="225">
        <f>IF(N639="nulová",J639,0)</f>
        <v>0</v>
      </c>
      <c r="BJ639" s="17" t="s">
        <v>83</v>
      </c>
      <c r="BK639" s="225">
        <f>ROUND(I639*H639,2)</f>
        <v>0</v>
      </c>
      <c r="BL639" s="17" t="s">
        <v>164</v>
      </c>
      <c r="BM639" s="224" t="s">
        <v>2211</v>
      </c>
    </row>
    <row r="640" s="2" customFormat="1" ht="44.25" customHeight="1">
      <c r="A640" s="39"/>
      <c r="B640" s="40"/>
      <c r="C640" s="213" t="s">
        <v>2212</v>
      </c>
      <c r="D640" s="213" t="s">
        <v>152</v>
      </c>
      <c r="E640" s="214" t="s">
        <v>2213</v>
      </c>
      <c r="F640" s="215" t="s">
        <v>2214</v>
      </c>
      <c r="G640" s="216" t="s">
        <v>162</v>
      </c>
      <c r="H640" s="217">
        <v>10</v>
      </c>
      <c r="I640" s="218"/>
      <c r="J640" s="219">
        <f>ROUND(I640*H640,2)</f>
        <v>0</v>
      </c>
      <c r="K640" s="215" t="s">
        <v>156</v>
      </c>
      <c r="L640" s="45"/>
      <c r="M640" s="220" t="s">
        <v>32</v>
      </c>
      <c r="N640" s="221" t="s">
        <v>47</v>
      </c>
      <c r="O640" s="85"/>
      <c r="P640" s="222">
        <f>O640*H640</f>
        <v>0</v>
      </c>
      <c r="Q640" s="222">
        <v>0</v>
      </c>
      <c r="R640" s="222">
        <f>Q640*H640</f>
        <v>0</v>
      </c>
      <c r="S640" s="222">
        <v>0</v>
      </c>
      <c r="T640" s="223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24" t="s">
        <v>497</v>
      </c>
      <c r="AT640" s="224" t="s">
        <v>152</v>
      </c>
      <c r="AU640" s="224" t="s">
        <v>83</v>
      </c>
      <c r="AY640" s="17" t="s">
        <v>151</v>
      </c>
      <c r="BE640" s="225">
        <f>IF(N640="základní",J640,0)</f>
        <v>0</v>
      </c>
      <c r="BF640" s="225">
        <f>IF(N640="snížená",J640,0)</f>
        <v>0</v>
      </c>
      <c r="BG640" s="225">
        <f>IF(N640="zákl. přenesená",J640,0)</f>
        <v>0</v>
      </c>
      <c r="BH640" s="225">
        <f>IF(N640="sníž. přenesená",J640,0)</f>
        <v>0</v>
      </c>
      <c r="BI640" s="225">
        <f>IF(N640="nulová",J640,0)</f>
        <v>0</v>
      </c>
      <c r="BJ640" s="17" t="s">
        <v>83</v>
      </c>
      <c r="BK640" s="225">
        <f>ROUND(I640*H640,2)</f>
        <v>0</v>
      </c>
      <c r="BL640" s="17" t="s">
        <v>497</v>
      </c>
      <c r="BM640" s="224" t="s">
        <v>2215</v>
      </c>
    </row>
    <row r="641" s="12" customFormat="1" ht="25.92" customHeight="1">
      <c r="A641" s="12"/>
      <c r="B641" s="199"/>
      <c r="C641" s="200"/>
      <c r="D641" s="201" t="s">
        <v>75</v>
      </c>
      <c r="E641" s="202" t="s">
        <v>2216</v>
      </c>
      <c r="F641" s="202" t="s">
        <v>2217</v>
      </c>
      <c r="G641" s="200"/>
      <c r="H641" s="200"/>
      <c r="I641" s="203"/>
      <c r="J641" s="204">
        <f>BK641</f>
        <v>0</v>
      </c>
      <c r="K641" s="200"/>
      <c r="L641" s="205"/>
      <c r="M641" s="206"/>
      <c r="N641" s="207"/>
      <c r="O641" s="207"/>
      <c r="P641" s="208">
        <f>P642+SUM(P643:P756)</f>
        <v>0</v>
      </c>
      <c r="Q641" s="207"/>
      <c r="R641" s="208">
        <f>R642+SUM(R643:R756)</f>
        <v>0</v>
      </c>
      <c r="S641" s="207"/>
      <c r="T641" s="209">
        <f>T642+SUM(T643:T756)</f>
        <v>0</v>
      </c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R641" s="210" t="s">
        <v>83</v>
      </c>
      <c r="AT641" s="211" t="s">
        <v>75</v>
      </c>
      <c r="AU641" s="211" t="s">
        <v>76</v>
      </c>
      <c r="AY641" s="210" t="s">
        <v>151</v>
      </c>
      <c r="BK641" s="212">
        <f>BK642+SUM(BK643:BK756)</f>
        <v>0</v>
      </c>
    </row>
    <row r="642" s="2" customFormat="1" ht="16.5" customHeight="1">
      <c r="A642" s="39"/>
      <c r="B642" s="40"/>
      <c r="C642" s="226" t="s">
        <v>2218</v>
      </c>
      <c r="D642" s="226" t="s">
        <v>159</v>
      </c>
      <c r="E642" s="227" t="s">
        <v>2219</v>
      </c>
      <c r="F642" s="228" t="s">
        <v>2220</v>
      </c>
      <c r="G642" s="229" t="s">
        <v>162</v>
      </c>
      <c r="H642" s="230">
        <v>1</v>
      </c>
      <c r="I642" s="231"/>
      <c r="J642" s="232">
        <f>ROUND(I642*H642,2)</f>
        <v>0</v>
      </c>
      <c r="K642" s="228" t="s">
        <v>156</v>
      </c>
      <c r="L642" s="233"/>
      <c r="M642" s="234" t="s">
        <v>32</v>
      </c>
      <c r="N642" s="235" t="s">
        <v>47</v>
      </c>
      <c r="O642" s="85"/>
      <c r="P642" s="222">
        <f>O642*H642</f>
        <v>0</v>
      </c>
      <c r="Q642" s="222">
        <v>0</v>
      </c>
      <c r="R642" s="222">
        <f>Q642*H642</f>
        <v>0</v>
      </c>
      <c r="S642" s="222">
        <v>0</v>
      </c>
      <c r="T642" s="223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24" t="s">
        <v>668</v>
      </c>
      <c r="AT642" s="224" t="s">
        <v>159</v>
      </c>
      <c r="AU642" s="224" t="s">
        <v>83</v>
      </c>
      <c r="AY642" s="17" t="s">
        <v>151</v>
      </c>
      <c r="BE642" s="225">
        <f>IF(N642="základní",J642,0)</f>
        <v>0</v>
      </c>
      <c r="BF642" s="225">
        <f>IF(N642="snížená",J642,0)</f>
        <v>0</v>
      </c>
      <c r="BG642" s="225">
        <f>IF(N642="zákl. přenesená",J642,0)</f>
        <v>0</v>
      </c>
      <c r="BH642" s="225">
        <f>IF(N642="sníž. přenesená",J642,0)</f>
        <v>0</v>
      </c>
      <c r="BI642" s="225">
        <f>IF(N642="nulová",J642,0)</f>
        <v>0</v>
      </c>
      <c r="BJ642" s="17" t="s">
        <v>83</v>
      </c>
      <c r="BK642" s="225">
        <f>ROUND(I642*H642,2)</f>
        <v>0</v>
      </c>
      <c r="BL642" s="17" t="s">
        <v>668</v>
      </c>
      <c r="BM642" s="224" t="s">
        <v>2221</v>
      </c>
    </row>
    <row r="643" s="2" customFormat="1" ht="16.5" customHeight="1">
      <c r="A643" s="39"/>
      <c r="B643" s="40"/>
      <c r="C643" s="226" t="s">
        <v>2222</v>
      </c>
      <c r="D643" s="226" t="s">
        <v>159</v>
      </c>
      <c r="E643" s="227" t="s">
        <v>2223</v>
      </c>
      <c r="F643" s="228" t="s">
        <v>2224</v>
      </c>
      <c r="G643" s="229" t="s">
        <v>162</v>
      </c>
      <c r="H643" s="230">
        <v>1</v>
      </c>
      <c r="I643" s="231"/>
      <c r="J643" s="232">
        <f>ROUND(I643*H643,2)</f>
        <v>0</v>
      </c>
      <c r="K643" s="228" t="s">
        <v>156</v>
      </c>
      <c r="L643" s="233"/>
      <c r="M643" s="234" t="s">
        <v>32</v>
      </c>
      <c r="N643" s="235" t="s">
        <v>47</v>
      </c>
      <c r="O643" s="85"/>
      <c r="P643" s="222">
        <f>O643*H643</f>
        <v>0</v>
      </c>
      <c r="Q643" s="222">
        <v>0</v>
      </c>
      <c r="R643" s="222">
        <f>Q643*H643</f>
        <v>0</v>
      </c>
      <c r="S643" s="222">
        <v>0</v>
      </c>
      <c r="T643" s="223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24" t="s">
        <v>163</v>
      </c>
      <c r="AT643" s="224" t="s">
        <v>159</v>
      </c>
      <c r="AU643" s="224" t="s">
        <v>83</v>
      </c>
      <c r="AY643" s="17" t="s">
        <v>151</v>
      </c>
      <c r="BE643" s="225">
        <f>IF(N643="základní",J643,0)</f>
        <v>0</v>
      </c>
      <c r="BF643" s="225">
        <f>IF(N643="snížená",J643,0)</f>
        <v>0</v>
      </c>
      <c r="BG643" s="225">
        <f>IF(N643="zákl. přenesená",J643,0)</f>
        <v>0</v>
      </c>
      <c r="BH643" s="225">
        <f>IF(N643="sníž. přenesená",J643,0)</f>
        <v>0</v>
      </c>
      <c r="BI643" s="225">
        <f>IF(N643="nulová",J643,0)</f>
        <v>0</v>
      </c>
      <c r="BJ643" s="17" t="s">
        <v>83</v>
      </c>
      <c r="BK643" s="225">
        <f>ROUND(I643*H643,2)</f>
        <v>0</v>
      </c>
      <c r="BL643" s="17" t="s">
        <v>164</v>
      </c>
      <c r="BM643" s="224" t="s">
        <v>2225</v>
      </c>
    </row>
    <row r="644" s="2" customFormat="1" ht="16.5" customHeight="1">
      <c r="A644" s="39"/>
      <c r="B644" s="40"/>
      <c r="C644" s="213" t="s">
        <v>2226</v>
      </c>
      <c r="D644" s="213" t="s">
        <v>152</v>
      </c>
      <c r="E644" s="214" t="s">
        <v>2227</v>
      </c>
      <c r="F644" s="215" t="s">
        <v>2228</v>
      </c>
      <c r="G644" s="216" t="s">
        <v>162</v>
      </c>
      <c r="H644" s="217">
        <v>2</v>
      </c>
      <c r="I644" s="218"/>
      <c r="J644" s="219">
        <f>ROUND(I644*H644,2)</f>
        <v>0</v>
      </c>
      <c r="K644" s="215" t="s">
        <v>156</v>
      </c>
      <c r="L644" s="45"/>
      <c r="M644" s="220" t="s">
        <v>32</v>
      </c>
      <c r="N644" s="221" t="s">
        <v>47</v>
      </c>
      <c r="O644" s="85"/>
      <c r="P644" s="222">
        <f>O644*H644</f>
        <v>0</v>
      </c>
      <c r="Q644" s="222">
        <v>0</v>
      </c>
      <c r="R644" s="222">
        <f>Q644*H644</f>
        <v>0</v>
      </c>
      <c r="S644" s="222">
        <v>0</v>
      </c>
      <c r="T644" s="223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24" t="s">
        <v>220</v>
      </c>
      <c r="AT644" s="224" t="s">
        <v>152</v>
      </c>
      <c r="AU644" s="224" t="s">
        <v>83</v>
      </c>
      <c r="AY644" s="17" t="s">
        <v>151</v>
      </c>
      <c r="BE644" s="225">
        <f>IF(N644="základní",J644,0)</f>
        <v>0</v>
      </c>
      <c r="BF644" s="225">
        <f>IF(N644="snížená",J644,0)</f>
        <v>0</v>
      </c>
      <c r="BG644" s="225">
        <f>IF(N644="zákl. přenesená",J644,0)</f>
        <v>0</v>
      </c>
      <c r="BH644" s="225">
        <f>IF(N644="sníž. přenesená",J644,0)</f>
        <v>0</v>
      </c>
      <c r="BI644" s="225">
        <f>IF(N644="nulová",J644,0)</f>
        <v>0</v>
      </c>
      <c r="BJ644" s="17" t="s">
        <v>83</v>
      </c>
      <c r="BK644" s="225">
        <f>ROUND(I644*H644,2)</f>
        <v>0</v>
      </c>
      <c r="BL644" s="17" t="s">
        <v>220</v>
      </c>
      <c r="BM644" s="224" t="s">
        <v>2229</v>
      </c>
    </row>
    <row r="645" s="2" customFormat="1" ht="16.5" customHeight="1">
      <c r="A645" s="39"/>
      <c r="B645" s="40"/>
      <c r="C645" s="226" t="s">
        <v>2230</v>
      </c>
      <c r="D645" s="226" t="s">
        <v>159</v>
      </c>
      <c r="E645" s="227" t="s">
        <v>2231</v>
      </c>
      <c r="F645" s="228" t="s">
        <v>2232</v>
      </c>
      <c r="G645" s="229" t="s">
        <v>162</v>
      </c>
      <c r="H645" s="230">
        <v>1</v>
      </c>
      <c r="I645" s="231"/>
      <c r="J645" s="232">
        <f>ROUND(I645*H645,2)</f>
        <v>0</v>
      </c>
      <c r="K645" s="228" t="s">
        <v>156</v>
      </c>
      <c r="L645" s="233"/>
      <c r="M645" s="234" t="s">
        <v>32</v>
      </c>
      <c r="N645" s="235" t="s">
        <v>47</v>
      </c>
      <c r="O645" s="85"/>
      <c r="P645" s="222">
        <f>O645*H645</f>
        <v>0</v>
      </c>
      <c r="Q645" s="222">
        <v>0</v>
      </c>
      <c r="R645" s="222">
        <f>Q645*H645</f>
        <v>0</v>
      </c>
      <c r="S645" s="222">
        <v>0</v>
      </c>
      <c r="T645" s="223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24" t="s">
        <v>668</v>
      </c>
      <c r="AT645" s="224" t="s">
        <v>159</v>
      </c>
      <c r="AU645" s="224" t="s">
        <v>83</v>
      </c>
      <c r="AY645" s="17" t="s">
        <v>151</v>
      </c>
      <c r="BE645" s="225">
        <f>IF(N645="základní",J645,0)</f>
        <v>0</v>
      </c>
      <c r="BF645" s="225">
        <f>IF(N645="snížená",J645,0)</f>
        <v>0</v>
      </c>
      <c r="BG645" s="225">
        <f>IF(N645="zákl. přenesená",J645,0)</f>
        <v>0</v>
      </c>
      <c r="BH645" s="225">
        <f>IF(N645="sníž. přenesená",J645,0)</f>
        <v>0</v>
      </c>
      <c r="BI645" s="225">
        <f>IF(N645="nulová",J645,0)</f>
        <v>0</v>
      </c>
      <c r="BJ645" s="17" t="s">
        <v>83</v>
      </c>
      <c r="BK645" s="225">
        <f>ROUND(I645*H645,2)</f>
        <v>0</v>
      </c>
      <c r="BL645" s="17" t="s">
        <v>668</v>
      </c>
      <c r="BM645" s="224" t="s">
        <v>2233</v>
      </c>
    </row>
    <row r="646" s="2" customFormat="1" ht="24.15" customHeight="1">
      <c r="A646" s="39"/>
      <c r="B646" s="40"/>
      <c r="C646" s="213" t="s">
        <v>2234</v>
      </c>
      <c r="D646" s="213" t="s">
        <v>152</v>
      </c>
      <c r="E646" s="214" t="s">
        <v>2235</v>
      </c>
      <c r="F646" s="215" t="s">
        <v>2236</v>
      </c>
      <c r="G646" s="216" t="s">
        <v>162</v>
      </c>
      <c r="H646" s="217">
        <v>1</v>
      </c>
      <c r="I646" s="218"/>
      <c r="J646" s="219">
        <f>ROUND(I646*H646,2)</f>
        <v>0</v>
      </c>
      <c r="K646" s="215" t="s">
        <v>156</v>
      </c>
      <c r="L646" s="45"/>
      <c r="M646" s="220" t="s">
        <v>32</v>
      </c>
      <c r="N646" s="221" t="s">
        <v>47</v>
      </c>
      <c r="O646" s="85"/>
      <c r="P646" s="222">
        <f>O646*H646</f>
        <v>0</v>
      </c>
      <c r="Q646" s="222">
        <v>0</v>
      </c>
      <c r="R646" s="222">
        <f>Q646*H646</f>
        <v>0</v>
      </c>
      <c r="S646" s="222">
        <v>0</v>
      </c>
      <c r="T646" s="223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24" t="s">
        <v>497</v>
      </c>
      <c r="AT646" s="224" t="s">
        <v>152</v>
      </c>
      <c r="AU646" s="224" t="s">
        <v>83</v>
      </c>
      <c r="AY646" s="17" t="s">
        <v>151</v>
      </c>
      <c r="BE646" s="225">
        <f>IF(N646="základní",J646,0)</f>
        <v>0</v>
      </c>
      <c r="BF646" s="225">
        <f>IF(N646="snížená",J646,0)</f>
        <v>0</v>
      </c>
      <c r="BG646" s="225">
        <f>IF(N646="zákl. přenesená",J646,0)</f>
        <v>0</v>
      </c>
      <c r="BH646" s="225">
        <f>IF(N646="sníž. přenesená",J646,0)</f>
        <v>0</v>
      </c>
      <c r="BI646" s="225">
        <f>IF(N646="nulová",J646,0)</f>
        <v>0</v>
      </c>
      <c r="BJ646" s="17" t="s">
        <v>83</v>
      </c>
      <c r="BK646" s="225">
        <f>ROUND(I646*H646,2)</f>
        <v>0</v>
      </c>
      <c r="BL646" s="17" t="s">
        <v>497</v>
      </c>
      <c r="BM646" s="224" t="s">
        <v>2237</v>
      </c>
    </row>
    <row r="647" s="2" customFormat="1" ht="24.15" customHeight="1">
      <c r="A647" s="39"/>
      <c r="B647" s="40"/>
      <c r="C647" s="226" t="s">
        <v>497</v>
      </c>
      <c r="D647" s="226" t="s">
        <v>159</v>
      </c>
      <c r="E647" s="227" t="s">
        <v>2238</v>
      </c>
      <c r="F647" s="228" t="s">
        <v>2239</v>
      </c>
      <c r="G647" s="229" t="s">
        <v>162</v>
      </c>
      <c r="H647" s="230">
        <v>2</v>
      </c>
      <c r="I647" s="231"/>
      <c r="J647" s="232">
        <f>ROUND(I647*H647,2)</f>
        <v>0</v>
      </c>
      <c r="K647" s="228" t="s">
        <v>156</v>
      </c>
      <c r="L647" s="233"/>
      <c r="M647" s="234" t="s">
        <v>32</v>
      </c>
      <c r="N647" s="235" t="s">
        <v>47</v>
      </c>
      <c r="O647" s="85"/>
      <c r="P647" s="222">
        <f>O647*H647</f>
        <v>0</v>
      </c>
      <c r="Q647" s="222">
        <v>0</v>
      </c>
      <c r="R647" s="222">
        <f>Q647*H647</f>
        <v>0</v>
      </c>
      <c r="S647" s="222">
        <v>0</v>
      </c>
      <c r="T647" s="223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24" t="s">
        <v>163</v>
      </c>
      <c r="AT647" s="224" t="s">
        <v>159</v>
      </c>
      <c r="AU647" s="224" t="s">
        <v>83</v>
      </c>
      <c r="AY647" s="17" t="s">
        <v>151</v>
      </c>
      <c r="BE647" s="225">
        <f>IF(N647="základní",J647,0)</f>
        <v>0</v>
      </c>
      <c r="BF647" s="225">
        <f>IF(N647="snížená",J647,0)</f>
        <v>0</v>
      </c>
      <c r="BG647" s="225">
        <f>IF(N647="zákl. přenesená",J647,0)</f>
        <v>0</v>
      </c>
      <c r="BH647" s="225">
        <f>IF(N647="sníž. přenesená",J647,0)</f>
        <v>0</v>
      </c>
      <c r="BI647" s="225">
        <f>IF(N647="nulová",J647,0)</f>
        <v>0</v>
      </c>
      <c r="BJ647" s="17" t="s">
        <v>83</v>
      </c>
      <c r="BK647" s="225">
        <f>ROUND(I647*H647,2)</f>
        <v>0</v>
      </c>
      <c r="BL647" s="17" t="s">
        <v>164</v>
      </c>
      <c r="BM647" s="224" t="s">
        <v>2240</v>
      </c>
    </row>
    <row r="648" s="2" customFormat="1" ht="16.5" customHeight="1">
      <c r="A648" s="39"/>
      <c r="B648" s="40"/>
      <c r="C648" s="213" t="s">
        <v>2241</v>
      </c>
      <c r="D648" s="213" t="s">
        <v>152</v>
      </c>
      <c r="E648" s="214" t="s">
        <v>2242</v>
      </c>
      <c r="F648" s="215" t="s">
        <v>2243</v>
      </c>
      <c r="G648" s="216" t="s">
        <v>162</v>
      </c>
      <c r="H648" s="217">
        <v>1</v>
      </c>
      <c r="I648" s="218"/>
      <c r="J648" s="219">
        <f>ROUND(I648*H648,2)</f>
        <v>0</v>
      </c>
      <c r="K648" s="215" t="s">
        <v>156</v>
      </c>
      <c r="L648" s="45"/>
      <c r="M648" s="220" t="s">
        <v>32</v>
      </c>
      <c r="N648" s="221" t="s">
        <v>47</v>
      </c>
      <c r="O648" s="85"/>
      <c r="P648" s="222">
        <f>O648*H648</f>
        <v>0</v>
      </c>
      <c r="Q648" s="222">
        <v>0</v>
      </c>
      <c r="R648" s="222">
        <f>Q648*H648</f>
        <v>0</v>
      </c>
      <c r="S648" s="222">
        <v>0</v>
      </c>
      <c r="T648" s="223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24" t="s">
        <v>497</v>
      </c>
      <c r="AT648" s="224" t="s">
        <v>152</v>
      </c>
      <c r="AU648" s="224" t="s">
        <v>83</v>
      </c>
      <c r="AY648" s="17" t="s">
        <v>151</v>
      </c>
      <c r="BE648" s="225">
        <f>IF(N648="základní",J648,0)</f>
        <v>0</v>
      </c>
      <c r="BF648" s="225">
        <f>IF(N648="snížená",J648,0)</f>
        <v>0</v>
      </c>
      <c r="BG648" s="225">
        <f>IF(N648="zákl. přenesená",J648,0)</f>
        <v>0</v>
      </c>
      <c r="BH648" s="225">
        <f>IF(N648="sníž. přenesená",J648,0)</f>
        <v>0</v>
      </c>
      <c r="BI648" s="225">
        <f>IF(N648="nulová",J648,0)</f>
        <v>0</v>
      </c>
      <c r="BJ648" s="17" t="s">
        <v>83</v>
      </c>
      <c r="BK648" s="225">
        <f>ROUND(I648*H648,2)</f>
        <v>0</v>
      </c>
      <c r="BL648" s="17" t="s">
        <v>497</v>
      </c>
      <c r="BM648" s="224" t="s">
        <v>2244</v>
      </c>
    </row>
    <row r="649" s="2" customFormat="1" ht="16.5" customHeight="1">
      <c r="A649" s="39"/>
      <c r="B649" s="40"/>
      <c r="C649" s="213" t="s">
        <v>2245</v>
      </c>
      <c r="D649" s="213" t="s">
        <v>152</v>
      </c>
      <c r="E649" s="214" t="s">
        <v>2246</v>
      </c>
      <c r="F649" s="215" t="s">
        <v>2247</v>
      </c>
      <c r="G649" s="216" t="s">
        <v>162</v>
      </c>
      <c r="H649" s="217">
        <v>2</v>
      </c>
      <c r="I649" s="218"/>
      <c r="J649" s="219">
        <f>ROUND(I649*H649,2)</f>
        <v>0</v>
      </c>
      <c r="K649" s="215" t="s">
        <v>156</v>
      </c>
      <c r="L649" s="45"/>
      <c r="M649" s="220" t="s">
        <v>32</v>
      </c>
      <c r="N649" s="221" t="s">
        <v>47</v>
      </c>
      <c r="O649" s="85"/>
      <c r="P649" s="222">
        <f>O649*H649</f>
        <v>0</v>
      </c>
      <c r="Q649" s="222">
        <v>0</v>
      </c>
      <c r="R649" s="222">
        <f>Q649*H649</f>
        <v>0</v>
      </c>
      <c r="S649" s="222">
        <v>0</v>
      </c>
      <c r="T649" s="223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24" t="s">
        <v>157</v>
      </c>
      <c r="AT649" s="224" t="s">
        <v>152</v>
      </c>
      <c r="AU649" s="224" t="s">
        <v>83</v>
      </c>
      <c r="AY649" s="17" t="s">
        <v>151</v>
      </c>
      <c r="BE649" s="225">
        <f>IF(N649="základní",J649,0)</f>
        <v>0</v>
      </c>
      <c r="BF649" s="225">
        <f>IF(N649="snížená",J649,0)</f>
        <v>0</v>
      </c>
      <c r="BG649" s="225">
        <f>IF(N649="zákl. přenesená",J649,0)</f>
        <v>0</v>
      </c>
      <c r="BH649" s="225">
        <f>IF(N649="sníž. přenesená",J649,0)</f>
        <v>0</v>
      </c>
      <c r="BI649" s="225">
        <f>IF(N649="nulová",J649,0)</f>
        <v>0</v>
      </c>
      <c r="BJ649" s="17" t="s">
        <v>83</v>
      </c>
      <c r="BK649" s="225">
        <f>ROUND(I649*H649,2)</f>
        <v>0</v>
      </c>
      <c r="BL649" s="17" t="s">
        <v>157</v>
      </c>
      <c r="BM649" s="224" t="s">
        <v>2248</v>
      </c>
    </row>
    <row r="650" s="2" customFormat="1" ht="16.5" customHeight="1">
      <c r="A650" s="39"/>
      <c r="B650" s="40"/>
      <c r="C650" s="213" t="s">
        <v>2249</v>
      </c>
      <c r="D650" s="213" t="s">
        <v>152</v>
      </c>
      <c r="E650" s="214" t="s">
        <v>2250</v>
      </c>
      <c r="F650" s="215" t="s">
        <v>2251</v>
      </c>
      <c r="G650" s="216" t="s">
        <v>162</v>
      </c>
      <c r="H650" s="217">
        <v>1</v>
      </c>
      <c r="I650" s="218"/>
      <c r="J650" s="219">
        <f>ROUND(I650*H650,2)</f>
        <v>0</v>
      </c>
      <c r="K650" s="215" t="s">
        <v>156</v>
      </c>
      <c r="L650" s="45"/>
      <c r="M650" s="220" t="s">
        <v>32</v>
      </c>
      <c r="N650" s="221" t="s">
        <v>47</v>
      </c>
      <c r="O650" s="85"/>
      <c r="P650" s="222">
        <f>O650*H650</f>
        <v>0</v>
      </c>
      <c r="Q650" s="222">
        <v>0</v>
      </c>
      <c r="R650" s="222">
        <f>Q650*H650</f>
        <v>0</v>
      </c>
      <c r="S650" s="222">
        <v>0</v>
      </c>
      <c r="T650" s="223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24" t="s">
        <v>157</v>
      </c>
      <c r="AT650" s="224" t="s">
        <v>152</v>
      </c>
      <c r="AU650" s="224" t="s">
        <v>83</v>
      </c>
      <c r="AY650" s="17" t="s">
        <v>151</v>
      </c>
      <c r="BE650" s="225">
        <f>IF(N650="základní",J650,0)</f>
        <v>0</v>
      </c>
      <c r="BF650" s="225">
        <f>IF(N650="snížená",J650,0)</f>
        <v>0</v>
      </c>
      <c r="BG650" s="225">
        <f>IF(N650="zákl. přenesená",J650,0)</f>
        <v>0</v>
      </c>
      <c r="BH650" s="225">
        <f>IF(N650="sníž. přenesená",J650,0)</f>
        <v>0</v>
      </c>
      <c r="BI650" s="225">
        <f>IF(N650="nulová",J650,0)</f>
        <v>0</v>
      </c>
      <c r="BJ650" s="17" t="s">
        <v>83</v>
      </c>
      <c r="BK650" s="225">
        <f>ROUND(I650*H650,2)</f>
        <v>0</v>
      </c>
      <c r="BL650" s="17" t="s">
        <v>157</v>
      </c>
      <c r="BM650" s="224" t="s">
        <v>2252</v>
      </c>
    </row>
    <row r="651" s="2" customFormat="1" ht="24.15" customHeight="1">
      <c r="A651" s="39"/>
      <c r="B651" s="40"/>
      <c r="C651" s="226" t="s">
        <v>2253</v>
      </c>
      <c r="D651" s="226" t="s">
        <v>159</v>
      </c>
      <c r="E651" s="227" t="s">
        <v>2254</v>
      </c>
      <c r="F651" s="228" t="s">
        <v>2255</v>
      </c>
      <c r="G651" s="229" t="s">
        <v>162</v>
      </c>
      <c r="H651" s="230">
        <v>3</v>
      </c>
      <c r="I651" s="231"/>
      <c r="J651" s="232">
        <f>ROUND(I651*H651,2)</f>
        <v>0</v>
      </c>
      <c r="K651" s="228" t="s">
        <v>156</v>
      </c>
      <c r="L651" s="233"/>
      <c r="M651" s="234" t="s">
        <v>32</v>
      </c>
      <c r="N651" s="235" t="s">
        <v>47</v>
      </c>
      <c r="O651" s="85"/>
      <c r="P651" s="222">
        <f>O651*H651</f>
        <v>0</v>
      </c>
      <c r="Q651" s="222">
        <v>0</v>
      </c>
      <c r="R651" s="222">
        <f>Q651*H651</f>
        <v>0</v>
      </c>
      <c r="S651" s="222">
        <v>0</v>
      </c>
      <c r="T651" s="223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24" t="s">
        <v>163</v>
      </c>
      <c r="AT651" s="224" t="s">
        <v>159</v>
      </c>
      <c r="AU651" s="224" t="s">
        <v>83</v>
      </c>
      <c r="AY651" s="17" t="s">
        <v>151</v>
      </c>
      <c r="BE651" s="225">
        <f>IF(N651="základní",J651,0)</f>
        <v>0</v>
      </c>
      <c r="BF651" s="225">
        <f>IF(N651="snížená",J651,0)</f>
        <v>0</v>
      </c>
      <c r="BG651" s="225">
        <f>IF(N651="zákl. přenesená",J651,0)</f>
        <v>0</v>
      </c>
      <c r="BH651" s="225">
        <f>IF(N651="sníž. přenesená",J651,0)</f>
        <v>0</v>
      </c>
      <c r="BI651" s="225">
        <f>IF(N651="nulová",J651,0)</f>
        <v>0</v>
      </c>
      <c r="BJ651" s="17" t="s">
        <v>83</v>
      </c>
      <c r="BK651" s="225">
        <f>ROUND(I651*H651,2)</f>
        <v>0</v>
      </c>
      <c r="BL651" s="17" t="s">
        <v>164</v>
      </c>
      <c r="BM651" s="224" t="s">
        <v>2256</v>
      </c>
    </row>
    <row r="652" s="2" customFormat="1" ht="16.5" customHeight="1">
      <c r="A652" s="39"/>
      <c r="B652" s="40"/>
      <c r="C652" s="213" t="s">
        <v>2257</v>
      </c>
      <c r="D652" s="213" t="s">
        <v>152</v>
      </c>
      <c r="E652" s="214" t="s">
        <v>2258</v>
      </c>
      <c r="F652" s="215" t="s">
        <v>2259</v>
      </c>
      <c r="G652" s="216" t="s">
        <v>162</v>
      </c>
      <c r="H652" s="217">
        <v>1</v>
      </c>
      <c r="I652" s="218"/>
      <c r="J652" s="219">
        <f>ROUND(I652*H652,2)</f>
        <v>0</v>
      </c>
      <c r="K652" s="215" t="s">
        <v>156</v>
      </c>
      <c r="L652" s="45"/>
      <c r="M652" s="220" t="s">
        <v>32</v>
      </c>
      <c r="N652" s="221" t="s">
        <v>47</v>
      </c>
      <c r="O652" s="85"/>
      <c r="P652" s="222">
        <f>O652*H652</f>
        <v>0</v>
      </c>
      <c r="Q652" s="222">
        <v>0</v>
      </c>
      <c r="R652" s="222">
        <f>Q652*H652</f>
        <v>0</v>
      </c>
      <c r="S652" s="222">
        <v>0</v>
      </c>
      <c r="T652" s="223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24" t="s">
        <v>157</v>
      </c>
      <c r="AT652" s="224" t="s">
        <v>152</v>
      </c>
      <c r="AU652" s="224" t="s">
        <v>83</v>
      </c>
      <c r="AY652" s="17" t="s">
        <v>151</v>
      </c>
      <c r="BE652" s="225">
        <f>IF(N652="základní",J652,0)</f>
        <v>0</v>
      </c>
      <c r="BF652" s="225">
        <f>IF(N652="snížená",J652,0)</f>
        <v>0</v>
      </c>
      <c r="BG652" s="225">
        <f>IF(N652="zákl. přenesená",J652,0)</f>
        <v>0</v>
      </c>
      <c r="BH652" s="225">
        <f>IF(N652="sníž. přenesená",J652,0)</f>
        <v>0</v>
      </c>
      <c r="BI652" s="225">
        <f>IF(N652="nulová",J652,0)</f>
        <v>0</v>
      </c>
      <c r="BJ652" s="17" t="s">
        <v>83</v>
      </c>
      <c r="BK652" s="225">
        <f>ROUND(I652*H652,2)</f>
        <v>0</v>
      </c>
      <c r="BL652" s="17" t="s">
        <v>157</v>
      </c>
      <c r="BM652" s="224" t="s">
        <v>2260</v>
      </c>
    </row>
    <row r="653" s="2" customFormat="1" ht="16.5" customHeight="1">
      <c r="A653" s="39"/>
      <c r="B653" s="40"/>
      <c r="C653" s="213" t="s">
        <v>2261</v>
      </c>
      <c r="D653" s="213" t="s">
        <v>152</v>
      </c>
      <c r="E653" s="214" t="s">
        <v>2262</v>
      </c>
      <c r="F653" s="215" t="s">
        <v>2263</v>
      </c>
      <c r="G653" s="216" t="s">
        <v>162</v>
      </c>
      <c r="H653" s="217">
        <v>3</v>
      </c>
      <c r="I653" s="218"/>
      <c r="J653" s="219">
        <f>ROUND(I653*H653,2)</f>
        <v>0</v>
      </c>
      <c r="K653" s="215" t="s">
        <v>156</v>
      </c>
      <c r="L653" s="45"/>
      <c r="M653" s="220" t="s">
        <v>32</v>
      </c>
      <c r="N653" s="221" t="s">
        <v>47</v>
      </c>
      <c r="O653" s="85"/>
      <c r="P653" s="222">
        <f>O653*H653</f>
        <v>0</v>
      </c>
      <c r="Q653" s="222">
        <v>0</v>
      </c>
      <c r="R653" s="222">
        <f>Q653*H653</f>
        <v>0</v>
      </c>
      <c r="S653" s="222">
        <v>0</v>
      </c>
      <c r="T653" s="223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24" t="s">
        <v>157</v>
      </c>
      <c r="AT653" s="224" t="s">
        <v>152</v>
      </c>
      <c r="AU653" s="224" t="s">
        <v>83</v>
      </c>
      <c r="AY653" s="17" t="s">
        <v>151</v>
      </c>
      <c r="BE653" s="225">
        <f>IF(N653="základní",J653,0)</f>
        <v>0</v>
      </c>
      <c r="BF653" s="225">
        <f>IF(N653="snížená",J653,0)</f>
        <v>0</v>
      </c>
      <c r="BG653" s="225">
        <f>IF(N653="zákl. přenesená",J653,0)</f>
        <v>0</v>
      </c>
      <c r="BH653" s="225">
        <f>IF(N653="sníž. přenesená",J653,0)</f>
        <v>0</v>
      </c>
      <c r="BI653" s="225">
        <f>IF(N653="nulová",J653,0)</f>
        <v>0</v>
      </c>
      <c r="BJ653" s="17" t="s">
        <v>83</v>
      </c>
      <c r="BK653" s="225">
        <f>ROUND(I653*H653,2)</f>
        <v>0</v>
      </c>
      <c r="BL653" s="17" t="s">
        <v>157</v>
      </c>
      <c r="BM653" s="224" t="s">
        <v>2264</v>
      </c>
    </row>
    <row r="654" s="2" customFormat="1" ht="16.5" customHeight="1">
      <c r="A654" s="39"/>
      <c r="B654" s="40"/>
      <c r="C654" s="226" t="s">
        <v>2265</v>
      </c>
      <c r="D654" s="226" t="s">
        <v>159</v>
      </c>
      <c r="E654" s="227" t="s">
        <v>2266</v>
      </c>
      <c r="F654" s="228" t="s">
        <v>2267</v>
      </c>
      <c r="G654" s="229" t="s">
        <v>162</v>
      </c>
      <c r="H654" s="230">
        <v>2</v>
      </c>
      <c r="I654" s="231"/>
      <c r="J654" s="232">
        <f>ROUND(I654*H654,2)</f>
        <v>0</v>
      </c>
      <c r="K654" s="228" t="s">
        <v>156</v>
      </c>
      <c r="L654" s="233"/>
      <c r="M654" s="234" t="s">
        <v>32</v>
      </c>
      <c r="N654" s="235" t="s">
        <v>47</v>
      </c>
      <c r="O654" s="85"/>
      <c r="P654" s="222">
        <f>O654*H654</f>
        <v>0</v>
      </c>
      <c r="Q654" s="222">
        <v>0</v>
      </c>
      <c r="R654" s="222">
        <f>Q654*H654</f>
        <v>0</v>
      </c>
      <c r="S654" s="222">
        <v>0</v>
      </c>
      <c r="T654" s="223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24" t="s">
        <v>163</v>
      </c>
      <c r="AT654" s="224" t="s">
        <v>159</v>
      </c>
      <c r="AU654" s="224" t="s">
        <v>83</v>
      </c>
      <c r="AY654" s="17" t="s">
        <v>151</v>
      </c>
      <c r="BE654" s="225">
        <f>IF(N654="základní",J654,0)</f>
        <v>0</v>
      </c>
      <c r="BF654" s="225">
        <f>IF(N654="snížená",J654,0)</f>
        <v>0</v>
      </c>
      <c r="BG654" s="225">
        <f>IF(N654="zákl. přenesená",J654,0)</f>
        <v>0</v>
      </c>
      <c r="BH654" s="225">
        <f>IF(N654="sníž. přenesená",J654,0)</f>
        <v>0</v>
      </c>
      <c r="BI654" s="225">
        <f>IF(N654="nulová",J654,0)</f>
        <v>0</v>
      </c>
      <c r="BJ654" s="17" t="s">
        <v>83</v>
      </c>
      <c r="BK654" s="225">
        <f>ROUND(I654*H654,2)</f>
        <v>0</v>
      </c>
      <c r="BL654" s="17" t="s">
        <v>164</v>
      </c>
      <c r="BM654" s="224" t="s">
        <v>2268</v>
      </c>
    </row>
    <row r="655" s="2" customFormat="1" ht="16.5" customHeight="1">
      <c r="A655" s="39"/>
      <c r="B655" s="40"/>
      <c r="C655" s="226" t="s">
        <v>2269</v>
      </c>
      <c r="D655" s="226" t="s">
        <v>159</v>
      </c>
      <c r="E655" s="227" t="s">
        <v>2270</v>
      </c>
      <c r="F655" s="228" t="s">
        <v>2271</v>
      </c>
      <c r="G655" s="229" t="s">
        <v>162</v>
      </c>
      <c r="H655" s="230">
        <v>1</v>
      </c>
      <c r="I655" s="231"/>
      <c r="J655" s="232">
        <f>ROUND(I655*H655,2)</f>
        <v>0</v>
      </c>
      <c r="K655" s="228" t="s">
        <v>156</v>
      </c>
      <c r="L655" s="233"/>
      <c r="M655" s="234" t="s">
        <v>32</v>
      </c>
      <c r="N655" s="235" t="s">
        <v>47</v>
      </c>
      <c r="O655" s="85"/>
      <c r="P655" s="222">
        <f>O655*H655</f>
        <v>0</v>
      </c>
      <c r="Q655" s="222">
        <v>0</v>
      </c>
      <c r="R655" s="222">
        <f>Q655*H655</f>
        <v>0</v>
      </c>
      <c r="S655" s="222">
        <v>0</v>
      </c>
      <c r="T655" s="223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24" t="s">
        <v>668</v>
      </c>
      <c r="AT655" s="224" t="s">
        <v>159</v>
      </c>
      <c r="AU655" s="224" t="s">
        <v>83</v>
      </c>
      <c r="AY655" s="17" t="s">
        <v>151</v>
      </c>
      <c r="BE655" s="225">
        <f>IF(N655="základní",J655,0)</f>
        <v>0</v>
      </c>
      <c r="BF655" s="225">
        <f>IF(N655="snížená",J655,0)</f>
        <v>0</v>
      </c>
      <c r="BG655" s="225">
        <f>IF(N655="zákl. přenesená",J655,0)</f>
        <v>0</v>
      </c>
      <c r="BH655" s="225">
        <f>IF(N655="sníž. přenesená",J655,0)</f>
        <v>0</v>
      </c>
      <c r="BI655" s="225">
        <f>IF(N655="nulová",J655,0)</f>
        <v>0</v>
      </c>
      <c r="BJ655" s="17" t="s">
        <v>83</v>
      </c>
      <c r="BK655" s="225">
        <f>ROUND(I655*H655,2)</f>
        <v>0</v>
      </c>
      <c r="BL655" s="17" t="s">
        <v>668</v>
      </c>
      <c r="BM655" s="224" t="s">
        <v>2272</v>
      </c>
    </row>
    <row r="656" s="2" customFormat="1" ht="16.5" customHeight="1">
      <c r="A656" s="39"/>
      <c r="B656" s="40"/>
      <c r="C656" s="213" t="s">
        <v>2273</v>
      </c>
      <c r="D656" s="213" t="s">
        <v>152</v>
      </c>
      <c r="E656" s="214" t="s">
        <v>2274</v>
      </c>
      <c r="F656" s="215" t="s">
        <v>2275</v>
      </c>
      <c r="G656" s="216" t="s">
        <v>162</v>
      </c>
      <c r="H656" s="217">
        <v>1</v>
      </c>
      <c r="I656" s="218"/>
      <c r="J656" s="219">
        <f>ROUND(I656*H656,2)</f>
        <v>0</v>
      </c>
      <c r="K656" s="215" t="s">
        <v>156</v>
      </c>
      <c r="L656" s="45"/>
      <c r="M656" s="220" t="s">
        <v>32</v>
      </c>
      <c r="N656" s="221" t="s">
        <v>47</v>
      </c>
      <c r="O656" s="85"/>
      <c r="P656" s="222">
        <f>O656*H656</f>
        <v>0</v>
      </c>
      <c r="Q656" s="222">
        <v>0</v>
      </c>
      <c r="R656" s="222">
        <f>Q656*H656</f>
        <v>0</v>
      </c>
      <c r="S656" s="222">
        <v>0</v>
      </c>
      <c r="T656" s="223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24" t="s">
        <v>497</v>
      </c>
      <c r="AT656" s="224" t="s">
        <v>152</v>
      </c>
      <c r="AU656" s="224" t="s">
        <v>83</v>
      </c>
      <c r="AY656" s="17" t="s">
        <v>151</v>
      </c>
      <c r="BE656" s="225">
        <f>IF(N656="základní",J656,0)</f>
        <v>0</v>
      </c>
      <c r="BF656" s="225">
        <f>IF(N656="snížená",J656,0)</f>
        <v>0</v>
      </c>
      <c r="BG656" s="225">
        <f>IF(N656="zákl. přenesená",J656,0)</f>
        <v>0</v>
      </c>
      <c r="BH656" s="225">
        <f>IF(N656="sníž. přenesená",J656,0)</f>
        <v>0</v>
      </c>
      <c r="BI656" s="225">
        <f>IF(N656="nulová",J656,0)</f>
        <v>0</v>
      </c>
      <c r="BJ656" s="17" t="s">
        <v>83</v>
      </c>
      <c r="BK656" s="225">
        <f>ROUND(I656*H656,2)</f>
        <v>0</v>
      </c>
      <c r="BL656" s="17" t="s">
        <v>497</v>
      </c>
      <c r="BM656" s="224" t="s">
        <v>2276</v>
      </c>
    </row>
    <row r="657" s="2" customFormat="1" ht="24.15" customHeight="1">
      <c r="A657" s="39"/>
      <c r="B657" s="40"/>
      <c r="C657" s="213" t="s">
        <v>2277</v>
      </c>
      <c r="D657" s="213" t="s">
        <v>152</v>
      </c>
      <c r="E657" s="214" t="s">
        <v>2278</v>
      </c>
      <c r="F657" s="215" t="s">
        <v>2279</v>
      </c>
      <c r="G657" s="216" t="s">
        <v>162</v>
      </c>
      <c r="H657" s="217">
        <v>1</v>
      </c>
      <c r="I657" s="218"/>
      <c r="J657" s="219">
        <f>ROUND(I657*H657,2)</f>
        <v>0</v>
      </c>
      <c r="K657" s="215" t="s">
        <v>156</v>
      </c>
      <c r="L657" s="45"/>
      <c r="M657" s="220" t="s">
        <v>32</v>
      </c>
      <c r="N657" s="221" t="s">
        <v>47</v>
      </c>
      <c r="O657" s="85"/>
      <c r="P657" s="222">
        <f>O657*H657</f>
        <v>0</v>
      </c>
      <c r="Q657" s="222">
        <v>0</v>
      </c>
      <c r="R657" s="222">
        <f>Q657*H657</f>
        <v>0</v>
      </c>
      <c r="S657" s="222">
        <v>0</v>
      </c>
      <c r="T657" s="223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24" t="s">
        <v>220</v>
      </c>
      <c r="AT657" s="224" t="s">
        <v>152</v>
      </c>
      <c r="AU657" s="224" t="s">
        <v>83</v>
      </c>
      <c r="AY657" s="17" t="s">
        <v>151</v>
      </c>
      <c r="BE657" s="225">
        <f>IF(N657="základní",J657,0)</f>
        <v>0</v>
      </c>
      <c r="BF657" s="225">
        <f>IF(N657="snížená",J657,0)</f>
        <v>0</v>
      </c>
      <c r="BG657" s="225">
        <f>IF(N657="zákl. přenesená",J657,0)</f>
        <v>0</v>
      </c>
      <c r="BH657" s="225">
        <f>IF(N657="sníž. přenesená",J657,0)</f>
        <v>0</v>
      </c>
      <c r="BI657" s="225">
        <f>IF(N657="nulová",J657,0)</f>
        <v>0</v>
      </c>
      <c r="BJ657" s="17" t="s">
        <v>83</v>
      </c>
      <c r="BK657" s="225">
        <f>ROUND(I657*H657,2)</f>
        <v>0</v>
      </c>
      <c r="BL657" s="17" t="s">
        <v>220</v>
      </c>
      <c r="BM657" s="224" t="s">
        <v>2280</v>
      </c>
    </row>
    <row r="658" s="2" customFormat="1" ht="16.5" customHeight="1">
      <c r="A658" s="39"/>
      <c r="B658" s="40"/>
      <c r="C658" s="226" t="s">
        <v>2281</v>
      </c>
      <c r="D658" s="226" t="s">
        <v>159</v>
      </c>
      <c r="E658" s="227" t="s">
        <v>2282</v>
      </c>
      <c r="F658" s="228" t="s">
        <v>2283</v>
      </c>
      <c r="G658" s="229" t="s">
        <v>162</v>
      </c>
      <c r="H658" s="230">
        <v>1</v>
      </c>
      <c r="I658" s="231"/>
      <c r="J658" s="232">
        <f>ROUND(I658*H658,2)</f>
        <v>0</v>
      </c>
      <c r="K658" s="228" t="s">
        <v>156</v>
      </c>
      <c r="L658" s="233"/>
      <c r="M658" s="234" t="s">
        <v>32</v>
      </c>
      <c r="N658" s="235" t="s">
        <v>47</v>
      </c>
      <c r="O658" s="85"/>
      <c r="P658" s="222">
        <f>O658*H658</f>
        <v>0</v>
      </c>
      <c r="Q658" s="222">
        <v>0</v>
      </c>
      <c r="R658" s="222">
        <f>Q658*H658</f>
        <v>0</v>
      </c>
      <c r="S658" s="222">
        <v>0</v>
      </c>
      <c r="T658" s="223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24" t="s">
        <v>668</v>
      </c>
      <c r="AT658" s="224" t="s">
        <v>159</v>
      </c>
      <c r="AU658" s="224" t="s">
        <v>83</v>
      </c>
      <c r="AY658" s="17" t="s">
        <v>151</v>
      </c>
      <c r="BE658" s="225">
        <f>IF(N658="základní",J658,0)</f>
        <v>0</v>
      </c>
      <c r="BF658" s="225">
        <f>IF(N658="snížená",J658,0)</f>
        <v>0</v>
      </c>
      <c r="BG658" s="225">
        <f>IF(N658="zákl. přenesená",J658,0)</f>
        <v>0</v>
      </c>
      <c r="BH658" s="225">
        <f>IF(N658="sníž. přenesená",J658,0)</f>
        <v>0</v>
      </c>
      <c r="BI658" s="225">
        <f>IF(N658="nulová",J658,0)</f>
        <v>0</v>
      </c>
      <c r="BJ658" s="17" t="s">
        <v>83</v>
      </c>
      <c r="BK658" s="225">
        <f>ROUND(I658*H658,2)</f>
        <v>0</v>
      </c>
      <c r="BL658" s="17" t="s">
        <v>668</v>
      </c>
      <c r="BM658" s="224" t="s">
        <v>2284</v>
      </c>
    </row>
    <row r="659" s="2" customFormat="1" ht="16.5" customHeight="1">
      <c r="A659" s="39"/>
      <c r="B659" s="40"/>
      <c r="C659" s="226" t="s">
        <v>2285</v>
      </c>
      <c r="D659" s="226" t="s">
        <v>159</v>
      </c>
      <c r="E659" s="227" t="s">
        <v>2286</v>
      </c>
      <c r="F659" s="228" t="s">
        <v>2287</v>
      </c>
      <c r="G659" s="229" t="s">
        <v>162</v>
      </c>
      <c r="H659" s="230">
        <v>1</v>
      </c>
      <c r="I659" s="231"/>
      <c r="J659" s="232">
        <f>ROUND(I659*H659,2)</f>
        <v>0</v>
      </c>
      <c r="K659" s="228" t="s">
        <v>156</v>
      </c>
      <c r="L659" s="233"/>
      <c r="M659" s="234" t="s">
        <v>32</v>
      </c>
      <c r="N659" s="235" t="s">
        <v>47</v>
      </c>
      <c r="O659" s="85"/>
      <c r="P659" s="222">
        <f>O659*H659</f>
        <v>0</v>
      </c>
      <c r="Q659" s="222">
        <v>0</v>
      </c>
      <c r="R659" s="222">
        <f>Q659*H659</f>
        <v>0</v>
      </c>
      <c r="S659" s="222">
        <v>0</v>
      </c>
      <c r="T659" s="223">
        <f>S659*H659</f>
        <v>0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24" t="s">
        <v>668</v>
      </c>
      <c r="AT659" s="224" t="s">
        <v>159</v>
      </c>
      <c r="AU659" s="224" t="s">
        <v>83</v>
      </c>
      <c r="AY659" s="17" t="s">
        <v>151</v>
      </c>
      <c r="BE659" s="225">
        <f>IF(N659="základní",J659,0)</f>
        <v>0</v>
      </c>
      <c r="BF659" s="225">
        <f>IF(N659="snížená",J659,0)</f>
        <v>0</v>
      </c>
      <c r="BG659" s="225">
        <f>IF(N659="zákl. přenesená",J659,0)</f>
        <v>0</v>
      </c>
      <c r="BH659" s="225">
        <f>IF(N659="sníž. přenesená",J659,0)</f>
        <v>0</v>
      </c>
      <c r="BI659" s="225">
        <f>IF(N659="nulová",J659,0)</f>
        <v>0</v>
      </c>
      <c r="BJ659" s="17" t="s">
        <v>83</v>
      </c>
      <c r="BK659" s="225">
        <f>ROUND(I659*H659,2)</f>
        <v>0</v>
      </c>
      <c r="BL659" s="17" t="s">
        <v>668</v>
      </c>
      <c r="BM659" s="224" t="s">
        <v>2288</v>
      </c>
    </row>
    <row r="660" s="2" customFormat="1" ht="16.5" customHeight="1">
      <c r="A660" s="39"/>
      <c r="B660" s="40"/>
      <c r="C660" s="226" t="s">
        <v>2289</v>
      </c>
      <c r="D660" s="226" t="s">
        <v>159</v>
      </c>
      <c r="E660" s="227" t="s">
        <v>2290</v>
      </c>
      <c r="F660" s="228" t="s">
        <v>2291</v>
      </c>
      <c r="G660" s="229" t="s">
        <v>162</v>
      </c>
      <c r="H660" s="230">
        <v>1</v>
      </c>
      <c r="I660" s="231"/>
      <c r="J660" s="232">
        <f>ROUND(I660*H660,2)</f>
        <v>0</v>
      </c>
      <c r="K660" s="228" t="s">
        <v>156</v>
      </c>
      <c r="L660" s="233"/>
      <c r="M660" s="234" t="s">
        <v>32</v>
      </c>
      <c r="N660" s="235" t="s">
        <v>47</v>
      </c>
      <c r="O660" s="85"/>
      <c r="P660" s="222">
        <f>O660*H660</f>
        <v>0</v>
      </c>
      <c r="Q660" s="222">
        <v>0</v>
      </c>
      <c r="R660" s="222">
        <f>Q660*H660</f>
        <v>0</v>
      </c>
      <c r="S660" s="222">
        <v>0</v>
      </c>
      <c r="T660" s="223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24" t="s">
        <v>668</v>
      </c>
      <c r="AT660" s="224" t="s">
        <v>159</v>
      </c>
      <c r="AU660" s="224" t="s">
        <v>83</v>
      </c>
      <c r="AY660" s="17" t="s">
        <v>151</v>
      </c>
      <c r="BE660" s="225">
        <f>IF(N660="základní",J660,0)</f>
        <v>0</v>
      </c>
      <c r="BF660" s="225">
        <f>IF(N660="snížená",J660,0)</f>
        <v>0</v>
      </c>
      <c r="BG660" s="225">
        <f>IF(N660="zákl. přenesená",J660,0)</f>
        <v>0</v>
      </c>
      <c r="BH660" s="225">
        <f>IF(N660="sníž. přenesená",J660,0)</f>
        <v>0</v>
      </c>
      <c r="BI660" s="225">
        <f>IF(N660="nulová",J660,0)</f>
        <v>0</v>
      </c>
      <c r="BJ660" s="17" t="s">
        <v>83</v>
      </c>
      <c r="BK660" s="225">
        <f>ROUND(I660*H660,2)</f>
        <v>0</v>
      </c>
      <c r="BL660" s="17" t="s">
        <v>668</v>
      </c>
      <c r="BM660" s="224" t="s">
        <v>2292</v>
      </c>
    </row>
    <row r="661" s="2" customFormat="1" ht="24.15" customHeight="1">
      <c r="A661" s="39"/>
      <c r="B661" s="40"/>
      <c r="C661" s="226" t="s">
        <v>2293</v>
      </c>
      <c r="D661" s="226" t="s">
        <v>159</v>
      </c>
      <c r="E661" s="227" t="s">
        <v>2294</v>
      </c>
      <c r="F661" s="228" t="s">
        <v>2295</v>
      </c>
      <c r="G661" s="229" t="s">
        <v>162</v>
      </c>
      <c r="H661" s="230">
        <v>1</v>
      </c>
      <c r="I661" s="231"/>
      <c r="J661" s="232">
        <f>ROUND(I661*H661,2)</f>
        <v>0</v>
      </c>
      <c r="K661" s="228" t="s">
        <v>156</v>
      </c>
      <c r="L661" s="233"/>
      <c r="M661" s="234" t="s">
        <v>32</v>
      </c>
      <c r="N661" s="235" t="s">
        <v>47</v>
      </c>
      <c r="O661" s="85"/>
      <c r="P661" s="222">
        <f>O661*H661</f>
        <v>0</v>
      </c>
      <c r="Q661" s="222">
        <v>0</v>
      </c>
      <c r="R661" s="222">
        <f>Q661*H661</f>
        <v>0</v>
      </c>
      <c r="S661" s="222">
        <v>0</v>
      </c>
      <c r="T661" s="223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24" t="s">
        <v>668</v>
      </c>
      <c r="AT661" s="224" t="s">
        <v>159</v>
      </c>
      <c r="AU661" s="224" t="s">
        <v>83</v>
      </c>
      <c r="AY661" s="17" t="s">
        <v>151</v>
      </c>
      <c r="BE661" s="225">
        <f>IF(N661="základní",J661,0)</f>
        <v>0</v>
      </c>
      <c r="BF661" s="225">
        <f>IF(N661="snížená",J661,0)</f>
        <v>0</v>
      </c>
      <c r="BG661" s="225">
        <f>IF(N661="zákl. přenesená",J661,0)</f>
        <v>0</v>
      </c>
      <c r="BH661" s="225">
        <f>IF(N661="sníž. přenesená",J661,0)</f>
        <v>0</v>
      </c>
      <c r="BI661" s="225">
        <f>IF(N661="nulová",J661,0)</f>
        <v>0</v>
      </c>
      <c r="BJ661" s="17" t="s">
        <v>83</v>
      </c>
      <c r="BK661" s="225">
        <f>ROUND(I661*H661,2)</f>
        <v>0</v>
      </c>
      <c r="BL661" s="17" t="s">
        <v>668</v>
      </c>
      <c r="BM661" s="224" t="s">
        <v>2296</v>
      </c>
    </row>
    <row r="662" s="2" customFormat="1" ht="33" customHeight="1">
      <c r="A662" s="39"/>
      <c r="B662" s="40"/>
      <c r="C662" s="213" t="s">
        <v>2297</v>
      </c>
      <c r="D662" s="213" t="s">
        <v>152</v>
      </c>
      <c r="E662" s="214" t="s">
        <v>2298</v>
      </c>
      <c r="F662" s="215" t="s">
        <v>2299</v>
      </c>
      <c r="G662" s="216" t="s">
        <v>162</v>
      </c>
      <c r="H662" s="217">
        <v>1</v>
      </c>
      <c r="I662" s="218"/>
      <c r="J662" s="219">
        <f>ROUND(I662*H662,2)</f>
        <v>0</v>
      </c>
      <c r="K662" s="215" t="s">
        <v>156</v>
      </c>
      <c r="L662" s="45"/>
      <c r="M662" s="220" t="s">
        <v>32</v>
      </c>
      <c r="N662" s="221" t="s">
        <v>47</v>
      </c>
      <c r="O662" s="85"/>
      <c r="P662" s="222">
        <f>O662*H662</f>
        <v>0</v>
      </c>
      <c r="Q662" s="222">
        <v>0</v>
      </c>
      <c r="R662" s="222">
        <f>Q662*H662</f>
        <v>0</v>
      </c>
      <c r="S662" s="222">
        <v>0</v>
      </c>
      <c r="T662" s="223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24" t="s">
        <v>220</v>
      </c>
      <c r="AT662" s="224" t="s">
        <v>152</v>
      </c>
      <c r="AU662" s="224" t="s">
        <v>83</v>
      </c>
      <c r="AY662" s="17" t="s">
        <v>151</v>
      </c>
      <c r="BE662" s="225">
        <f>IF(N662="základní",J662,0)</f>
        <v>0</v>
      </c>
      <c r="BF662" s="225">
        <f>IF(N662="snížená",J662,0)</f>
        <v>0</v>
      </c>
      <c r="BG662" s="225">
        <f>IF(N662="zákl. přenesená",J662,0)</f>
        <v>0</v>
      </c>
      <c r="BH662" s="225">
        <f>IF(N662="sníž. přenesená",J662,0)</f>
        <v>0</v>
      </c>
      <c r="BI662" s="225">
        <f>IF(N662="nulová",J662,0)</f>
        <v>0</v>
      </c>
      <c r="BJ662" s="17" t="s">
        <v>83</v>
      </c>
      <c r="BK662" s="225">
        <f>ROUND(I662*H662,2)</f>
        <v>0</v>
      </c>
      <c r="BL662" s="17" t="s">
        <v>220</v>
      </c>
      <c r="BM662" s="224" t="s">
        <v>2300</v>
      </c>
    </row>
    <row r="663" s="2" customFormat="1" ht="16.5" customHeight="1">
      <c r="A663" s="39"/>
      <c r="B663" s="40"/>
      <c r="C663" s="213" t="s">
        <v>2301</v>
      </c>
      <c r="D663" s="213" t="s">
        <v>152</v>
      </c>
      <c r="E663" s="214" t="s">
        <v>2302</v>
      </c>
      <c r="F663" s="215" t="s">
        <v>2303</v>
      </c>
      <c r="G663" s="216" t="s">
        <v>162</v>
      </c>
      <c r="H663" s="217">
        <v>5</v>
      </c>
      <c r="I663" s="218"/>
      <c r="J663" s="219">
        <f>ROUND(I663*H663,2)</f>
        <v>0</v>
      </c>
      <c r="K663" s="215" t="s">
        <v>156</v>
      </c>
      <c r="L663" s="45"/>
      <c r="M663" s="220" t="s">
        <v>32</v>
      </c>
      <c r="N663" s="221" t="s">
        <v>47</v>
      </c>
      <c r="O663" s="85"/>
      <c r="P663" s="222">
        <f>O663*H663</f>
        <v>0</v>
      </c>
      <c r="Q663" s="222">
        <v>0</v>
      </c>
      <c r="R663" s="222">
        <f>Q663*H663</f>
        <v>0</v>
      </c>
      <c r="S663" s="222">
        <v>0</v>
      </c>
      <c r="T663" s="223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24" t="s">
        <v>497</v>
      </c>
      <c r="AT663" s="224" t="s">
        <v>152</v>
      </c>
      <c r="AU663" s="224" t="s">
        <v>83</v>
      </c>
      <c r="AY663" s="17" t="s">
        <v>151</v>
      </c>
      <c r="BE663" s="225">
        <f>IF(N663="základní",J663,0)</f>
        <v>0</v>
      </c>
      <c r="BF663" s="225">
        <f>IF(N663="snížená",J663,0)</f>
        <v>0</v>
      </c>
      <c r="BG663" s="225">
        <f>IF(N663="zákl. přenesená",J663,0)</f>
        <v>0</v>
      </c>
      <c r="BH663" s="225">
        <f>IF(N663="sníž. přenesená",J663,0)</f>
        <v>0</v>
      </c>
      <c r="BI663" s="225">
        <f>IF(N663="nulová",J663,0)</f>
        <v>0</v>
      </c>
      <c r="BJ663" s="17" t="s">
        <v>83</v>
      </c>
      <c r="BK663" s="225">
        <f>ROUND(I663*H663,2)</f>
        <v>0</v>
      </c>
      <c r="BL663" s="17" t="s">
        <v>497</v>
      </c>
      <c r="BM663" s="224" t="s">
        <v>2304</v>
      </c>
    </row>
    <row r="664" s="2" customFormat="1" ht="16.5" customHeight="1">
      <c r="A664" s="39"/>
      <c r="B664" s="40"/>
      <c r="C664" s="213" t="s">
        <v>2305</v>
      </c>
      <c r="D664" s="213" t="s">
        <v>152</v>
      </c>
      <c r="E664" s="214" t="s">
        <v>2306</v>
      </c>
      <c r="F664" s="215" t="s">
        <v>2307</v>
      </c>
      <c r="G664" s="216" t="s">
        <v>162</v>
      </c>
      <c r="H664" s="217">
        <v>1</v>
      </c>
      <c r="I664" s="218"/>
      <c r="J664" s="219">
        <f>ROUND(I664*H664,2)</f>
        <v>0</v>
      </c>
      <c r="K664" s="215" t="s">
        <v>156</v>
      </c>
      <c r="L664" s="45"/>
      <c r="M664" s="220" t="s">
        <v>32</v>
      </c>
      <c r="N664" s="221" t="s">
        <v>47</v>
      </c>
      <c r="O664" s="85"/>
      <c r="P664" s="222">
        <f>O664*H664</f>
        <v>0</v>
      </c>
      <c r="Q664" s="222">
        <v>0</v>
      </c>
      <c r="R664" s="222">
        <f>Q664*H664</f>
        <v>0</v>
      </c>
      <c r="S664" s="222">
        <v>0</v>
      </c>
      <c r="T664" s="223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24" t="s">
        <v>220</v>
      </c>
      <c r="AT664" s="224" t="s">
        <v>152</v>
      </c>
      <c r="AU664" s="224" t="s">
        <v>83</v>
      </c>
      <c r="AY664" s="17" t="s">
        <v>151</v>
      </c>
      <c r="BE664" s="225">
        <f>IF(N664="základní",J664,0)</f>
        <v>0</v>
      </c>
      <c r="BF664" s="225">
        <f>IF(N664="snížená",J664,0)</f>
        <v>0</v>
      </c>
      <c r="BG664" s="225">
        <f>IF(N664="zákl. přenesená",J664,0)</f>
        <v>0</v>
      </c>
      <c r="BH664" s="225">
        <f>IF(N664="sníž. přenesená",J664,0)</f>
        <v>0</v>
      </c>
      <c r="BI664" s="225">
        <f>IF(N664="nulová",J664,0)</f>
        <v>0</v>
      </c>
      <c r="BJ664" s="17" t="s">
        <v>83</v>
      </c>
      <c r="BK664" s="225">
        <f>ROUND(I664*H664,2)</f>
        <v>0</v>
      </c>
      <c r="BL664" s="17" t="s">
        <v>220</v>
      </c>
      <c r="BM664" s="224" t="s">
        <v>2308</v>
      </c>
    </row>
    <row r="665" s="2" customFormat="1" ht="21.75" customHeight="1">
      <c r="A665" s="39"/>
      <c r="B665" s="40"/>
      <c r="C665" s="213" t="s">
        <v>2309</v>
      </c>
      <c r="D665" s="213" t="s">
        <v>152</v>
      </c>
      <c r="E665" s="214" t="s">
        <v>2310</v>
      </c>
      <c r="F665" s="215" t="s">
        <v>2311</v>
      </c>
      <c r="G665" s="216" t="s">
        <v>162</v>
      </c>
      <c r="H665" s="217">
        <v>5</v>
      </c>
      <c r="I665" s="218"/>
      <c r="J665" s="219">
        <f>ROUND(I665*H665,2)</f>
        <v>0</v>
      </c>
      <c r="K665" s="215" t="s">
        <v>156</v>
      </c>
      <c r="L665" s="45"/>
      <c r="M665" s="220" t="s">
        <v>32</v>
      </c>
      <c r="N665" s="221" t="s">
        <v>47</v>
      </c>
      <c r="O665" s="85"/>
      <c r="P665" s="222">
        <f>O665*H665</f>
        <v>0</v>
      </c>
      <c r="Q665" s="222">
        <v>0</v>
      </c>
      <c r="R665" s="222">
        <f>Q665*H665</f>
        <v>0</v>
      </c>
      <c r="S665" s="222">
        <v>0</v>
      </c>
      <c r="T665" s="223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24" t="s">
        <v>157</v>
      </c>
      <c r="AT665" s="224" t="s">
        <v>152</v>
      </c>
      <c r="AU665" s="224" t="s">
        <v>83</v>
      </c>
      <c r="AY665" s="17" t="s">
        <v>151</v>
      </c>
      <c r="BE665" s="225">
        <f>IF(N665="základní",J665,0)</f>
        <v>0</v>
      </c>
      <c r="BF665" s="225">
        <f>IF(N665="snížená",J665,0)</f>
        <v>0</v>
      </c>
      <c r="BG665" s="225">
        <f>IF(N665="zákl. přenesená",J665,0)</f>
        <v>0</v>
      </c>
      <c r="BH665" s="225">
        <f>IF(N665="sníž. přenesená",J665,0)</f>
        <v>0</v>
      </c>
      <c r="BI665" s="225">
        <f>IF(N665="nulová",J665,0)</f>
        <v>0</v>
      </c>
      <c r="BJ665" s="17" t="s">
        <v>83</v>
      </c>
      <c r="BK665" s="225">
        <f>ROUND(I665*H665,2)</f>
        <v>0</v>
      </c>
      <c r="BL665" s="17" t="s">
        <v>157</v>
      </c>
      <c r="BM665" s="224" t="s">
        <v>2312</v>
      </c>
    </row>
    <row r="666" s="2" customFormat="1" ht="16.5" customHeight="1">
      <c r="A666" s="39"/>
      <c r="B666" s="40"/>
      <c r="C666" s="213" t="s">
        <v>2313</v>
      </c>
      <c r="D666" s="213" t="s">
        <v>152</v>
      </c>
      <c r="E666" s="214" t="s">
        <v>2314</v>
      </c>
      <c r="F666" s="215" t="s">
        <v>2315</v>
      </c>
      <c r="G666" s="216" t="s">
        <v>162</v>
      </c>
      <c r="H666" s="217">
        <v>1</v>
      </c>
      <c r="I666" s="218"/>
      <c r="J666" s="219">
        <f>ROUND(I666*H666,2)</f>
        <v>0</v>
      </c>
      <c r="K666" s="215" t="s">
        <v>156</v>
      </c>
      <c r="L666" s="45"/>
      <c r="M666" s="220" t="s">
        <v>32</v>
      </c>
      <c r="N666" s="221" t="s">
        <v>47</v>
      </c>
      <c r="O666" s="85"/>
      <c r="P666" s="222">
        <f>O666*H666</f>
        <v>0</v>
      </c>
      <c r="Q666" s="222">
        <v>0</v>
      </c>
      <c r="R666" s="222">
        <f>Q666*H666</f>
        <v>0</v>
      </c>
      <c r="S666" s="222">
        <v>0</v>
      </c>
      <c r="T666" s="223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24" t="s">
        <v>157</v>
      </c>
      <c r="AT666" s="224" t="s">
        <v>152</v>
      </c>
      <c r="AU666" s="224" t="s">
        <v>83</v>
      </c>
      <c r="AY666" s="17" t="s">
        <v>151</v>
      </c>
      <c r="BE666" s="225">
        <f>IF(N666="základní",J666,0)</f>
        <v>0</v>
      </c>
      <c r="BF666" s="225">
        <f>IF(N666="snížená",J666,0)</f>
        <v>0</v>
      </c>
      <c r="BG666" s="225">
        <f>IF(N666="zákl. přenesená",J666,0)</f>
        <v>0</v>
      </c>
      <c r="BH666" s="225">
        <f>IF(N666="sníž. přenesená",J666,0)</f>
        <v>0</v>
      </c>
      <c r="BI666" s="225">
        <f>IF(N666="nulová",J666,0)</f>
        <v>0</v>
      </c>
      <c r="BJ666" s="17" t="s">
        <v>83</v>
      </c>
      <c r="BK666" s="225">
        <f>ROUND(I666*H666,2)</f>
        <v>0</v>
      </c>
      <c r="BL666" s="17" t="s">
        <v>157</v>
      </c>
      <c r="BM666" s="224" t="s">
        <v>2316</v>
      </c>
    </row>
    <row r="667" s="2" customFormat="1" ht="16.5" customHeight="1">
      <c r="A667" s="39"/>
      <c r="B667" s="40"/>
      <c r="C667" s="213" t="s">
        <v>2317</v>
      </c>
      <c r="D667" s="213" t="s">
        <v>152</v>
      </c>
      <c r="E667" s="214" t="s">
        <v>2318</v>
      </c>
      <c r="F667" s="215" t="s">
        <v>2319</v>
      </c>
      <c r="G667" s="216" t="s">
        <v>162</v>
      </c>
      <c r="H667" s="217">
        <v>5</v>
      </c>
      <c r="I667" s="218"/>
      <c r="J667" s="219">
        <f>ROUND(I667*H667,2)</f>
        <v>0</v>
      </c>
      <c r="K667" s="215" t="s">
        <v>156</v>
      </c>
      <c r="L667" s="45"/>
      <c r="M667" s="220" t="s">
        <v>32</v>
      </c>
      <c r="N667" s="221" t="s">
        <v>47</v>
      </c>
      <c r="O667" s="85"/>
      <c r="P667" s="222">
        <f>O667*H667</f>
        <v>0</v>
      </c>
      <c r="Q667" s="222">
        <v>0</v>
      </c>
      <c r="R667" s="222">
        <f>Q667*H667</f>
        <v>0</v>
      </c>
      <c r="S667" s="222">
        <v>0</v>
      </c>
      <c r="T667" s="223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24" t="s">
        <v>157</v>
      </c>
      <c r="AT667" s="224" t="s">
        <v>152</v>
      </c>
      <c r="AU667" s="224" t="s">
        <v>83</v>
      </c>
      <c r="AY667" s="17" t="s">
        <v>151</v>
      </c>
      <c r="BE667" s="225">
        <f>IF(N667="základní",J667,0)</f>
        <v>0</v>
      </c>
      <c r="BF667" s="225">
        <f>IF(N667="snížená",J667,0)</f>
        <v>0</v>
      </c>
      <c r="BG667" s="225">
        <f>IF(N667="zákl. přenesená",J667,0)</f>
        <v>0</v>
      </c>
      <c r="BH667" s="225">
        <f>IF(N667="sníž. přenesená",J667,0)</f>
        <v>0</v>
      </c>
      <c r="BI667" s="225">
        <f>IF(N667="nulová",J667,0)</f>
        <v>0</v>
      </c>
      <c r="BJ667" s="17" t="s">
        <v>83</v>
      </c>
      <c r="BK667" s="225">
        <f>ROUND(I667*H667,2)</f>
        <v>0</v>
      </c>
      <c r="BL667" s="17" t="s">
        <v>157</v>
      </c>
      <c r="BM667" s="224" t="s">
        <v>2320</v>
      </c>
    </row>
    <row r="668" s="2" customFormat="1" ht="16.5" customHeight="1">
      <c r="A668" s="39"/>
      <c r="B668" s="40"/>
      <c r="C668" s="213" t="s">
        <v>2321</v>
      </c>
      <c r="D668" s="213" t="s">
        <v>152</v>
      </c>
      <c r="E668" s="214" t="s">
        <v>2322</v>
      </c>
      <c r="F668" s="215" t="s">
        <v>2323</v>
      </c>
      <c r="G668" s="216" t="s">
        <v>162</v>
      </c>
      <c r="H668" s="217">
        <v>5</v>
      </c>
      <c r="I668" s="218"/>
      <c r="J668" s="219">
        <f>ROUND(I668*H668,2)</f>
        <v>0</v>
      </c>
      <c r="K668" s="215" t="s">
        <v>156</v>
      </c>
      <c r="L668" s="45"/>
      <c r="M668" s="220" t="s">
        <v>32</v>
      </c>
      <c r="N668" s="221" t="s">
        <v>47</v>
      </c>
      <c r="O668" s="85"/>
      <c r="P668" s="222">
        <f>O668*H668</f>
        <v>0</v>
      </c>
      <c r="Q668" s="222">
        <v>0</v>
      </c>
      <c r="R668" s="222">
        <f>Q668*H668</f>
        <v>0</v>
      </c>
      <c r="S668" s="222">
        <v>0</v>
      </c>
      <c r="T668" s="223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24" t="s">
        <v>157</v>
      </c>
      <c r="AT668" s="224" t="s">
        <v>152</v>
      </c>
      <c r="AU668" s="224" t="s">
        <v>83</v>
      </c>
      <c r="AY668" s="17" t="s">
        <v>151</v>
      </c>
      <c r="BE668" s="225">
        <f>IF(N668="základní",J668,0)</f>
        <v>0</v>
      </c>
      <c r="BF668" s="225">
        <f>IF(N668="snížená",J668,0)</f>
        <v>0</v>
      </c>
      <c r="BG668" s="225">
        <f>IF(N668="zákl. přenesená",J668,0)</f>
        <v>0</v>
      </c>
      <c r="BH668" s="225">
        <f>IF(N668="sníž. přenesená",J668,0)</f>
        <v>0</v>
      </c>
      <c r="BI668" s="225">
        <f>IF(N668="nulová",J668,0)</f>
        <v>0</v>
      </c>
      <c r="BJ668" s="17" t="s">
        <v>83</v>
      </c>
      <c r="BK668" s="225">
        <f>ROUND(I668*H668,2)</f>
        <v>0</v>
      </c>
      <c r="BL668" s="17" t="s">
        <v>157</v>
      </c>
      <c r="BM668" s="224" t="s">
        <v>2324</v>
      </c>
    </row>
    <row r="669" s="2" customFormat="1" ht="24.15" customHeight="1">
      <c r="A669" s="39"/>
      <c r="B669" s="40"/>
      <c r="C669" s="213" t="s">
        <v>2325</v>
      </c>
      <c r="D669" s="213" t="s">
        <v>152</v>
      </c>
      <c r="E669" s="214" t="s">
        <v>2326</v>
      </c>
      <c r="F669" s="215" t="s">
        <v>2327</v>
      </c>
      <c r="G669" s="216" t="s">
        <v>162</v>
      </c>
      <c r="H669" s="217">
        <v>5</v>
      </c>
      <c r="I669" s="218"/>
      <c r="J669" s="219">
        <f>ROUND(I669*H669,2)</f>
        <v>0</v>
      </c>
      <c r="K669" s="215" t="s">
        <v>156</v>
      </c>
      <c r="L669" s="45"/>
      <c r="M669" s="220" t="s">
        <v>32</v>
      </c>
      <c r="N669" s="221" t="s">
        <v>47</v>
      </c>
      <c r="O669" s="85"/>
      <c r="P669" s="222">
        <f>O669*H669</f>
        <v>0</v>
      </c>
      <c r="Q669" s="222">
        <v>0</v>
      </c>
      <c r="R669" s="222">
        <f>Q669*H669</f>
        <v>0</v>
      </c>
      <c r="S669" s="222">
        <v>0</v>
      </c>
      <c r="T669" s="223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24" t="s">
        <v>2328</v>
      </c>
      <c r="AT669" s="224" t="s">
        <v>152</v>
      </c>
      <c r="AU669" s="224" t="s">
        <v>83</v>
      </c>
      <c r="AY669" s="17" t="s">
        <v>151</v>
      </c>
      <c r="BE669" s="225">
        <f>IF(N669="základní",J669,0)</f>
        <v>0</v>
      </c>
      <c r="BF669" s="225">
        <f>IF(N669="snížená",J669,0)</f>
        <v>0</v>
      </c>
      <c r="BG669" s="225">
        <f>IF(N669="zákl. přenesená",J669,0)</f>
        <v>0</v>
      </c>
      <c r="BH669" s="225">
        <f>IF(N669="sníž. přenesená",J669,0)</f>
        <v>0</v>
      </c>
      <c r="BI669" s="225">
        <f>IF(N669="nulová",J669,0)</f>
        <v>0</v>
      </c>
      <c r="BJ669" s="17" t="s">
        <v>83</v>
      </c>
      <c r="BK669" s="225">
        <f>ROUND(I669*H669,2)</f>
        <v>0</v>
      </c>
      <c r="BL669" s="17" t="s">
        <v>2328</v>
      </c>
      <c r="BM669" s="224" t="s">
        <v>2329</v>
      </c>
    </row>
    <row r="670" s="2" customFormat="1" ht="33" customHeight="1">
      <c r="A670" s="39"/>
      <c r="B670" s="40"/>
      <c r="C670" s="213" t="s">
        <v>2330</v>
      </c>
      <c r="D670" s="213" t="s">
        <v>152</v>
      </c>
      <c r="E670" s="214" t="s">
        <v>2331</v>
      </c>
      <c r="F670" s="215" t="s">
        <v>2332</v>
      </c>
      <c r="G670" s="216" t="s">
        <v>162</v>
      </c>
      <c r="H670" s="217">
        <v>1</v>
      </c>
      <c r="I670" s="218"/>
      <c r="J670" s="219">
        <f>ROUND(I670*H670,2)</f>
        <v>0</v>
      </c>
      <c r="K670" s="215" t="s">
        <v>156</v>
      </c>
      <c r="L670" s="45"/>
      <c r="M670" s="220" t="s">
        <v>32</v>
      </c>
      <c r="N670" s="221" t="s">
        <v>47</v>
      </c>
      <c r="O670" s="85"/>
      <c r="P670" s="222">
        <f>O670*H670</f>
        <v>0</v>
      </c>
      <c r="Q670" s="222">
        <v>0</v>
      </c>
      <c r="R670" s="222">
        <f>Q670*H670</f>
        <v>0</v>
      </c>
      <c r="S670" s="222">
        <v>0</v>
      </c>
      <c r="T670" s="223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24" t="s">
        <v>2328</v>
      </c>
      <c r="AT670" s="224" t="s">
        <v>152</v>
      </c>
      <c r="AU670" s="224" t="s">
        <v>83</v>
      </c>
      <c r="AY670" s="17" t="s">
        <v>151</v>
      </c>
      <c r="BE670" s="225">
        <f>IF(N670="základní",J670,0)</f>
        <v>0</v>
      </c>
      <c r="BF670" s="225">
        <f>IF(N670="snížená",J670,0)</f>
        <v>0</v>
      </c>
      <c r="BG670" s="225">
        <f>IF(N670="zákl. přenesená",J670,0)</f>
        <v>0</v>
      </c>
      <c r="BH670" s="225">
        <f>IF(N670="sníž. přenesená",J670,0)</f>
        <v>0</v>
      </c>
      <c r="BI670" s="225">
        <f>IF(N670="nulová",J670,0)</f>
        <v>0</v>
      </c>
      <c r="BJ670" s="17" t="s">
        <v>83</v>
      </c>
      <c r="BK670" s="225">
        <f>ROUND(I670*H670,2)</f>
        <v>0</v>
      </c>
      <c r="BL670" s="17" t="s">
        <v>2328</v>
      </c>
      <c r="BM670" s="224" t="s">
        <v>2333</v>
      </c>
    </row>
    <row r="671" s="2" customFormat="1" ht="37.8" customHeight="1">
      <c r="A671" s="39"/>
      <c r="B671" s="40"/>
      <c r="C671" s="213" t="s">
        <v>2334</v>
      </c>
      <c r="D671" s="213" t="s">
        <v>152</v>
      </c>
      <c r="E671" s="214" t="s">
        <v>2335</v>
      </c>
      <c r="F671" s="215" t="s">
        <v>2336</v>
      </c>
      <c r="G671" s="216" t="s">
        <v>162</v>
      </c>
      <c r="H671" s="217">
        <v>1</v>
      </c>
      <c r="I671" s="218"/>
      <c r="J671" s="219">
        <f>ROUND(I671*H671,2)</f>
        <v>0</v>
      </c>
      <c r="K671" s="215" t="s">
        <v>156</v>
      </c>
      <c r="L671" s="45"/>
      <c r="M671" s="220" t="s">
        <v>32</v>
      </c>
      <c r="N671" s="221" t="s">
        <v>47</v>
      </c>
      <c r="O671" s="85"/>
      <c r="P671" s="222">
        <f>O671*H671</f>
        <v>0</v>
      </c>
      <c r="Q671" s="222">
        <v>0</v>
      </c>
      <c r="R671" s="222">
        <f>Q671*H671</f>
        <v>0</v>
      </c>
      <c r="S671" s="222">
        <v>0</v>
      </c>
      <c r="T671" s="223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24" t="s">
        <v>157</v>
      </c>
      <c r="AT671" s="224" t="s">
        <v>152</v>
      </c>
      <c r="AU671" s="224" t="s">
        <v>83</v>
      </c>
      <c r="AY671" s="17" t="s">
        <v>151</v>
      </c>
      <c r="BE671" s="225">
        <f>IF(N671="základní",J671,0)</f>
        <v>0</v>
      </c>
      <c r="BF671" s="225">
        <f>IF(N671="snížená",J671,0)</f>
        <v>0</v>
      </c>
      <c r="BG671" s="225">
        <f>IF(N671="zákl. přenesená",J671,0)</f>
        <v>0</v>
      </c>
      <c r="BH671" s="225">
        <f>IF(N671="sníž. přenesená",J671,0)</f>
        <v>0</v>
      </c>
      <c r="BI671" s="225">
        <f>IF(N671="nulová",J671,0)</f>
        <v>0</v>
      </c>
      <c r="BJ671" s="17" t="s">
        <v>83</v>
      </c>
      <c r="BK671" s="225">
        <f>ROUND(I671*H671,2)</f>
        <v>0</v>
      </c>
      <c r="BL671" s="17" t="s">
        <v>157</v>
      </c>
      <c r="BM671" s="224" t="s">
        <v>2337</v>
      </c>
    </row>
    <row r="672" s="2" customFormat="1" ht="16.5" customHeight="1">
      <c r="A672" s="39"/>
      <c r="B672" s="40"/>
      <c r="C672" s="226" t="s">
        <v>2338</v>
      </c>
      <c r="D672" s="226" t="s">
        <v>159</v>
      </c>
      <c r="E672" s="227" t="s">
        <v>2339</v>
      </c>
      <c r="F672" s="228" t="s">
        <v>2340</v>
      </c>
      <c r="G672" s="229" t="s">
        <v>162</v>
      </c>
      <c r="H672" s="230">
        <v>1</v>
      </c>
      <c r="I672" s="231"/>
      <c r="J672" s="232">
        <f>ROUND(I672*H672,2)</f>
        <v>0</v>
      </c>
      <c r="K672" s="228" t="s">
        <v>156</v>
      </c>
      <c r="L672" s="233"/>
      <c r="M672" s="234" t="s">
        <v>32</v>
      </c>
      <c r="N672" s="235" t="s">
        <v>47</v>
      </c>
      <c r="O672" s="85"/>
      <c r="P672" s="222">
        <f>O672*H672</f>
        <v>0</v>
      </c>
      <c r="Q672" s="222">
        <v>0</v>
      </c>
      <c r="R672" s="222">
        <f>Q672*H672</f>
        <v>0</v>
      </c>
      <c r="S672" s="222">
        <v>0</v>
      </c>
      <c r="T672" s="223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24" t="s">
        <v>668</v>
      </c>
      <c r="AT672" s="224" t="s">
        <v>159</v>
      </c>
      <c r="AU672" s="224" t="s">
        <v>83</v>
      </c>
      <c r="AY672" s="17" t="s">
        <v>151</v>
      </c>
      <c r="BE672" s="225">
        <f>IF(N672="základní",J672,0)</f>
        <v>0</v>
      </c>
      <c r="BF672" s="225">
        <f>IF(N672="snížená",J672,0)</f>
        <v>0</v>
      </c>
      <c r="BG672" s="225">
        <f>IF(N672="zákl. přenesená",J672,0)</f>
        <v>0</v>
      </c>
      <c r="BH672" s="225">
        <f>IF(N672="sníž. přenesená",J672,0)</f>
        <v>0</v>
      </c>
      <c r="BI672" s="225">
        <f>IF(N672="nulová",J672,0)</f>
        <v>0</v>
      </c>
      <c r="BJ672" s="17" t="s">
        <v>83</v>
      </c>
      <c r="BK672" s="225">
        <f>ROUND(I672*H672,2)</f>
        <v>0</v>
      </c>
      <c r="BL672" s="17" t="s">
        <v>668</v>
      </c>
      <c r="BM672" s="224" t="s">
        <v>2341</v>
      </c>
    </row>
    <row r="673" s="2" customFormat="1" ht="16.5" customHeight="1">
      <c r="A673" s="39"/>
      <c r="B673" s="40"/>
      <c r="C673" s="226" t="s">
        <v>2342</v>
      </c>
      <c r="D673" s="226" t="s">
        <v>159</v>
      </c>
      <c r="E673" s="227" t="s">
        <v>2343</v>
      </c>
      <c r="F673" s="228" t="s">
        <v>2344</v>
      </c>
      <c r="G673" s="229" t="s">
        <v>162</v>
      </c>
      <c r="H673" s="230">
        <v>1</v>
      </c>
      <c r="I673" s="231"/>
      <c r="J673" s="232">
        <f>ROUND(I673*H673,2)</f>
        <v>0</v>
      </c>
      <c r="K673" s="228" t="s">
        <v>156</v>
      </c>
      <c r="L673" s="233"/>
      <c r="M673" s="234" t="s">
        <v>32</v>
      </c>
      <c r="N673" s="235" t="s">
        <v>47</v>
      </c>
      <c r="O673" s="85"/>
      <c r="P673" s="222">
        <f>O673*H673</f>
        <v>0</v>
      </c>
      <c r="Q673" s="222">
        <v>0</v>
      </c>
      <c r="R673" s="222">
        <f>Q673*H673</f>
        <v>0</v>
      </c>
      <c r="S673" s="222">
        <v>0</v>
      </c>
      <c r="T673" s="223">
        <f>S673*H673</f>
        <v>0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24" t="s">
        <v>163</v>
      </c>
      <c r="AT673" s="224" t="s">
        <v>159</v>
      </c>
      <c r="AU673" s="224" t="s">
        <v>83</v>
      </c>
      <c r="AY673" s="17" t="s">
        <v>151</v>
      </c>
      <c r="BE673" s="225">
        <f>IF(N673="základní",J673,0)</f>
        <v>0</v>
      </c>
      <c r="BF673" s="225">
        <f>IF(N673="snížená",J673,0)</f>
        <v>0</v>
      </c>
      <c r="BG673" s="225">
        <f>IF(N673="zákl. přenesená",J673,0)</f>
        <v>0</v>
      </c>
      <c r="BH673" s="225">
        <f>IF(N673="sníž. přenesená",J673,0)</f>
        <v>0</v>
      </c>
      <c r="BI673" s="225">
        <f>IF(N673="nulová",J673,0)</f>
        <v>0</v>
      </c>
      <c r="BJ673" s="17" t="s">
        <v>83</v>
      </c>
      <c r="BK673" s="225">
        <f>ROUND(I673*H673,2)</f>
        <v>0</v>
      </c>
      <c r="BL673" s="17" t="s">
        <v>164</v>
      </c>
      <c r="BM673" s="224" t="s">
        <v>2345</v>
      </c>
    </row>
    <row r="674" s="2" customFormat="1" ht="16.5" customHeight="1">
      <c r="A674" s="39"/>
      <c r="B674" s="40"/>
      <c r="C674" s="226" t="s">
        <v>2346</v>
      </c>
      <c r="D674" s="226" t="s">
        <v>159</v>
      </c>
      <c r="E674" s="227" t="s">
        <v>2347</v>
      </c>
      <c r="F674" s="228" t="s">
        <v>2348</v>
      </c>
      <c r="G674" s="229" t="s">
        <v>162</v>
      </c>
      <c r="H674" s="230">
        <v>1</v>
      </c>
      <c r="I674" s="231"/>
      <c r="J674" s="232">
        <f>ROUND(I674*H674,2)</f>
        <v>0</v>
      </c>
      <c r="K674" s="228" t="s">
        <v>156</v>
      </c>
      <c r="L674" s="233"/>
      <c r="M674" s="234" t="s">
        <v>32</v>
      </c>
      <c r="N674" s="235" t="s">
        <v>47</v>
      </c>
      <c r="O674" s="85"/>
      <c r="P674" s="222">
        <f>O674*H674</f>
        <v>0</v>
      </c>
      <c r="Q674" s="222">
        <v>0</v>
      </c>
      <c r="R674" s="222">
        <f>Q674*H674</f>
        <v>0</v>
      </c>
      <c r="S674" s="222">
        <v>0</v>
      </c>
      <c r="T674" s="223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24" t="s">
        <v>668</v>
      </c>
      <c r="AT674" s="224" t="s">
        <v>159</v>
      </c>
      <c r="AU674" s="224" t="s">
        <v>83</v>
      </c>
      <c r="AY674" s="17" t="s">
        <v>151</v>
      </c>
      <c r="BE674" s="225">
        <f>IF(N674="základní",J674,0)</f>
        <v>0</v>
      </c>
      <c r="BF674" s="225">
        <f>IF(N674="snížená",J674,0)</f>
        <v>0</v>
      </c>
      <c r="BG674" s="225">
        <f>IF(N674="zákl. přenesená",J674,0)</f>
        <v>0</v>
      </c>
      <c r="BH674" s="225">
        <f>IF(N674="sníž. přenesená",J674,0)</f>
        <v>0</v>
      </c>
      <c r="BI674" s="225">
        <f>IF(N674="nulová",J674,0)</f>
        <v>0</v>
      </c>
      <c r="BJ674" s="17" t="s">
        <v>83</v>
      </c>
      <c r="BK674" s="225">
        <f>ROUND(I674*H674,2)</f>
        <v>0</v>
      </c>
      <c r="BL674" s="17" t="s">
        <v>668</v>
      </c>
      <c r="BM674" s="224" t="s">
        <v>2349</v>
      </c>
    </row>
    <row r="675" s="2" customFormat="1" ht="24.15" customHeight="1">
      <c r="A675" s="39"/>
      <c r="B675" s="40"/>
      <c r="C675" s="213" t="s">
        <v>2350</v>
      </c>
      <c r="D675" s="213" t="s">
        <v>152</v>
      </c>
      <c r="E675" s="214" t="s">
        <v>2351</v>
      </c>
      <c r="F675" s="215" t="s">
        <v>2352</v>
      </c>
      <c r="G675" s="216" t="s">
        <v>162</v>
      </c>
      <c r="H675" s="217">
        <v>1</v>
      </c>
      <c r="I675" s="218"/>
      <c r="J675" s="219">
        <f>ROUND(I675*H675,2)</f>
        <v>0</v>
      </c>
      <c r="K675" s="215" t="s">
        <v>156</v>
      </c>
      <c r="L675" s="45"/>
      <c r="M675" s="220" t="s">
        <v>32</v>
      </c>
      <c r="N675" s="221" t="s">
        <v>47</v>
      </c>
      <c r="O675" s="85"/>
      <c r="P675" s="222">
        <f>O675*H675</f>
        <v>0</v>
      </c>
      <c r="Q675" s="222">
        <v>0</v>
      </c>
      <c r="R675" s="222">
        <f>Q675*H675</f>
        <v>0</v>
      </c>
      <c r="S675" s="222">
        <v>0</v>
      </c>
      <c r="T675" s="223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24" t="s">
        <v>220</v>
      </c>
      <c r="AT675" s="224" t="s">
        <v>152</v>
      </c>
      <c r="AU675" s="224" t="s">
        <v>83</v>
      </c>
      <c r="AY675" s="17" t="s">
        <v>151</v>
      </c>
      <c r="BE675" s="225">
        <f>IF(N675="základní",J675,0)</f>
        <v>0</v>
      </c>
      <c r="BF675" s="225">
        <f>IF(N675="snížená",J675,0)</f>
        <v>0</v>
      </c>
      <c r="BG675" s="225">
        <f>IF(N675="zákl. přenesená",J675,0)</f>
        <v>0</v>
      </c>
      <c r="BH675" s="225">
        <f>IF(N675="sníž. přenesená",J675,0)</f>
        <v>0</v>
      </c>
      <c r="BI675" s="225">
        <f>IF(N675="nulová",J675,0)</f>
        <v>0</v>
      </c>
      <c r="BJ675" s="17" t="s">
        <v>83</v>
      </c>
      <c r="BK675" s="225">
        <f>ROUND(I675*H675,2)</f>
        <v>0</v>
      </c>
      <c r="BL675" s="17" t="s">
        <v>220</v>
      </c>
      <c r="BM675" s="224" t="s">
        <v>2353</v>
      </c>
    </row>
    <row r="676" s="2" customFormat="1" ht="16.5" customHeight="1">
      <c r="A676" s="39"/>
      <c r="B676" s="40"/>
      <c r="C676" s="213" t="s">
        <v>2354</v>
      </c>
      <c r="D676" s="213" t="s">
        <v>152</v>
      </c>
      <c r="E676" s="214" t="s">
        <v>2355</v>
      </c>
      <c r="F676" s="215" t="s">
        <v>2356</v>
      </c>
      <c r="G676" s="216" t="s">
        <v>162</v>
      </c>
      <c r="H676" s="217">
        <v>1</v>
      </c>
      <c r="I676" s="218"/>
      <c r="J676" s="219">
        <f>ROUND(I676*H676,2)</f>
        <v>0</v>
      </c>
      <c r="K676" s="215" t="s">
        <v>156</v>
      </c>
      <c r="L676" s="45"/>
      <c r="M676" s="220" t="s">
        <v>32</v>
      </c>
      <c r="N676" s="221" t="s">
        <v>47</v>
      </c>
      <c r="O676" s="85"/>
      <c r="P676" s="222">
        <f>O676*H676</f>
        <v>0</v>
      </c>
      <c r="Q676" s="222">
        <v>0</v>
      </c>
      <c r="R676" s="222">
        <f>Q676*H676</f>
        <v>0</v>
      </c>
      <c r="S676" s="222">
        <v>0</v>
      </c>
      <c r="T676" s="223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24" t="s">
        <v>497</v>
      </c>
      <c r="AT676" s="224" t="s">
        <v>152</v>
      </c>
      <c r="AU676" s="224" t="s">
        <v>83</v>
      </c>
      <c r="AY676" s="17" t="s">
        <v>151</v>
      </c>
      <c r="BE676" s="225">
        <f>IF(N676="základní",J676,0)</f>
        <v>0</v>
      </c>
      <c r="BF676" s="225">
        <f>IF(N676="snížená",J676,0)</f>
        <v>0</v>
      </c>
      <c r="BG676" s="225">
        <f>IF(N676="zákl. přenesená",J676,0)</f>
        <v>0</v>
      </c>
      <c r="BH676" s="225">
        <f>IF(N676="sníž. přenesená",J676,0)</f>
        <v>0</v>
      </c>
      <c r="BI676" s="225">
        <f>IF(N676="nulová",J676,0)</f>
        <v>0</v>
      </c>
      <c r="BJ676" s="17" t="s">
        <v>83</v>
      </c>
      <c r="BK676" s="225">
        <f>ROUND(I676*H676,2)</f>
        <v>0</v>
      </c>
      <c r="BL676" s="17" t="s">
        <v>497</v>
      </c>
      <c r="BM676" s="224" t="s">
        <v>2357</v>
      </c>
    </row>
    <row r="677" s="2" customFormat="1" ht="21.75" customHeight="1">
      <c r="A677" s="39"/>
      <c r="B677" s="40"/>
      <c r="C677" s="226" t="s">
        <v>2358</v>
      </c>
      <c r="D677" s="226" t="s">
        <v>159</v>
      </c>
      <c r="E677" s="227" t="s">
        <v>2359</v>
      </c>
      <c r="F677" s="228" t="s">
        <v>2360</v>
      </c>
      <c r="G677" s="229" t="s">
        <v>162</v>
      </c>
      <c r="H677" s="230">
        <v>1</v>
      </c>
      <c r="I677" s="231"/>
      <c r="J677" s="232">
        <f>ROUND(I677*H677,2)</f>
        <v>0</v>
      </c>
      <c r="K677" s="228" t="s">
        <v>156</v>
      </c>
      <c r="L677" s="233"/>
      <c r="M677" s="234" t="s">
        <v>32</v>
      </c>
      <c r="N677" s="235" t="s">
        <v>47</v>
      </c>
      <c r="O677" s="85"/>
      <c r="P677" s="222">
        <f>O677*H677</f>
        <v>0</v>
      </c>
      <c r="Q677" s="222">
        <v>0</v>
      </c>
      <c r="R677" s="222">
        <f>Q677*H677</f>
        <v>0</v>
      </c>
      <c r="S677" s="222">
        <v>0</v>
      </c>
      <c r="T677" s="223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24" t="s">
        <v>163</v>
      </c>
      <c r="AT677" s="224" t="s">
        <v>159</v>
      </c>
      <c r="AU677" s="224" t="s">
        <v>83</v>
      </c>
      <c r="AY677" s="17" t="s">
        <v>151</v>
      </c>
      <c r="BE677" s="225">
        <f>IF(N677="základní",J677,0)</f>
        <v>0</v>
      </c>
      <c r="BF677" s="225">
        <f>IF(N677="snížená",J677,0)</f>
        <v>0</v>
      </c>
      <c r="BG677" s="225">
        <f>IF(N677="zákl. přenesená",J677,0)</f>
        <v>0</v>
      </c>
      <c r="BH677" s="225">
        <f>IF(N677="sníž. přenesená",J677,0)</f>
        <v>0</v>
      </c>
      <c r="BI677" s="225">
        <f>IF(N677="nulová",J677,0)</f>
        <v>0</v>
      </c>
      <c r="BJ677" s="17" t="s">
        <v>83</v>
      </c>
      <c r="BK677" s="225">
        <f>ROUND(I677*H677,2)</f>
        <v>0</v>
      </c>
      <c r="BL677" s="17" t="s">
        <v>164</v>
      </c>
      <c r="BM677" s="224" t="s">
        <v>2361</v>
      </c>
    </row>
    <row r="678" s="2" customFormat="1" ht="16.5" customHeight="1">
      <c r="A678" s="39"/>
      <c r="B678" s="40"/>
      <c r="C678" s="226" t="s">
        <v>2362</v>
      </c>
      <c r="D678" s="226" t="s">
        <v>159</v>
      </c>
      <c r="E678" s="227" t="s">
        <v>2363</v>
      </c>
      <c r="F678" s="228" t="s">
        <v>2364</v>
      </c>
      <c r="G678" s="229" t="s">
        <v>162</v>
      </c>
      <c r="H678" s="230">
        <v>1</v>
      </c>
      <c r="I678" s="231"/>
      <c r="J678" s="232">
        <f>ROUND(I678*H678,2)</f>
        <v>0</v>
      </c>
      <c r="K678" s="228" t="s">
        <v>156</v>
      </c>
      <c r="L678" s="233"/>
      <c r="M678" s="234" t="s">
        <v>32</v>
      </c>
      <c r="N678" s="235" t="s">
        <v>47</v>
      </c>
      <c r="O678" s="85"/>
      <c r="P678" s="222">
        <f>O678*H678</f>
        <v>0</v>
      </c>
      <c r="Q678" s="222">
        <v>0</v>
      </c>
      <c r="R678" s="222">
        <f>Q678*H678</f>
        <v>0</v>
      </c>
      <c r="S678" s="222">
        <v>0</v>
      </c>
      <c r="T678" s="223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24" t="s">
        <v>163</v>
      </c>
      <c r="AT678" s="224" t="s">
        <v>159</v>
      </c>
      <c r="AU678" s="224" t="s">
        <v>83</v>
      </c>
      <c r="AY678" s="17" t="s">
        <v>151</v>
      </c>
      <c r="BE678" s="225">
        <f>IF(N678="základní",J678,0)</f>
        <v>0</v>
      </c>
      <c r="BF678" s="225">
        <f>IF(N678="snížená",J678,0)</f>
        <v>0</v>
      </c>
      <c r="BG678" s="225">
        <f>IF(N678="zákl. přenesená",J678,0)</f>
        <v>0</v>
      </c>
      <c r="BH678" s="225">
        <f>IF(N678="sníž. přenesená",J678,0)</f>
        <v>0</v>
      </c>
      <c r="BI678" s="225">
        <f>IF(N678="nulová",J678,0)</f>
        <v>0</v>
      </c>
      <c r="BJ678" s="17" t="s">
        <v>83</v>
      </c>
      <c r="BK678" s="225">
        <f>ROUND(I678*H678,2)</f>
        <v>0</v>
      </c>
      <c r="BL678" s="17" t="s">
        <v>164</v>
      </c>
      <c r="BM678" s="224" t="s">
        <v>2365</v>
      </c>
    </row>
    <row r="679" s="2" customFormat="1">
      <c r="A679" s="39"/>
      <c r="B679" s="40"/>
      <c r="C679" s="41"/>
      <c r="D679" s="240" t="s">
        <v>2145</v>
      </c>
      <c r="E679" s="41"/>
      <c r="F679" s="271" t="s">
        <v>2366</v>
      </c>
      <c r="G679" s="41"/>
      <c r="H679" s="41"/>
      <c r="I679" s="272"/>
      <c r="J679" s="41"/>
      <c r="K679" s="41"/>
      <c r="L679" s="45"/>
      <c r="M679" s="273"/>
      <c r="N679" s="274"/>
      <c r="O679" s="85"/>
      <c r="P679" s="85"/>
      <c r="Q679" s="85"/>
      <c r="R679" s="85"/>
      <c r="S679" s="85"/>
      <c r="T679" s="86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7" t="s">
        <v>2145</v>
      </c>
      <c r="AU679" s="17" t="s">
        <v>83</v>
      </c>
    </row>
    <row r="680" s="2" customFormat="1" ht="16.5" customHeight="1">
      <c r="A680" s="39"/>
      <c r="B680" s="40"/>
      <c r="C680" s="226" t="s">
        <v>2367</v>
      </c>
      <c r="D680" s="226" t="s">
        <v>159</v>
      </c>
      <c r="E680" s="227" t="s">
        <v>2368</v>
      </c>
      <c r="F680" s="228" t="s">
        <v>2369</v>
      </c>
      <c r="G680" s="229" t="s">
        <v>162</v>
      </c>
      <c r="H680" s="230">
        <v>1</v>
      </c>
      <c r="I680" s="231"/>
      <c r="J680" s="232">
        <f>ROUND(I680*H680,2)</f>
        <v>0</v>
      </c>
      <c r="K680" s="228" t="s">
        <v>156</v>
      </c>
      <c r="L680" s="233"/>
      <c r="M680" s="234" t="s">
        <v>32</v>
      </c>
      <c r="N680" s="235" t="s">
        <v>47</v>
      </c>
      <c r="O680" s="85"/>
      <c r="P680" s="222">
        <f>O680*H680</f>
        <v>0</v>
      </c>
      <c r="Q680" s="222">
        <v>0</v>
      </c>
      <c r="R680" s="222">
        <f>Q680*H680</f>
        <v>0</v>
      </c>
      <c r="S680" s="222">
        <v>0</v>
      </c>
      <c r="T680" s="223">
        <f>S680*H680</f>
        <v>0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24" t="s">
        <v>668</v>
      </c>
      <c r="AT680" s="224" t="s">
        <v>159</v>
      </c>
      <c r="AU680" s="224" t="s">
        <v>83</v>
      </c>
      <c r="AY680" s="17" t="s">
        <v>151</v>
      </c>
      <c r="BE680" s="225">
        <f>IF(N680="základní",J680,0)</f>
        <v>0</v>
      </c>
      <c r="BF680" s="225">
        <f>IF(N680="snížená",J680,0)</f>
        <v>0</v>
      </c>
      <c r="BG680" s="225">
        <f>IF(N680="zákl. přenesená",J680,0)</f>
        <v>0</v>
      </c>
      <c r="BH680" s="225">
        <f>IF(N680="sníž. přenesená",J680,0)</f>
        <v>0</v>
      </c>
      <c r="BI680" s="225">
        <f>IF(N680="nulová",J680,0)</f>
        <v>0</v>
      </c>
      <c r="BJ680" s="17" t="s">
        <v>83</v>
      </c>
      <c r="BK680" s="225">
        <f>ROUND(I680*H680,2)</f>
        <v>0</v>
      </c>
      <c r="BL680" s="17" t="s">
        <v>668</v>
      </c>
      <c r="BM680" s="224" t="s">
        <v>2370</v>
      </c>
    </row>
    <row r="681" s="2" customFormat="1" ht="16.5" customHeight="1">
      <c r="A681" s="39"/>
      <c r="B681" s="40"/>
      <c r="C681" s="226" t="s">
        <v>2371</v>
      </c>
      <c r="D681" s="226" t="s">
        <v>159</v>
      </c>
      <c r="E681" s="227" t="s">
        <v>2372</v>
      </c>
      <c r="F681" s="228" t="s">
        <v>2373</v>
      </c>
      <c r="G681" s="229" t="s">
        <v>162</v>
      </c>
      <c r="H681" s="230">
        <v>2</v>
      </c>
      <c r="I681" s="231"/>
      <c r="J681" s="232">
        <f>ROUND(I681*H681,2)</f>
        <v>0</v>
      </c>
      <c r="K681" s="228" t="s">
        <v>156</v>
      </c>
      <c r="L681" s="233"/>
      <c r="M681" s="234" t="s">
        <v>32</v>
      </c>
      <c r="N681" s="235" t="s">
        <v>47</v>
      </c>
      <c r="O681" s="85"/>
      <c r="P681" s="222">
        <f>O681*H681</f>
        <v>0</v>
      </c>
      <c r="Q681" s="222">
        <v>0</v>
      </c>
      <c r="R681" s="222">
        <f>Q681*H681</f>
        <v>0</v>
      </c>
      <c r="S681" s="222">
        <v>0</v>
      </c>
      <c r="T681" s="223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24" t="s">
        <v>163</v>
      </c>
      <c r="AT681" s="224" t="s">
        <v>159</v>
      </c>
      <c r="AU681" s="224" t="s">
        <v>83</v>
      </c>
      <c r="AY681" s="17" t="s">
        <v>151</v>
      </c>
      <c r="BE681" s="225">
        <f>IF(N681="základní",J681,0)</f>
        <v>0</v>
      </c>
      <c r="BF681" s="225">
        <f>IF(N681="snížená",J681,0)</f>
        <v>0</v>
      </c>
      <c r="BG681" s="225">
        <f>IF(N681="zákl. přenesená",J681,0)</f>
        <v>0</v>
      </c>
      <c r="BH681" s="225">
        <f>IF(N681="sníž. přenesená",J681,0)</f>
        <v>0</v>
      </c>
      <c r="BI681" s="225">
        <f>IF(N681="nulová",J681,0)</f>
        <v>0</v>
      </c>
      <c r="BJ681" s="17" t="s">
        <v>83</v>
      </c>
      <c r="BK681" s="225">
        <f>ROUND(I681*H681,2)</f>
        <v>0</v>
      </c>
      <c r="BL681" s="17" t="s">
        <v>164</v>
      </c>
      <c r="BM681" s="224" t="s">
        <v>2374</v>
      </c>
    </row>
    <row r="682" s="2" customFormat="1" ht="16.5" customHeight="1">
      <c r="A682" s="39"/>
      <c r="B682" s="40"/>
      <c r="C682" s="213" t="s">
        <v>2375</v>
      </c>
      <c r="D682" s="213" t="s">
        <v>152</v>
      </c>
      <c r="E682" s="214" t="s">
        <v>2376</v>
      </c>
      <c r="F682" s="215" t="s">
        <v>2377</v>
      </c>
      <c r="G682" s="216" t="s">
        <v>162</v>
      </c>
      <c r="H682" s="217">
        <v>1</v>
      </c>
      <c r="I682" s="218"/>
      <c r="J682" s="219">
        <f>ROUND(I682*H682,2)</f>
        <v>0</v>
      </c>
      <c r="K682" s="215" t="s">
        <v>156</v>
      </c>
      <c r="L682" s="45"/>
      <c r="M682" s="220" t="s">
        <v>32</v>
      </c>
      <c r="N682" s="221" t="s">
        <v>47</v>
      </c>
      <c r="O682" s="85"/>
      <c r="P682" s="222">
        <f>O682*H682</f>
        <v>0</v>
      </c>
      <c r="Q682" s="222">
        <v>0</v>
      </c>
      <c r="R682" s="222">
        <f>Q682*H682</f>
        <v>0</v>
      </c>
      <c r="S682" s="222">
        <v>0</v>
      </c>
      <c r="T682" s="223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24" t="s">
        <v>157</v>
      </c>
      <c r="AT682" s="224" t="s">
        <v>152</v>
      </c>
      <c r="AU682" s="224" t="s">
        <v>83</v>
      </c>
      <c r="AY682" s="17" t="s">
        <v>151</v>
      </c>
      <c r="BE682" s="225">
        <f>IF(N682="základní",J682,0)</f>
        <v>0</v>
      </c>
      <c r="BF682" s="225">
        <f>IF(N682="snížená",J682,0)</f>
        <v>0</v>
      </c>
      <c r="BG682" s="225">
        <f>IF(N682="zákl. přenesená",J682,0)</f>
        <v>0</v>
      </c>
      <c r="BH682" s="225">
        <f>IF(N682="sníž. přenesená",J682,0)</f>
        <v>0</v>
      </c>
      <c r="BI682" s="225">
        <f>IF(N682="nulová",J682,0)</f>
        <v>0</v>
      </c>
      <c r="BJ682" s="17" t="s">
        <v>83</v>
      </c>
      <c r="BK682" s="225">
        <f>ROUND(I682*H682,2)</f>
        <v>0</v>
      </c>
      <c r="BL682" s="17" t="s">
        <v>157</v>
      </c>
      <c r="BM682" s="224" t="s">
        <v>2378</v>
      </c>
    </row>
    <row r="683" s="2" customFormat="1" ht="37.8" customHeight="1">
      <c r="A683" s="39"/>
      <c r="B683" s="40"/>
      <c r="C683" s="213" t="s">
        <v>2379</v>
      </c>
      <c r="D683" s="213" t="s">
        <v>152</v>
      </c>
      <c r="E683" s="214" t="s">
        <v>2380</v>
      </c>
      <c r="F683" s="215" t="s">
        <v>1806</v>
      </c>
      <c r="G683" s="216" t="s">
        <v>162</v>
      </c>
      <c r="H683" s="217">
        <v>2</v>
      </c>
      <c r="I683" s="218"/>
      <c r="J683" s="219">
        <f>ROUND(I683*H683,2)</f>
        <v>0</v>
      </c>
      <c r="K683" s="215" t="s">
        <v>156</v>
      </c>
      <c r="L683" s="45"/>
      <c r="M683" s="220" t="s">
        <v>32</v>
      </c>
      <c r="N683" s="221" t="s">
        <v>47</v>
      </c>
      <c r="O683" s="85"/>
      <c r="P683" s="222">
        <f>O683*H683</f>
        <v>0</v>
      </c>
      <c r="Q683" s="222">
        <v>0</v>
      </c>
      <c r="R683" s="222">
        <f>Q683*H683</f>
        <v>0</v>
      </c>
      <c r="S683" s="222">
        <v>0</v>
      </c>
      <c r="T683" s="223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24" t="s">
        <v>157</v>
      </c>
      <c r="AT683" s="224" t="s">
        <v>152</v>
      </c>
      <c r="AU683" s="224" t="s">
        <v>83</v>
      </c>
      <c r="AY683" s="17" t="s">
        <v>151</v>
      </c>
      <c r="BE683" s="225">
        <f>IF(N683="základní",J683,0)</f>
        <v>0</v>
      </c>
      <c r="BF683" s="225">
        <f>IF(N683="snížená",J683,0)</f>
        <v>0</v>
      </c>
      <c r="BG683" s="225">
        <f>IF(N683="zákl. přenesená",J683,0)</f>
        <v>0</v>
      </c>
      <c r="BH683" s="225">
        <f>IF(N683="sníž. přenesená",J683,0)</f>
        <v>0</v>
      </c>
      <c r="BI683" s="225">
        <f>IF(N683="nulová",J683,0)</f>
        <v>0</v>
      </c>
      <c r="BJ683" s="17" t="s">
        <v>83</v>
      </c>
      <c r="BK683" s="225">
        <f>ROUND(I683*H683,2)</f>
        <v>0</v>
      </c>
      <c r="BL683" s="17" t="s">
        <v>157</v>
      </c>
      <c r="BM683" s="224" t="s">
        <v>2381</v>
      </c>
    </row>
    <row r="684" s="2" customFormat="1" ht="21.75" customHeight="1">
      <c r="A684" s="39"/>
      <c r="B684" s="40"/>
      <c r="C684" s="226" t="s">
        <v>2382</v>
      </c>
      <c r="D684" s="226" t="s">
        <v>159</v>
      </c>
      <c r="E684" s="227" t="s">
        <v>2383</v>
      </c>
      <c r="F684" s="228" t="s">
        <v>2384</v>
      </c>
      <c r="G684" s="229" t="s">
        <v>162</v>
      </c>
      <c r="H684" s="230">
        <v>1</v>
      </c>
      <c r="I684" s="231"/>
      <c r="J684" s="232">
        <f>ROUND(I684*H684,2)</f>
        <v>0</v>
      </c>
      <c r="K684" s="228" t="s">
        <v>156</v>
      </c>
      <c r="L684" s="233"/>
      <c r="M684" s="234" t="s">
        <v>32</v>
      </c>
      <c r="N684" s="235" t="s">
        <v>47</v>
      </c>
      <c r="O684" s="85"/>
      <c r="P684" s="222">
        <f>O684*H684</f>
        <v>0</v>
      </c>
      <c r="Q684" s="222">
        <v>0</v>
      </c>
      <c r="R684" s="222">
        <f>Q684*H684</f>
        <v>0</v>
      </c>
      <c r="S684" s="222">
        <v>0</v>
      </c>
      <c r="T684" s="223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24" t="s">
        <v>668</v>
      </c>
      <c r="AT684" s="224" t="s">
        <v>159</v>
      </c>
      <c r="AU684" s="224" t="s">
        <v>83</v>
      </c>
      <c r="AY684" s="17" t="s">
        <v>151</v>
      </c>
      <c r="BE684" s="225">
        <f>IF(N684="základní",J684,0)</f>
        <v>0</v>
      </c>
      <c r="BF684" s="225">
        <f>IF(N684="snížená",J684,0)</f>
        <v>0</v>
      </c>
      <c r="BG684" s="225">
        <f>IF(N684="zákl. přenesená",J684,0)</f>
        <v>0</v>
      </c>
      <c r="BH684" s="225">
        <f>IF(N684="sníž. přenesená",J684,0)</f>
        <v>0</v>
      </c>
      <c r="BI684" s="225">
        <f>IF(N684="nulová",J684,0)</f>
        <v>0</v>
      </c>
      <c r="BJ684" s="17" t="s">
        <v>83</v>
      </c>
      <c r="BK684" s="225">
        <f>ROUND(I684*H684,2)</f>
        <v>0</v>
      </c>
      <c r="BL684" s="17" t="s">
        <v>668</v>
      </c>
      <c r="BM684" s="224" t="s">
        <v>2385</v>
      </c>
    </row>
    <row r="685" s="2" customFormat="1" ht="24.15" customHeight="1">
      <c r="A685" s="39"/>
      <c r="B685" s="40"/>
      <c r="C685" s="226" t="s">
        <v>2386</v>
      </c>
      <c r="D685" s="226" t="s">
        <v>159</v>
      </c>
      <c r="E685" s="227" t="s">
        <v>2387</v>
      </c>
      <c r="F685" s="228" t="s">
        <v>2388</v>
      </c>
      <c r="G685" s="229" t="s">
        <v>162</v>
      </c>
      <c r="H685" s="230">
        <v>1</v>
      </c>
      <c r="I685" s="231"/>
      <c r="J685" s="232">
        <f>ROUND(I685*H685,2)</f>
        <v>0</v>
      </c>
      <c r="K685" s="228" t="s">
        <v>156</v>
      </c>
      <c r="L685" s="233"/>
      <c r="M685" s="234" t="s">
        <v>32</v>
      </c>
      <c r="N685" s="235" t="s">
        <v>47</v>
      </c>
      <c r="O685" s="85"/>
      <c r="P685" s="222">
        <f>O685*H685</f>
        <v>0</v>
      </c>
      <c r="Q685" s="222">
        <v>0</v>
      </c>
      <c r="R685" s="222">
        <f>Q685*H685</f>
        <v>0</v>
      </c>
      <c r="S685" s="222">
        <v>0</v>
      </c>
      <c r="T685" s="223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24" t="s">
        <v>163</v>
      </c>
      <c r="AT685" s="224" t="s">
        <v>159</v>
      </c>
      <c r="AU685" s="224" t="s">
        <v>83</v>
      </c>
      <c r="AY685" s="17" t="s">
        <v>151</v>
      </c>
      <c r="BE685" s="225">
        <f>IF(N685="základní",J685,0)</f>
        <v>0</v>
      </c>
      <c r="BF685" s="225">
        <f>IF(N685="snížená",J685,0)</f>
        <v>0</v>
      </c>
      <c r="BG685" s="225">
        <f>IF(N685="zákl. přenesená",J685,0)</f>
        <v>0</v>
      </c>
      <c r="BH685" s="225">
        <f>IF(N685="sníž. přenesená",J685,0)</f>
        <v>0</v>
      </c>
      <c r="BI685" s="225">
        <f>IF(N685="nulová",J685,0)</f>
        <v>0</v>
      </c>
      <c r="BJ685" s="17" t="s">
        <v>83</v>
      </c>
      <c r="BK685" s="225">
        <f>ROUND(I685*H685,2)</f>
        <v>0</v>
      </c>
      <c r="BL685" s="17" t="s">
        <v>164</v>
      </c>
      <c r="BM685" s="224" t="s">
        <v>2389</v>
      </c>
    </row>
    <row r="686" s="2" customFormat="1" ht="16.5" customHeight="1">
      <c r="A686" s="39"/>
      <c r="B686" s="40"/>
      <c r="C686" s="226" t="s">
        <v>2390</v>
      </c>
      <c r="D686" s="226" t="s">
        <v>159</v>
      </c>
      <c r="E686" s="227" t="s">
        <v>2391</v>
      </c>
      <c r="F686" s="228" t="s">
        <v>2392</v>
      </c>
      <c r="G686" s="229" t="s">
        <v>162</v>
      </c>
      <c r="H686" s="230">
        <v>1</v>
      </c>
      <c r="I686" s="231"/>
      <c r="J686" s="232">
        <f>ROUND(I686*H686,2)</f>
        <v>0</v>
      </c>
      <c r="K686" s="228" t="s">
        <v>32</v>
      </c>
      <c r="L686" s="233"/>
      <c r="M686" s="234" t="s">
        <v>32</v>
      </c>
      <c r="N686" s="235" t="s">
        <v>47</v>
      </c>
      <c r="O686" s="85"/>
      <c r="P686" s="222">
        <f>O686*H686</f>
        <v>0</v>
      </c>
      <c r="Q686" s="222">
        <v>0</v>
      </c>
      <c r="R686" s="222">
        <f>Q686*H686</f>
        <v>0</v>
      </c>
      <c r="S686" s="222">
        <v>0</v>
      </c>
      <c r="T686" s="223">
        <f>S686*H686</f>
        <v>0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24" t="s">
        <v>163</v>
      </c>
      <c r="AT686" s="224" t="s">
        <v>159</v>
      </c>
      <c r="AU686" s="224" t="s">
        <v>83</v>
      </c>
      <c r="AY686" s="17" t="s">
        <v>151</v>
      </c>
      <c r="BE686" s="225">
        <f>IF(N686="základní",J686,0)</f>
        <v>0</v>
      </c>
      <c r="BF686" s="225">
        <f>IF(N686="snížená",J686,0)</f>
        <v>0</v>
      </c>
      <c r="BG686" s="225">
        <f>IF(N686="zákl. přenesená",J686,0)</f>
        <v>0</v>
      </c>
      <c r="BH686" s="225">
        <f>IF(N686="sníž. přenesená",J686,0)</f>
        <v>0</v>
      </c>
      <c r="BI686" s="225">
        <f>IF(N686="nulová",J686,0)</f>
        <v>0</v>
      </c>
      <c r="BJ686" s="17" t="s">
        <v>83</v>
      </c>
      <c r="BK686" s="225">
        <f>ROUND(I686*H686,2)</f>
        <v>0</v>
      </c>
      <c r="BL686" s="17" t="s">
        <v>164</v>
      </c>
      <c r="BM686" s="224" t="s">
        <v>2393</v>
      </c>
    </row>
    <row r="687" s="2" customFormat="1" ht="21.75" customHeight="1">
      <c r="A687" s="39"/>
      <c r="B687" s="40"/>
      <c r="C687" s="226" t="s">
        <v>2394</v>
      </c>
      <c r="D687" s="226" t="s">
        <v>159</v>
      </c>
      <c r="E687" s="227" t="s">
        <v>2395</v>
      </c>
      <c r="F687" s="228" t="s">
        <v>2396</v>
      </c>
      <c r="G687" s="229" t="s">
        <v>162</v>
      </c>
      <c r="H687" s="230">
        <v>2</v>
      </c>
      <c r="I687" s="231"/>
      <c r="J687" s="232">
        <f>ROUND(I687*H687,2)</f>
        <v>0</v>
      </c>
      <c r="K687" s="228" t="s">
        <v>156</v>
      </c>
      <c r="L687" s="233"/>
      <c r="M687" s="234" t="s">
        <v>32</v>
      </c>
      <c r="N687" s="235" t="s">
        <v>47</v>
      </c>
      <c r="O687" s="85"/>
      <c r="P687" s="222">
        <f>O687*H687</f>
        <v>0</v>
      </c>
      <c r="Q687" s="222">
        <v>0</v>
      </c>
      <c r="R687" s="222">
        <f>Q687*H687</f>
        <v>0</v>
      </c>
      <c r="S687" s="222">
        <v>0</v>
      </c>
      <c r="T687" s="223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24" t="s">
        <v>163</v>
      </c>
      <c r="AT687" s="224" t="s">
        <v>159</v>
      </c>
      <c r="AU687" s="224" t="s">
        <v>83</v>
      </c>
      <c r="AY687" s="17" t="s">
        <v>151</v>
      </c>
      <c r="BE687" s="225">
        <f>IF(N687="základní",J687,0)</f>
        <v>0</v>
      </c>
      <c r="BF687" s="225">
        <f>IF(N687="snížená",J687,0)</f>
        <v>0</v>
      </c>
      <c r="BG687" s="225">
        <f>IF(N687="zákl. přenesená",J687,0)</f>
        <v>0</v>
      </c>
      <c r="BH687" s="225">
        <f>IF(N687="sníž. přenesená",J687,0)</f>
        <v>0</v>
      </c>
      <c r="BI687" s="225">
        <f>IF(N687="nulová",J687,0)</f>
        <v>0</v>
      </c>
      <c r="BJ687" s="17" t="s">
        <v>83</v>
      </c>
      <c r="BK687" s="225">
        <f>ROUND(I687*H687,2)</f>
        <v>0</v>
      </c>
      <c r="BL687" s="17" t="s">
        <v>164</v>
      </c>
      <c r="BM687" s="224" t="s">
        <v>2397</v>
      </c>
    </row>
    <row r="688" s="2" customFormat="1" ht="16.5" customHeight="1">
      <c r="A688" s="39"/>
      <c r="B688" s="40"/>
      <c r="C688" s="226" t="s">
        <v>2398</v>
      </c>
      <c r="D688" s="226" t="s">
        <v>159</v>
      </c>
      <c r="E688" s="227" t="s">
        <v>2399</v>
      </c>
      <c r="F688" s="228" t="s">
        <v>2400</v>
      </c>
      <c r="G688" s="229" t="s">
        <v>162</v>
      </c>
      <c r="H688" s="230">
        <v>7</v>
      </c>
      <c r="I688" s="231"/>
      <c r="J688" s="232">
        <f>ROUND(I688*H688,2)</f>
        <v>0</v>
      </c>
      <c r="K688" s="228" t="s">
        <v>156</v>
      </c>
      <c r="L688" s="233"/>
      <c r="M688" s="234" t="s">
        <v>32</v>
      </c>
      <c r="N688" s="235" t="s">
        <v>47</v>
      </c>
      <c r="O688" s="85"/>
      <c r="P688" s="222">
        <f>O688*H688</f>
        <v>0</v>
      </c>
      <c r="Q688" s="222">
        <v>0</v>
      </c>
      <c r="R688" s="222">
        <f>Q688*H688</f>
        <v>0</v>
      </c>
      <c r="S688" s="222">
        <v>0</v>
      </c>
      <c r="T688" s="223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24" t="s">
        <v>163</v>
      </c>
      <c r="AT688" s="224" t="s">
        <v>159</v>
      </c>
      <c r="AU688" s="224" t="s">
        <v>83</v>
      </c>
      <c r="AY688" s="17" t="s">
        <v>151</v>
      </c>
      <c r="BE688" s="225">
        <f>IF(N688="základní",J688,0)</f>
        <v>0</v>
      </c>
      <c r="BF688" s="225">
        <f>IF(N688="snížená",J688,0)</f>
        <v>0</v>
      </c>
      <c r="BG688" s="225">
        <f>IF(N688="zákl. přenesená",J688,0)</f>
        <v>0</v>
      </c>
      <c r="BH688" s="225">
        <f>IF(N688="sníž. přenesená",J688,0)</f>
        <v>0</v>
      </c>
      <c r="BI688" s="225">
        <f>IF(N688="nulová",J688,0)</f>
        <v>0</v>
      </c>
      <c r="BJ688" s="17" t="s">
        <v>83</v>
      </c>
      <c r="BK688" s="225">
        <f>ROUND(I688*H688,2)</f>
        <v>0</v>
      </c>
      <c r="BL688" s="17" t="s">
        <v>164</v>
      </c>
      <c r="BM688" s="224" t="s">
        <v>2401</v>
      </c>
    </row>
    <row r="689" s="2" customFormat="1" ht="21.75" customHeight="1">
      <c r="A689" s="39"/>
      <c r="B689" s="40"/>
      <c r="C689" s="226" t="s">
        <v>2402</v>
      </c>
      <c r="D689" s="226" t="s">
        <v>159</v>
      </c>
      <c r="E689" s="227" t="s">
        <v>2403</v>
      </c>
      <c r="F689" s="228" t="s">
        <v>2404</v>
      </c>
      <c r="G689" s="229" t="s">
        <v>162</v>
      </c>
      <c r="H689" s="230">
        <v>1</v>
      </c>
      <c r="I689" s="231"/>
      <c r="J689" s="232">
        <f>ROUND(I689*H689,2)</f>
        <v>0</v>
      </c>
      <c r="K689" s="228" t="s">
        <v>156</v>
      </c>
      <c r="L689" s="233"/>
      <c r="M689" s="234" t="s">
        <v>32</v>
      </c>
      <c r="N689" s="235" t="s">
        <v>47</v>
      </c>
      <c r="O689" s="85"/>
      <c r="P689" s="222">
        <f>O689*H689</f>
        <v>0</v>
      </c>
      <c r="Q689" s="222">
        <v>0</v>
      </c>
      <c r="R689" s="222">
        <f>Q689*H689</f>
        <v>0</v>
      </c>
      <c r="S689" s="222">
        <v>0</v>
      </c>
      <c r="T689" s="223">
        <f>S689*H689</f>
        <v>0</v>
      </c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R689" s="224" t="s">
        <v>163</v>
      </c>
      <c r="AT689" s="224" t="s">
        <v>159</v>
      </c>
      <c r="AU689" s="224" t="s">
        <v>83</v>
      </c>
      <c r="AY689" s="17" t="s">
        <v>151</v>
      </c>
      <c r="BE689" s="225">
        <f>IF(N689="základní",J689,0)</f>
        <v>0</v>
      </c>
      <c r="BF689" s="225">
        <f>IF(N689="snížená",J689,0)</f>
        <v>0</v>
      </c>
      <c r="BG689" s="225">
        <f>IF(N689="zákl. přenesená",J689,0)</f>
        <v>0</v>
      </c>
      <c r="BH689" s="225">
        <f>IF(N689="sníž. přenesená",J689,0)</f>
        <v>0</v>
      </c>
      <c r="BI689" s="225">
        <f>IF(N689="nulová",J689,0)</f>
        <v>0</v>
      </c>
      <c r="BJ689" s="17" t="s">
        <v>83</v>
      </c>
      <c r="BK689" s="225">
        <f>ROUND(I689*H689,2)</f>
        <v>0</v>
      </c>
      <c r="BL689" s="17" t="s">
        <v>164</v>
      </c>
      <c r="BM689" s="224" t="s">
        <v>2405</v>
      </c>
    </row>
    <row r="690" s="2" customFormat="1" ht="16.5" customHeight="1">
      <c r="A690" s="39"/>
      <c r="B690" s="40"/>
      <c r="C690" s="226" t="s">
        <v>2406</v>
      </c>
      <c r="D690" s="226" t="s">
        <v>159</v>
      </c>
      <c r="E690" s="227" t="s">
        <v>2407</v>
      </c>
      <c r="F690" s="228" t="s">
        <v>2408</v>
      </c>
      <c r="G690" s="229" t="s">
        <v>162</v>
      </c>
      <c r="H690" s="230">
        <v>1</v>
      </c>
      <c r="I690" s="231"/>
      <c r="J690" s="232">
        <f>ROUND(I690*H690,2)</f>
        <v>0</v>
      </c>
      <c r="K690" s="228" t="s">
        <v>156</v>
      </c>
      <c r="L690" s="233"/>
      <c r="M690" s="234" t="s">
        <v>32</v>
      </c>
      <c r="N690" s="235" t="s">
        <v>47</v>
      </c>
      <c r="O690" s="85"/>
      <c r="P690" s="222">
        <f>O690*H690</f>
        <v>0</v>
      </c>
      <c r="Q690" s="222">
        <v>0</v>
      </c>
      <c r="R690" s="222">
        <f>Q690*H690</f>
        <v>0</v>
      </c>
      <c r="S690" s="222">
        <v>0</v>
      </c>
      <c r="T690" s="223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24" t="s">
        <v>668</v>
      </c>
      <c r="AT690" s="224" t="s">
        <v>159</v>
      </c>
      <c r="AU690" s="224" t="s">
        <v>83</v>
      </c>
      <c r="AY690" s="17" t="s">
        <v>151</v>
      </c>
      <c r="BE690" s="225">
        <f>IF(N690="základní",J690,0)</f>
        <v>0</v>
      </c>
      <c r="BF690" s="225">
        <f>IF(N690="snížená",J690,0)</f>
        <v>0</v>
      </c>
      <c r="BG690" s="225">
        <f>IF(N690="zákl. přenesená",J690,0)</f>
        <v>0</v>
      </c>
      <c r="BH690" s="225">
        <f>IF(N690="sníž. přenesená",J690,0)</f>
        <v>0</v>
      </c>
      <c r="BI690" s="225">
        <f>IF(N690="nulová",J690,0)</f>
        <v>0</v>
      </c>
      <c r="BJ690" s="17" t="s">
        <v>83</v>
      </c>
      <c r="BK690" s="225">
        <f>ROUND(I690*H690,2)</f>
        <v>0</v>
      </c>
      <c r="BL690" s="17" t="s">
        <v>668</v>
      </c>
      <c r="BM690" s="224" t="s">
        <v>2409</v>
      </c>
    </row>
    <row r="691" s="2" customFormat="1" ht="37.8" customHeight="1">
      <c r="A691" s="39"/>
      <c r="B691" s="40"/>
      <c r="C691" s="226" t="s">
        <v>2410</v>
      </c>
      <c r="D691" s="226" t="s">
        <v>159</v>
      </c>
      <c r="E691" s="227" t="s">
        <v>2411</v>
      </c>
      <c r="F691" s="228" t="s">
        <v>2412</v>
      </c>
      <c r="G691" s="229" t="s">
        <v>162</v>
      </c>
      <c r="H691" s="230">
        <v>1</v>
      </c>
      <c r="I691" s="231"/>
      <c r="J691" s="232">
        <f>ROUND(I691*H691,2)</f>
        <v>0</v>
      </c>
      <c r="K691" s="228" t="s">
        <v>156</v>
      </c>
      <c r="L691" s="233"/>
      <c r="M691" s="234" t="s">
        <v>32</v>
      </c>
      <c r="N691" s="235" t="s">
        <v>47</v>
      </c>
      <c r="O691" s="85"/>
      <c r="P691" s="222">
        <f>O691*H691</f>
        <v>0</v>
      </c>
      <c r="Q691" s="222">
        <v>0</v>
      </c>
      <c r="R691" s="222">
        <f>Q691*H691</f>
        <v>0</v>
      </c>
      <c r="S691" s="222">
        <v>0</v>
      </c>
      <c r="T691" s="223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24" t="s">
        <v>668</v>
      </c>
      <c r="AT691" s="224" t="s">
        <v>159</v>
      </c>
      <c r="AU691" s="224" t="s">
        <v>83</v>
      </c>
      <c r="AY691" s="17" t="s">
        <v>151</v>
      </c>
      <c r="BE691" s="225">
        <f>IF(N691="základní",J691,0)</f>
        <v>0</v>
      </c>
      <c r="BF691" s="225">
        <f>IF(N691="snížená",J691,0)</f>
        <v>0</v>
      </c>
      <c r="BG691" s="225">
        <f>IF(N691="zákl. přenesená",J691,0)</f>
        <v>0</v>
      </c>
      <c r="BH691" s="225">
        <f>IF(N691="sníž. přenesená",J691,0)</f>
        <v>0</v>
      </c>
      <c r="BI691" s="225">
        <f>IF(N691="nulová",J691,0)</f>
        <v>0</v>
      </c>
      <c r="BJ691" s="17" t="s">
        <v>83</v>
      </c>
      <c r="BK691" s="225">
        <f>ROUND(I691*H691,2)</f>
        <v>0</v>
      </c>
      <c r="BL691" s="17" t="s">
        <v>668</v>
      </c>
      <c r="BM691" s="224" t="s">
        <v>2413</v>
      </c>
    </row>
    <row r="692" s="2" customFormat="1">
      <c r="A692" s="39"/>
      <c r="B692" s="40"/>
      <c r="C692" s="41"/>
      <c r="D692" s="240" t="s">
        <v>2145</v>
      </c>
      <c r="E692" s="41"/>
      <c r="F692" s="271" t="s">
        <v>2414</v>
      </c>
      <c r="G692" s="41"/>
      <c r="H692" s="41"/>
      <c r="I692" s="272"/>
      <c r="J692" s="41"/>
      <c r="K692" s="41"/>
      <c r="L692" s="45"/>
      <c r="M692" s="273"/>
      <c r="N692" s="274"/>
      <c r="O692" s="85"/>
      <c r="P692" s="85"/>
      <c r="Q692" s="85"/>
      <c r="R692" s="85"/>
      <c r="S692" s="85"/>
      <c r="T692" s="86"/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T692" s="17" t="s">
        <v>2145</v>
      </c>
      <c r="AU692" s="17" t="s">
        <v>83</v>
      </c>
    </row>
    <row r="693" s="2" customFormat="1" ht="24.15" customHeight="1">
      <c r="A693" s="39"/>
      <c r="B693" s="40"/>
      <c r="C693" s="226" t="s">
        <v>2415</v>
      </c>
      <c r="D693" s="226" t="s">
        <v>159</v>
      </c>
      <c r="E693" s="227" t="s">
        <v>2416</v>
      </c>
      <c r="F693" s="228" t="s">
        <v>2417</v>
      </c>
      <c r="G693" s="229" t="s">
        <v>162</v>
      </c>
      <c r="H693" s="230">
        <v>1</v>
      </c>
      <c r="I693" s="231"/>
      <c r="J693" s="232">
        <f>ROUND(I693*H693,2)</f>
        <v>0</v>
      </c>
      <c r="K693" s="228" t="s">
        <v>156</v>
      </c>
      <c r="L693" s="233"/>
      <c r="M693" s="234" t="s">
        <v>32</v>
      </c>
      <c r="N693" s="235" t="s">
        <v>47</v>
      </c>
      <c r="O693" s="85"/>
      <c r="P693" s="222">
        <f>O693*H693</f>
        <v>0</v>
      </c>
      <c r="Q693" s="222">
        <v>0</v>
      </c>
      <c r="R693" s="222">
        <f>Q693*H693</f>
        <v>0</v>
      </c>
      <c r="S693" s="222">
        <v>0</v>
      </c>
      <c r="T693" s="223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24" t="s">
        <v>668</v>
      </c>
      <c r="AT693" s="224" t="s">
        <v>159</v>
      </c>
      <c r="AU693" s="224" t="s">
        <v>83</v>
      </c>
      <c r="AY693" s="17" t="s">
        <v>151</v>
      </c>
      <c r="BE693" s="225">
        <f>IF(N693="základní",J693,0)</f>
        <v>0</v>
      </c>
      <c r="BF693" s="225">
        <f>IF(N693="snížená",J693,0)</f>
        <v>0</v>
      </c>
      <c r="BG693" s="225">
        <f>IF(N693="zákl. přenesená",J693,0)</f>
        <v>0</v>
      </c>
      <c r="BH693" s="225">
        <f>IF(N693="sníž. přenesená",J693,0)</f>
        <v>0</v>
      </c>
      <c r="BI693" s="225">
        <f>IF(N693="nulová",J693,0)</f>
        <v>0</v>
      </c>
      <c r="BJ693" s="17" t="s">
        <v>83</v>
      </c>
      <c r="BK693" s="225">
        <f>ROUND(I693*H693,2)</f>
        <v>0</v>
      </c>
      <c r="BL693" s="17" t="s">
        <v>668</v>
      </c>
      <c r="BM693" s="224" t="s">
        <v>2418</v>
      </c>
    </row>
    <row r="694" s="2" customFormat="1" ht="24.15" customHeight="1">
      <c r="A694" s="39"/>
      <c r="B694" s="40"/>
      <c r="C694" s="226" t="s">
        <v>2419</v>
      </c>
      <c r="D694" s="226" t="s">
        <v>159</v>
      </c>
      <c r="E694" s="227" t="s">
        <v>2420</v>
      </c>
      <c r="F694" s="228" t="s">
        <v>2421</v>
      </c>
      <c r="G694" s="229" t="s">
        <v>162</v>
      </c>
      <c r="H694" s="230">
        <v>1</v>
      </c>
      <c r="I694" s="231"/>
      <c r="J694" s="232">
        <f>ROUND(I694*H694,2)</f>
        <v>0</v>
      </c>
      <c r="K694" s="228" t="s">
        <v>156</v>
      </c>
      <c r="L694" s="233"/>
      <c r="M694" s="234" t="s">
        <v>32</v>
      </c>
      <c r="N694" s="235" t="s">
        <v>47</v>
      </c>
      <c r="O694" s="85"/>
      <c r="P694" s="222">
        <f>O694*H694</f>
        <v>0</v>
      </c>
      <c r="Q694" s="222">
        <v>0</v>
      </c>
      <c r="R694" s="222">
        <f>Q694*H694</f>
        <v>0</v>
      </c>
      <c r="S694" s="222">
        <v>0</v>
      </c>
      <c r="T694" s="223">
        <f>S694*H694</f>
        <v>0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24" t="s">
        <v>163</v>
      </c>
      <c r="AT694" s="224" t="s">
        <v>159</v>
      </c>
      <c r="AU694" s="224" t="s">
        <v>83</v>
      </c>
      <c r="AY694" s="17" t="s">
        <v>151</v>
      </c>
      <c r="BE694" s="225">
        <f>IF(N694="základní",J694,0)</f>
        <v>0</v>
      </c>
      <c r="BF694" s="225">
        <f>IF(N694="snížená",J694,0)</f>
        <v>0</v>
      </c>
      <c r="BG694" s="225">
        <f>IF(N694="zákl. přenesená",J694,0)</f>
        <v>0</v>
      </c>
      <c r="BH694" s="225">
        <f>IF(N694="sníž. přenesená",J694,0)</f>
        <v>0</v>
      </c>
      <c r="BI694" s="225">
        <f>IF(N694="nulová",J694,0)</f>
        <v>0</v>
      </c>
      <c r="BJ694" s="17" t="s">
        <v>83</v>
      </c>
      <c r="BK694" s="225">
        <f>ROUND(I694*H694,2)</f>
        <v>0</v>
      </c>
      <c r="BL694" s="17" t="s">
        <v>164</v>
      </c>
      <c r="BM694" s="224" t="s">
        <v>2422</v>
      </c>
    </row>
    <row r="695" s="2" customFormat="1" ht="24.15" customHeight="1">
      <c r="A695" s="39"/>
      <c r="B695" s="40"/>
      <c r="C695" s="226" t="s">
        <v>2423</v>
      </c>
      <c r="D695" s="226" t="s">
        <v>159</v>
      </c>
      <c r="E695" s="227" t="s">
        <v>2424</v>
      </c>
      <c r="F695" s="228" t="s">
        <v>2425</v>
      </c>
      <c r="G695" s="229" t="s">
        <v>162</v>
      </c>
      <c r="H695" s="230">
        <v>1</v>
      </c>
      <c r="I695" s="231"/>
      <c r="J695" s="232">
        <f>ROUND(I695*H695,2)</f>
        <v>0</v>
      </c>
      <c r="K695" s="228" t="s">
        <v>156</v>
      </c>
      <c r="L695" s="233"/>
      <c r="M695" s="234" t="s">
        <v>32</v>
      </c>
      <c r="N695" s="235" t="s">
        <v>47</v>
      </c>
      <c r="O695" s="85"/>
      <c r="P695" s="222">
        <f>O695*H695</f>
        <v>0</v>
      </c>
      <c r="Q695" s="222">
        <v>0</v>
      </c>
      <c r="R695" s="222">
        <f>Q695*H695</f>
        <v>0</v>
      </c>
      <c r="S695" s="222">
        <v>0</v>
      </c>
      <c r="T695" s="223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24" t="s">
        <v>163</v>
      </c>
      <c r="AT695" s="224" t="s">
        <v>159</v>
      </c>
      <c r="AU695" s="224" t="s">
        <v>83</v>
      </c>
      <c r="AY695" s="17" t="s">
        <v>151</v>
      </c>
      <c r="BE695" s="225">
        <f>IF(N695="základní",J695,0)</f>
        <v>0</v>
      </c>
      <c r="BF695" s="225">
        <f>IF(N695="snížená",J695,0)</f>
        <v>0</v>
      </c>
      <c r="BG695" s="225">
        <f>IF(N695="zákl. přenesená",J695,0)</f>
        <v>0</v>
      </c>
      <c r="BH695" s="225">
        <f>IF(N695="sníž. přenesená",J695,0)</f>
        <v>0</v>
      </c>
      <c r="BI695" s="225">
        <f>IF(N695="nulová",J695,0)</f>
        <v>0</v>
      </c>
      <c r="BJ695" s="17" t="s">
        <v>83</v>
      </c>
      <c r="BK695" s="225">
        <f>ROUND(I695*H695,2)</f>
        <v>0</v>
      </c>
      <c r="BL695" s="17" t="s">
        <v>164</v>
      </c>
      <c r="BM695" s="224" t="s">
        <v>2426</v>
      </c>
    </row>
    <row r="696" s="2" customFormat="1" ht="24.15" customHeight="1">
      <c r="A696" s="39"/>
      <c r="B696" s="40"/>
      <c r="C696" s="226" t="s">
        <v>2427</v>
      </c>
      <c r="D696" s="226" t="s">
        <v>159</v>
      </c>
      <c r="E696" s="227" t="s">
        <v>2428</v>
      </c>
      <c r="F696" s="228" t="s">
        <v>2429</v>
      </c>
      <c r="G696" s="229" t="s">
        <v>162</v>
      </c>
      <c r="H696" s="230">
        <v>1</v>
      </c>
      <c r="I696" s="231"/>
      <c r="J696" s="232">
        <f>ROUND(I696*H696,2)</f>
        <v>0</v>
      </c>
      <c r="K696" s="228" t="s">
        <v>156</v>
      </c>
      <c r="L696" s="233"/>
      <c r="M696" s="234" t="s">
        <v>32</v>
      </c>
      <c r="N696" s="235" t="s">
        <v>47</v>
      </c>
      <c r="O696" s="85"/>
      <c r="P696" s="222">
        <f>O696*H696</f>
        <v>0</v>
      </c>
      <c r="Q696" s="222">
        <v>0</v>
      </c>
      <c r="R696" s="222">
        <f>Q696*H696</f>
        <v>0</v>
      </c>
      <c r="S696" s="222">
        <v>0</v>
      </c>
      <c r="T696" s="223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24" t="s">
        <v>668</v>
      </c>
      <c r="AT696" s="224" t="s">
        <v>159</v>
      </c>
      <c r="AU696" s="224" t="s">
        <v>83</v>
      </c>
      <c r="AY696" s="17" t="s">
        <v>151</v>
      </c>
      <c r="BE696" s="225">
        <f>IF(N696="základní",J696,0)</f>
        <v>0</v>
      </c>
      <c r="BF696" s="225">
        <f>IF(N696="snížená",J696,0)</f>
        <v>0</v>
      </c>
      <c r="BG696" s="225">
        <f>IF(N696="zákl. přenesená",J696,0)</f>
        <v>0</v>
      </c>
      <c r="BH696" s="225">
        <f>IF(N696="sníž. přenesená",J696,0)</f>
        <v>0</v>
      </c>
      <c r="BI696" s="225">
        <f>IF(N696="nulová",J696,0)</f>
        <v>0</v>
      </c>
      <c r="BJ696" s="17" t="s">
        <v>83</v>
      </c>
      <c r="BK696" s="225">
        <f>ROUND(I696*H696,2)</f>
        <v>0</v>
      </c>
      <c r="BL696" s="17" t="s">
        <v>668</v>
      </c>
      <c r="BM696" s="224" t="s">
        <v>2430</v>
      </c>
    </row>
    <row r="697" s="2" customFormat="1" ht="24.15" customHeight="1">
      <c r="A697" s="39"/>
      <c r="B697" s="40"/>
      <c r="C697" s="226" t="s">
        <v>2431</v>
      </c>
      <c r="D697" s="226" t="s">
        <v>159</v>
      </c>
      <c r="E697" s="227" t="s">
        <v>2432</v>
      </c>
      <c r="F697" s="228" t="s">
        <v>2433</v>
      </c>
      <c r="G697" s="229" t="s">
        <v>162</v>
      </c>
      <c r="H697" s="230">
        <v>1</v>
      </c>
      <c r="I697" s="231"/>
      <c r="J697" s="232">
        <f>ROUND(I697*H697,2)</f>
        <v>0</v>
      </c>
      <c r="K697" s="228" t="s">
        <v>156</v>
      </c>
      <c r="L697" s="233"/>
      <c r="M697" s="234" t="s">
        <v>32</v>
      </c>
      <c r="N697" s="235" t="s">
        <v>47</v>
      </c>
      <c r="O697" s="85"/>
      <c r="P697" s="222">
        <f>O697*H697</f>
        <v>0</v>
      </c>
      <c r="Q697" s="222">
        <v>0</v>
      </c>
      <c r="R697" s="222">
        <f>Q697*H697</f>
        <v>0</v>
      </c>
      <c r="S697" s="222">
        <v>0</v>
      </c>
      <c r="T697" s="223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24" t="s">
        <v>668</v>
      </c>
      <c r="AT697" s="224" t="s">
        <v>159</v>
      </c>
      <c r="AU697" s="224" t="s">
        <v>83</v>
      </c>
      <c r="AY697" s="17" t="s">
        <v>151</v>
      </c>
      <c r="BE697" s="225">
        <f>IF(N697="základní",J697,0)</f>
        <v>0</v>
      </c>
      <c r="BF697" s="225">
        <f>IF(N697="snížená",J697,0)</f>
        <v>0</v>
      </c>
      <c r="BG697" s="225">
        <f>IF(N697="zákl. přenesená",J697,0)</f>
        <v>0</v>
      </c>
      <c r="BH697" s="225">
        <f>IF(N697="sníž. přenesená",J697,0)</f>
        <v>0</v>
      </c>
      <c r="BI697" s="225">
        <f>IF(N697="nulová",J697,0)</f>
        <v>0</v>
      </c>
      <c r="BJ697" s="17" t="s">
        <v>83</v>
      </c>
      <c r="BK697" s="225">
        <f>ROUND(I697*H697,2)</f>
        <v>0</v>
      </c>
      <c r="BL697" s="17" t="s">
        <v>668</v>
      </c>
      <c r="BM697" s="224" t="s">
        <v>2434</v>
      </c>
    </row>
    <row r="698" s="2" customFormat="1" ht="24.15" customHeight="1">
      <c r="A698" s="39"/>
      <c r="B698" s="40"/>
      <c r="C698" s="226" t="s">
        <v>2435</v>
      </c>
      <c r="D698" s="226" t="s">
        <v>159</v>
      </c>
      <c r="E698" s="227" t="s">
        <v>2436</v>
      </c>
      <c r="F698" s="228" t="s">
        <v>2437</v>
      </c>
      <c r="G698" s="229" t="s">
        <v>162</v>
      </c>
      <c r="H698" s="230">
        <v>1</v>
      </c>
      <c r="I698" s="231"/>
      <c r="J698" s="232">
        <f>ROUND(I698*H698,2)</f>
        <v>0</v>
      </c>
      <c r="K698" s="228" t="s">
        <v>156</v>
      </c>
      <c r="L698" s="233"/>
      <c r="M698" s="234" t="s">
        <v>32</v>
      </c>
      <c r="N698" s="235" t="s">
        <v>47</v>
      </c>
      <c r="O698" s="85"/>
      <c r="P698" s="222">
        <f>O698*H698</f>
        <v>0</v>
      </c>
      <c r="Q698" s="222">
        <v>0</v>
      </c>
      <c r="R698" s="222">
        <f>Q698*H698</f>
        <v>0</v>
      </c>
      <c r="S698" s="222">
        <v>0</v>
      </c>
      <c r="T698" s="223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24" t="s">
        <v>163</v>
      </c>
      <c r="AT698" s="224" t="s">
        <v>159</v>
      </c>
      <c r="AU698" s="224" t="s">
        <v>83</v>
      </c>
      <c r="AY698" s="17" t="s">
        <v>151</v>
      </c>
      <c r="BE698" s="225">
        <f>IF(N698="základní",J698,0)</f>
        <v>0</v>
      </c>
      <c r="BF698" s="225">
        <f>IF(N698="snížená",J698,0)</f>
        <v>0</v>
      </c>
      <c r="BG698" s="225">
        <f>IF(N698="zákl. přenesená",J698,0)</f>
        <v>0</v>
      </c>
      <c r="BH698" s="225">
        <f>IF(N698="sníž. přenesená",J698,0)</f>
        <v>0</v>
      </c>
      <c r="BI698" s="225">
        <f>IF(N698="nulová",J698,0)</f>
        <v>0</v>
      </c>
      <c r="BJ698" s="17" t="s">
        <v>83</v>
      </c>
      <c r="BK698" s="225">
        <f>ROUND(I698*H698,2)</f>
        <v>0</v>
      </c>
      <c r="BL698" s="17" t="s">
        <v>164</v>
      </c>
      <c r="BM698" s="224" t="s">
        <v>2438</v>
      </c>
    </row>
    <row r="699" s="2" customFormat="1" ht="24.15" customHeight="1">
      <c r="A699" s="39"/>
      <c r="B699" s="40"/>
      <c r="C699" s="226" t="s">
        <v>2439</v>
      </c>
      <c r="D699" s="226" t="s">
        <v>159</v>
      </c>
      <c r="E699" s="227" t="s">
        <v>2440</v>
      </c>
      <c r="F699" s="228" t="s">
        <v>2441</v>
      </c>
      <c r="G699" s="229" t="s">
        <v>162</v>
      </c>
      <c r="H699" s="230">
        <v>1</v>
      </c>
      <c r="I699" s="231"/>
      <c r="J699" s="232">
        <f>ROUND(I699*H699,2)</f>
        <v>0</v>
      </c>
      <c r="K699" s="228" t="s">
        <v>156</v>
      </c>
      <c r="L699" s="233"/>
      <c r="M699" s="234" t="s">
        <v>32</v>
      </c>
      <c r="N699" s="235" t="s">
        <v>47</v>
      </c>
      <c r="O699" s="85"/>
      <c r="P699" s="222">
        <f>O699*H699</f>
        <v>0</v>
      </c>
      <c r="Q699" s="222">
        <v>0</v>
      </c>
      <c r="R699" s="222">
        <f>Q699*H699</f>
        <v>0</v>
      </c>
      <c r="S699" s="222">
        <v>0</v>
      </c>
      <c r="T699" s="223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24" t="s">
        <v>668</v>
      </c>
      <c r="AT699" s="224" t="s">
        <v>159</v>
      </c>
      <c r="AU699" s="224" t="s">
        <v>83</v>
      </c>
      <c r="AY699" s="17" t="s">
        <v>151</v>
      </c>
      <c r="BE699" s="225">
        <f>IF(N699="základní",J699,0)</f>
        <v>0</v>
      </c>
      <c r="BF699" s="225">
        <f>IF(N699="snížená",J699,0)</f>
        <v>0</v>
      </c>
      <c r="BG699" s="225">
        <f>IF(N699="zákl. přenesená",J699,0)</f>
        <v>0</v>
      </c>
      <c r="BH699" s="225">
        <f>IF(N699="sníž. přenesená",J699,0)</f>
        <v>0</v>
      </c>
      <c r="BI699" s="225">
        <f>IF(N699="nulová",J699,0)</f>
        <v>0</v>
      </c>
      <c r="BJ699" s="17" t="s">
        <v>83</v>
      </c>
      <c r="BK699" s="225">
        <f>ROUND(I699*H699,2)</f>
        <v>0</v>
      </c>
      <c r="BL699" s="17" t="s">
        <v>668</v>
      </c>
      <c r="BM699" s="224" t="s">
        <v>2442</v>
      </c>
    </row>
    <row r="700" s="2" customFormat="1" ht="21.75" customHeight="1">
      <c r="A700" s="39"/>
      <c r="B700" s="40"/>
      <c r="C700" s="226" t="s">
        <v>2443</v>
      </c>
      <c r="D700" s="226" t="s">
        <v>159</v>
      </c>
      <c r="E700" s="227" t="s">
        <v>2444</v>
      </c>
      <c r="F700" s="228" t="s">
        <v>2445</v>
      </c>
      <c r="G700" s="229" t="s">
        <v>162</v>
      </c>
      <c r="H700" s="230">
        <v>1</v>
      </c>
      <c r="I700" s="231"/>
      <c r="J700" s="232">
        <f>ROUND(I700*H700,2)</f>
        <v>0</v>
      </c>
      <c r="K700" s="228" t="s">
        <v>156</v>
      </c>
      <c r="L700" s="233"/>
      <c r="M700" s="234" t="s">
        <v>32</v>
      </c>
      <c r="N700" s="235" t="s">
        <v>47</v>
      </c>
      <c r="O700" s="85"/>
      <c r="P700" s="222">
        <f>O700*H700</f>
        <v>0</v>
      </c>
      <c r="Q700" s="222">
        <v>0</v>
      </c>
      <c r="R700" s="222">
        <f>Q700*H700</f>
        <v>0</v>
      </c>
      <c r="S700" s="222">
        <v>0</v>
      </c>
      <c r="T700" s="223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24" t="s">
        <v>163</v>
      </c>
      <c r="AT700" s="224" t="s">
        <v>159</v>
      </c>
      <c r="AU700" s="224" t="s">
        <v>83</v>
      </c>
      <c r="AY700" s="17" t="s">
        <v>151</v>
      </c>
      <c r="BE700" s="225">
        <f>IF(N700="základní",J700,0)</f>
        <v>0</v>
      </c>
      <c r="BF700" s="225">
        <f>IF(N700="snížená",J700,0)</f>
        <v>0</v>
      </c>
      <c r="BG700" s="225">
        <f>IF(N700="zákl. přenesená",J700,0)</f>
        <v>0</v>
      </c>
      <c r="BH700" s="225">
        <f>IF(N700="sníž. přenesená",J700,0)</f>
        <v>0</v>
      </c>
      <c r="BI700" s="225">
        <f>IF(N700="nulová",J700,0)</f>
        <v>0</v>
      </c>
      <c r="BJ700" s="17" t="s">
        <v>83</v>
      </c>
      <c r="BK700" s="225">
        <f>ROUND(I700*H700,2)</f>
        <v>0</v>
      </c>
      <c r="BL700" s="17" t="s">
        <v>164</v>
      </c>
      <c r="BM700" s="224" t="s">
        <v>2446</v>
      </c>
    </row>
    <row r="701" s="2" customFormat="1" ht="24.15" customHeight="1">
      <c r="A701" s="39"/>
      <c r="B701" s="40"/>
      <c r="C701" s="226" t="s">
        <v>2447</v>
      </c>
      <c r="D701" s="226" t="s">
        <v>159</v>
      </c>
      <c r="E701" s="227" t="s">
        <v>2448</v>
      </c>
      <c r="F701" s="228" t="s">
        <v>2449</v>
      </c>
      <c r="G701" s="229" t="s">
        <v>162</v>
      </c>
      <c r="H701" s="230">
        <v>1</v>
      </c>
      <c r="I701" s="231"/>
      <c r="J701" s="232">
        <f>ROUND(I701*H701,2)</f>
        <v>0</v>
      </c>
      <c r="K701" s="228" t="s">
        <v>156</v>
      </c>
      <c r="L701" s="233"/>
      <c r="M701" s="234" t="s">
        <v>32</v>
      </c>
      <c r="N701" s="235" t="s">
        <v>47</v>
      </c>
      <c r="O701" s="85"/>
      <c r="P701" s="222">
        <f>O701*H701</f>
        <v>0</v>
      </c>
      <c r="Q701" s="222">
        <v>0</v>
      </c>
      <c r="R701" s="222">
        <f>Q701*H701</f>
        <v>0</v>
      </c>
      <c r="S701" s="222">
        <v>0</v>
      </c>
      <c r="T701" s="223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24" t="s">
        <v>668</v>
      </c>
      <c r="AT701" s="224" t="s">
        <v>159</v>
      </c>
      <c r="AU701" s="224" t="s">
        <v>83</v>
      </c>
      <c r="AY701" s="17" t="s">
        <v>151</v>
      </c>
      <c r="BE701" s="225">
        <f>IF(N701="základní",J701,0)</f>
        <v>0</v>
      </c>
      <c r="BF701" s="225">
        <f>IF(N701="snížená",J701,0)</f>
        <v>0</v>
      </c>
      <c r="BG701" s="225">
        <f>IF(N701="zákl. přenesená",J701,0)</f>
        <v>0</v>
      </c>
      <c r="BH701" s="225">
        <f>IF(N701="sníž. přenesená",J701,0)</f>
        <v>0</v>
      </c>
      <c r="BI701" s="225">
        <f>IF(N701="nulová",J701,0)</f>
        <v>0</v>
      </c>
      <c r="BJ701" s="17" t="s">
        <v>83</v>
      </c>
      <c r="BK701" s="225">
        <f>ROUND(I701*H701,2)</f>
        <v>0</v>
      </c>
      <c r="BL701" s="17" t="s">
        <v>668</v>
      </c>
      <c r="BM701" s="224" t="s">
        <v>2450</v>
      </c>
    </row>
    <row r="702" s="2" customFormat="1" ht="16.5" customHeight="1">
      <c r="A702" s="39"/>
      <c r="B702" s="40"/>
      <c r="C702" s="226" t="s">
        <v>2451</v>
      </c>
      <c r="D702" s="226" t="s">
        <v>159</v>
      </c>
      <c r="E702" s="227" t="s">
        <v>2452</v>
      </c>
      <c r="F702" s="228" t="s">
        <v>2453</v>
      </c>
      <c r="G702" s="229" t="s">
        <v>162</v>
      </c>
      <c r="H702" s="230">
        <v>8</v>
      </c>
      <c r="I702" s="231"/>
      <c r="J702" s="232">
        <f>ROUND(I702*H702,2)</f>
        <v>0</v>
      </c>
      <c r="K702" s="228" t="s">
        <v>156</v>
      </c>
      <c r="L702" s="233"/>
      <c r="M702" s="234" t="s">
        <v>32</v>
      </c>
      <c r="N702" s="235" t="s">
        <v>47</v>
      </c>
      <c r="O702" s="85"/>
      <c r="P702" s="222">
        <f>O702*H702</f>
        <v>0</v>
      </c>
      <c r="Q702" s="222">
        <v>0</v>
      </c>
      <c r="R702" s="222">
        <f>Q702*H702</f>
        <v>0</v>
      </c>
      <c r="S702" s="222">
        <v>0</v>
      </c>
      <c r="T702" s="223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24" t="s">
        <v>163</v>
      </c>
      <c r="AT702" s="224" t="s">
        <v>159</v>
      </c>
      <c r="AU702" s="224" t="s">
        <v>83</v>
      </c>
      <c r="AY702" s="17" t="s">
        <v>151</v>
      </c>
      <c r="BE702" s="225">
        <f>IF(N702="základní",J702,0)</f>
        <v>0</v>
      </c>
      <c r="BF702" s="225">
        <f>IF(N702="snížená",J702,0)</f>
        <v>0</v>
      </c>
      <c r="BG702" s="225">
        <f>IF(N702="zákl. přenesená",J702,0)</f>
        <v>0</v>
      </c>
      <c r="BH702" s="225">
        <f>IF(N702="sníž. přenesená",J702,0)</f>
        <v>0</v>
      </c>
      <c r="BI702" s="225">
        <f>IF(N702="nulová",J702,0)</f>
        <v>0</v>
      </c>
      <c r="BJ702" s="17" t="s">
        <v>83</v>
      </c>
      <c r="BK702" s="225">
        <f>ROUND(I702*H702,2)</f>
        <v>0</v>
      </c>
      <c r="BL702" s="17" t="s">
        <v>164</v>
      </c>
      <c r="BM702" s="224" t="s">
        <v>2454</v>
      </c>
    </row>
    <row r="703" s="2" customFormat="1" ht="16.5" customHeight="1">
      <c r="A703" s="39"/>
      <c r="B703" s="40"/>
      <c r="C703" s="226" t="s">
        <v>2455</v>
      </c>
      <c r="D703" s="226" t="s">
        <v>159</v>
      </c>
      <c r="E703" s="227" t="s">
        <v>2456</v>
      </c>
      <c r="F703" s="228" t="s">
        <v>2457</v>
      </c>
      <c r="G703" s="229" t="s">
        <v>162</v>
      </c>
      <c r="H703" s="230">
        <v>8</v>
      </c>
      <c r="I703" s="231"/>
      <c r="J703" s="232">
        <f>ROUND(I703*H703,2)</f>
        <v>0</v>
      </c>
      <c r="K703" s="228" t="s">
        <v>156</v>
      </c>
      <c r="L703" s="233"/>
      <c r="M703" s="234" t="s">
        <v>32</v>
      </c>
      <c r="N703" s="235" t="s">
        <v>47</v>
      </c>
      <c r="O703" s="85"/>
      <c r="P703" s="222">
        <f>O703*H703</f>
        <v>0</v>
      </c>
      <c r="Q703" s="222">
        <v>0</v>
      </c>
      <c r="R703" s="222">
        <f>Q703*H703</f>
        <v>0</v>
      </c>
      <c r="S703" s="222">
        <v>0</v>
      </c>
      <c r="T703" s="223">
        <f>S703*H703</f>
        <v>0</v>
      </c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R703" s="224" t="s">
        <v>163</v>
      </c>
      <c r="AT703" s="224" t="s">
        <v>159</v>
      </c>
      <c r="AU703" s="224" t="s">
        <v>83</v>
      </c>
      <c r="AY703" s="17" t="s">
        <v>151</v>
      </c>
      <c r="BE703" s="225">
        <f>IF(N703="základní",J703,0)</f>
        <v>0</v>
      </c>
      <c r="BF703" s="225">
        <f>IF(N703="snížená",J703,0)</f>
        <v>0</v>
      </c>
      <c r="BG703" s="225">
        <f>IF(N703="zákl. přenesená",J703,0)</f>
        <v>0</v>
      </c>
      <c r="BH703" s="225">
        <f>IF(N703="sníž. přenesená",J703,0)</f>
        <v>0</v>
      </c>
      <c r="BI703" s="225">
        <f>IF(N703="nulová",J703,0)</f>
        <v>0</v>
      </c>
      <c r="BJ703" s="17" t="s">
        <v>83</v>
      </c>
      <c r="BK703" s="225">
        <f>ROUND(I703*H703,2)</f>
        <v>0</v>
      </c>
      <c r="BL703" s="17" t="s">
        <v>164</v>
      </c>
      <c r="BM703" s="224" t="s">
        <v>2458</v>
      </c>
    </row>
    <row r="704" s="2" customFormat="1" ht="16.5" customHeight="1">
      <c r="A704" s="39"/>
      <c r="B704" s="40"/>
      <c r="C704" s="226" t="s">
        <v>2459</v>
      </c>
      <c r="D704" s="226" t="s">
        <v>159</v>
      </c>
      <c r="E704" s="227" t="s">
        <v>2460</v>
      </c>
      <c r="F704" s="228" t="s">
        <v>2461</v>
      </c>
      <c r="G704" s="229" t="s">
        <v>162</v>
      </c>
      <c r="H704" s="230">
        <v>1</v>
      </c>
      <c r="I704" s="231"/>
      <c r="J704" s="232">
        <f>ROUND(I704*H704,2)</f>
        <v>0</v>
      </c>
      <c r="K704" s="228" t="s">
        <v>156</v>
      </c>
      <c r="L704" s="233"/>
      <c r="M704" s="234" t="s">
        <v>32</v>
      </c>
      <c r="N704" s="235" t="s">
        <v>47</v>
      </c>
      <c r="O704" s="85"/>
      <c r="P704" s="222">
        <f>O704*H704</f>
        <v>0</v>
      </c>
      <c r="Q704" s="222">
        <v>0</v>
      </c>
      <c r="R704" s="222">
        <f>Q704*H704</f>
        <v>0</v>
      </c>
      <c r="S704" s="222">
        <v>0</v>
      </c>
      <c r="T704" s="223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24" t="s">
        <v>163</v>
      </c>
      <c r="AT704" s="224" t="s">
        <v>159</v>
      </c>
      <c r="AU704" s="224" t="s">
        <v>83</v>
      </c>
      <c r="AY704" s="17" t="s">
        <v>151</v>
      </c>
      <c r="BE704" s="225">
        <f>IF(N704="základní",J704,0)</f>
        <v>0</v>
      </c>
      <c r="BF704" s="225">
        <f>IF(N704="snížená",J704,0)</f>
        <v>0</v>
      </c>
      <c r="BG704" s="225">
        <f>IF(N704="zákl. přenesená",J704,0)</f>
        <v>0</v>
      </c>
      <c r="BH704" s="225">
        <f>IF(N704="sníž. přenesená",J704,0)</f>
        <v>0</v>
      </c>
      <c r="BI704" s="225">
        <f>IF(N704="nulová",J704,0)</f>
        <v>0</v>
      </c>
      <c r="BJ704" s="17" t="s">
        <v>83</v>
      </c>
      <c r="BK704" s="225">
        <f>ROUND(I704*H704,2)</f>
        <v>0</v>
      </c>
      <c r="BL704" s="17" t="s">
        <v>164</v>
      </c>
      <c r="BM704" s="224" t="s">
        <v>2462</v>
      </c>
    </row>
    <row r="705" s="2" customFormat="1" ht="16.5" customHeight="1">
      <c r="A705" s="39"/>
      <c r="B705" s="40"/>
      <c r="C705" s="226" t="s">
        <v>2463</v>
      </c>
      <c r="D705" s="226" t="s">
        <v>159</v>
      </c>
      <c r="E705" s="227" t="s">
        <v>2464</v>
      </c>
      <c r="F705" s="228" t="s">
        <v>2465</v>
      </c>
      <c r="G705" s="229" t="s">
        <v>162</v>
      </c>
      <c r="H705" s="230">
        <v>1</v>
      </c>
      <c r="I705" s="231"/>
      <c r="J705" s="232">
        <f>ROUND(I705*H705,2)</f>
        <v>0</v>
      </c>
      <c r="K705" s="228" t="s">
        <v>156</v>
      </c>
      <c r="L705" s="233"/>
      <c r="M705" s="234" t="s">
        <v>32</v>
      </c>
      <c r="N705" s="235" t="s">
        <v>47</v>
      </c>
      <c r="O705" s="85"/>
      <c r="P705" s="222">
        <f>O705*H705</f>
        <v>0</v>
      </c>
      <c r="Q705" s="222">
        <v>0</v>
      </c>
      <c r="R705" s="222">
        <f>Q705*H705</f>
        <v>0</v>
      </c>
      <c r="S705" s="222">
        <v>0</v>
      </c>
      <c r="T705" s="223">
        <f>S705*H705</f>
        <v>0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24" t="s">
        <v>163</v>
      </c>
      <c r="AT705" s="224" t="s">
        <v>159</v>
      </c>
      <c r="AU705" s="224" t="s">
        <v>83</v>
      </c>
      <c r="AY705" s="17" t="s">
        <v>151</v>
      </c>
      <c r="BE705" s="225">
        <f>IF(N705="základní",J705,0)</f>
        <v>0</v>
      </c>
      <c r="BF705" s="225">
        <f>IF(N705="snížená",J705,0)</f>
        <v>0</v>
      </c>
      <c r="BG705" s="225">
        <f>IF(N705="zákl. přenesená",J705,0)</f>
        <v>0</v>
      </c>
      <c r="BH705" s="225">
        <f>IF(N705="sníž. přenesená",J705,0)</f>
        <v>0</v>
      </c>
      <c r="BI705" s="225">
        <f>IF(N705="nulová",J705,0)</f>
        <v>0</v>
      </c>
      <c r="BJ705" s="17" t="s">
        <v>83</v>
      </c>
      <c r="BK705" s="225">
        <f>ROUND(I705*H705,2)</f>
        <v>0</v>
      </c>
      <c r="BL705" s="17" t="s">
        <v>164</v>
      </c>
      <c r="BM705" s="224" t="s">
        <v>2466</v>
      </c>
    </row>
    <row r="706" s="2" customFormat="1" ht="16.5" customHeight="1">
      <c r="A706" s="39"/>
      <c r="B706" s="40"/>
      <c r="C706" s="226" t="s">
        <v>2467</v>
      </c>
      <c r="D706" s="226" t="s">
        <v>159</v>
      </c>
      <c r="E706" s="227" t="s">
        <v>2468</v>
      </c>
      <c r="F706" s="228" t="s">
        <v>2469</v>
      </c>
      <c r="G706" s="229" t="s">
        <v>162</v>
      </c>
      <c r="H706" s="230">
        <v>7</v>
      </c>
      <c r="I706" s="231"/>
      <c r="J706" s="232">
        <f>ROUND(I706*H706,2)</f>
        <v>0</v>
      </c>
      <c r="K706" s="228" t="s">
        <v>156</v>
      </c>
      <c r="L706" s="233"/>
      <c r="M706" s="234" t="s">
        <v>32</v>
      </c>
      <c r="N706" s="235" t="s">
        <v>47</v>
      </c>
      <c r="O706" s="85"/>
      <c r="P706" s="222">
        <f>O706*H706</f>
        <v>0</v>
      </c>
      <c r="Q706" s="222">
        <v>0</v>
      </c>
      <c r="R706" s="222">
        <f>Q706*H706</f>
        <v>0</v>
      </c>
      <c r="S706" s="222">
        <v>0</v>
      </c>
      <c r="T706" s="223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24" t="s">
        <v>163</v>
      </c>
      <c r="AT706" s="224" t="s">
        <v>159</v>
      </c>
      <c r="AU706" s="224" t="s">
        <v>83</v>
      </c>
      <c r="AY706" s="17" t="s">
        <v>151</v>
      </c>
      <c r="BE706" s="225">
        <f>IF(N706="základní",J706,0)</f>
        <v>0</v>
      </c>
      <c r="BF706" s="225">
        <f>IF(N706="snížená",J706,0)</f>
        <v>0</v>
      </c>
      <c r="BG706" s="225">
        <f>IF(N706="zákl. přenesená",J706,0)</f>
        <v>0</v>
      </c>
      <c r="BH706" s="225">
        <f>IF(N706="sníž. přenesená",J706,0)</f>
        <v>0</v>
      </c>
      <c r="BI706" s="225">
        <f>IF(N706="nulová",J706,0)</f>
        <v>0</v>
      </c>
      <c r="BJ706" s="17" t="s">
        <v>83</v>
      </c>
      <c r="BK706" s="225">
        <f>ROUND(I706*H706,2)</f>
        <v>0</v>
      </c>
      <c r="BL706" s="17" t="s">
        <v>164</v>
      </c>
      <c r="BM706" s="224" t="s">
        <v>2470</v>
      </c>
    </row>
    <row r="707" s="2" customFormat="1" ht="16.5" customHeight="1">
      <c r="A707" s="39"/>
      <c r="B707" s="40"/>
      <c r="C707" s="226" t="s">
        <v>2471</v>
      </c>
      <c r="D707" s="226" t="s">
        <v>159</v>
      </c>
      <c r="E707" s="227" t="s">
        <v>2472</v>
      </c>
      <c r="F707" s="228" t="s">
        <v>2473</v>
      </c>
      <c r="G707" s="229" t="s">
        <v>162</v>
      </c>
      <c r="H707" s="230">
        <v>1</v>
      </c>
      <c r="I707" s="231"/>
      <c r="J707" s="232">
        <f>ROUND(I707*H707,2)</f>
        <v>0</v>
      </c>
      <c r="K707" s="228" t="s">
        <v>156</v>
      </c>
      <c r="L707" s="233"/>
      <c r="M707" s="234" t="s">
        <v>32</v>
      </c>
      <c r="N707" s="235" t="s">
        <v>47</v>
      </c>
      <c r="O707" s="85"/>
      <c r="P707" s="222">
        <f>O707*H707</f>
        <v>0</v>
      </c>
      <c r="Q707" s="222">
        <v>0</v>
      </c>
      <c r="R707" s="222">
        <f>Q707*H707</f>
        <v>0</v>
      </c>
      <c r="S707" s="222">
        <v>0</v>
      </c>
      <c r="T707" s="223">
        <f>S707*H707</f>
        <v>0</v>
      </c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R707" s="224" t="s">
        <v>163</v>
      </c>
      <c r="AT707" s="224" t="s">
        <v>159</v>
      </c>
      <c r="AU707" s="224" t="s">
        <v>83</v>
      </c>
      <c r="AY707" s="17" t="s">
        <v>151</v>
      </c>
      <c r="BE707" s="225">
        <f>IF(N707="základní",J707,0)</f>
        <v>0</v>
      </c>
      <c r="BF707" s="225">
        <f>IF(N707="snížená",J707,0)</f>
        <v>0</v>
      </c>
      <c r="BG707" s="225">
        <f>IF(N707="zákl. přenesená",J707,0)</f>
        <v>0</v>
      </c>
      <c r="BH707" s="225">
        <f>IF(N707="sníž. přenesená",J707,0)</f>
        <v>0</v>
      </c>
      <c r="BI707" s="225">
        <f>IF(N707="nulová",J707,0)</f>
        <v>0</v>
      </c>
      <c r="BJ707" s="17" t="s">
        <v>83</v>
      </c>
      <c r="BK707" s="225">
        <f>ROUND(I707*H707,2)</f>
        <v>0</v>
      </c>
      <c r="BL707" s="17" t="s">
        <v>164</v>
      </c>
      <c r="BM707" s="224" t="s">
        <v>2474</v>
      </c>
    </row>
    <row r="708" s="2" customFormat="1" ht="16.5" customHeight="1">
      <c r="A708" s="39"/>
      <c r="B708" s="40"/>
      <c r="C708" s="226" t="s">
        <v>2475</v>
      </c>
      <c r="D708" s="226" t="s">
        <v>159</v>
      </c>
      <c r="E708" s="227" t="s">
        <v>2476</v>
      </c>
      <c r="F708" s="228" t="s">
        <v>2477</v>
      </c>
      <c r="G708" s="229" t="s">
        <v>162</v>
      </c>
      <c r="H708" s="230">
        <v>1</v>
      </c>
      <c r="I708" s="231"/>
      <c r="J708" s="232">
        <f>ROUND(I708*H708,2)</f>
        <v>0</v>
      </c>
      <c r="K708" s="228" t="s">
        <v>156</v>
      </c>
      <c r="L708" s="233"/>
      <c r="M708" s="234" t="s">
        <v>32</v>
      </c>
      <c r="N708" s="235" t="s">
        <v>47</v>
      </c>
      <c r="O708" s="85"/>
      <c r="P708" s="222">
        <f>O708*H708</f>
        <v>0</v>
      </c>
      <c r="Q708" s="222">
        <v>0</v>
      </c>
      <c r="R708" s="222">
        <f>Q708*H708</f>
        <v>0</v>
      </c>
      <c r="S708" s="222">
        <v>0</v>
      </c>
      <c r="T708" s="223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24" t="s">
        <v>163</v>
      </c>
      <c r="AT708" s="224" t="s">
        <v>159</v>
      </c>
      <c r="AU708" s="224" t="s">
        <v>83</v>
      </c>
      <c r="AY708" s="17" t="s">
        <v>151</v>
      </c>
      <c r="BE708" s="225">
        <f>IF(N708="základní",J708,0)</f>
        <v>0</v>
      </c>
      <c r="BF708" s="225">
        <f>IF(N708="snížená",J708,0)</f>
        <v>0</v>
      </c>
      <c r="BG708" s="225">
        <f>IF(N708="zákl. přenesená",J708,0)</f>
        <v>0</v>
      </c>
      <c r="BH708" s="225">
        <f>IF(N708="sníž. přenesená",J708,0)</f>
        <v>0</v>
      </c>
      <c r="BI708" s="225">
        <f>IF(N708="nulová",J708,0)</f>
        <v>0</v>
      </c>
      <c r="BJ708" s="17" t="s">
        <v>83</v>
      </c>
      <c r="BK708" s="225">
        <f>ROUND(I708*H708,2)</f>
        <v>0</v>
      </c>
      <c r="BL708" s="17" t="s">
        <v>164</v>
      </c>
      <c r="BM708" s="224" t="s">
        <v>2478</v>
      </c>
    </row>
    <row r="709" s="2" customFormat="1" ht="16.5" customHeight="1">
      <c r="A709" s="39"/>
      <c r="B709" s="40"/>
      <c r="C709" s="226" t="s">
        <v>2479</v>
      </c>
      <c r="D709" s="226" t="s">
        <v>159</v>
      </c>
      <c r="E709" s="227" t="s">
        <v>2480</v>
      </c>
      <c r="F709" s="228" t="s">
        <v>2481</v>
      </c>
      <c r="G709" s="229" t="s">
        <v>162</v>
      </c>
      <c r="H709" s="230">
        <v>3</v>
      </c>
      <c r="I709" s="231"/>
      <c r="J709" s="232">
        <f>ROUND(I709*H709,2)</f>
        <v>0</v>
      </c>
      <c r="K709" s="228" t="s">
        <v>156</v>
      </c>
      <c r="L709" s="233"/>
      <c r="M709" s="234" t="s">
        <v>32</v>
      </c>
      <c r="N709" s="235" t="s">
        <v>47</v>
      </c>
      <c r="O709" s="85"/>
      <c r="P709" s="222">
        <f>O709*H709</f>
        <v>0</v>
      </c>
      <c r="Q709" s="222">
        <v>0</v>
      </c>
      <c r="R709" s="222">
        <f>Q709*H709</f>
        <v>0</v>
      </c>
      <c r="S709" s="222">
        <v>0</v>
      </c>
      <c r="T709" s="223">
        <f>S709*H709</f>
        <v>0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24" t="s">
        <v>163</v>
      </c>
      <c r="AT709" s="224" t="s">
        <v>159</v>
      </c>
      <c r="AU709" s="224" t="s">
        <v>83</v>
      </c>
      <c r="AY709" s="17" t="s">
        <v>151</v>
      </c>
      <c r="BE709" s="225">
        <f>IF(N709="základní",J709,0)</f>
        <v>0</v>
      </c>
      <c r="BF709" s="225">
        <f>IF(N709="snížená",J709,0)</f>
        <v>0</v>
      </c>
      <c r="BG709" s="225">
        <f>IF(N709="zákl. přenesená",J709,0)</f>
        <v>0</v>
      </c>
      <c r="BH709" s="225">
        <f>IF(N709="sníž. přenesená",J709,0)</f>
        <v>0</v>
      </c>
      <c r="BI709" s="225">
        <f>IF(N709="nulová",J709,0)</f>
        <v>0</v>
      </c>
      <c r="BJ709" s="17" t="s">
        <v>83</v>
      </c>
      <c r="BK709" s="225">
        <f>ROUND(I709*H709,2)</f>
        <v>0</v>
      </c>
      <c r="BL709" s="17" t="s">
        <v>164</v>
      </c>
      <c r="BM709" s="224" t="s">
        <v>2482</v>
      </c>
    </row>
    <row r="710" s="2" customFormat="1" ht="21.75" customHeight="1">
      <c r="A710" s="39"/>
      <c r="B710" s="40"/>
      <c r="C710" s="226" t="s">
        <v>2483</v>
      </c>
      <c r="D710" s="226" t="s">
        <v>159</v>
      </c>
      <c r="E710" s="227" t="s">
        <v>2484</v>
      </c>
      <c r="F710" s="228" t="s">
        <v>2485</v>
      </c>
      <c r="G710" s="229" t="s">
        <v>162</v>
      </c>
      <c r="H710" s="230">
        <v>2</v>
      </c>
      <c r="I710" s="231"/>
      <c r="J710" s="232">
        <f>ROUND(I710*H710,2)</f>
        <v>0</v>
      </c>
      <c r="K710" s="228" t="s">
        <v>156</v>
      </c>
      <c r="L710" s="233"/>
      <c r="M710" s="234" t="s">
        <v>32</v>
      </c>
      <c r="N710" s="235" t="s">
        <v>47</v>
      </c>
      <c r="O710" s="85"/>
      <c r="P710" s="222">
        <f>O710*H710</f>
        <v>0</v>
      </c>
      <c r="Q710" s="222">
        <v>0</v>
      </c>
      <c r="R710" s="222">
        <f>Q710*H710</f>
        <v>0</v>
      </c>
      <c r="S710" s="222">
        <v>0</v>
      </c>
      <c r="T710" s="223">
        <f>S710*H710</f>
        <v>0</v>
      </c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R710" s="224" t="s">
        <v>163</v>
      </c>
      <c r="AT710" s="224" t="s">
        <v>159</v>
      </c>
      <c r="AU710" s="224" t="s">
        <v>83</v>
      </c>
      <c r="AY710" s="17" t="s">
        <v>151</v>
      </c>
      <c r="BE710" s="225">
        <f>IF(N710="základní",J710,0)</f>
        <v>0</v>
      </c>
      <c r="BF710" s="225">
        <f>IF(N710="snížená",J710,0)</f>
        <v>0</v>
      </c>
      <c r="BG710" s="225">
        <f>IF(N710="zákl. přenesená",J710,0)</f>
        <v>0</v>
      </c>
      <c r="BH710" s="225">
        <f>IF(N710="sníž. přenesená",J710,0)</f>
        <v>0</v>
      </c>
      <c r="BI710" s="225">
        <f>IF(N710="nulová",J710,0)</f>
        <v>0</v>
      </c>
      <c r="BJ710" s="17" t="s">
        <v>83</v>
      </c>
      <c r="BK710" s="225">
        <f>ROUND(I710*H710,2)</f>
        <v>0</v>
      </c>
      <c r="BL710" s="17" t="s">
        <v>164</v>
      </c>
      <c r="BM710" s="224" t="s">
        <v>2486</v>
      </c>
    </row>
    <row r="711" s="2" customFormat="1" ht="24.15" customHeight="1">
      <c r="A711" s="39"/>
      <c r="B711" s="40"/>
      <c r="C711" s="226" t="s">
        <v>2487</v>
      </c>
      <c r="D711" s="226" t="s">
        <v>159</v>
      </c>
      <c r="E711" s="227" t="s">
        <v>2488</v>
      </c>
      <c r="F711" s="228" t="s">
        <v>2489</v>
      </c>
      <c r="G711" s="229" t="s">
        <v>162</v>
      </c>
      <c r="H711" s="230">
        <v>1</v>
      </c>
      <c r="I711" s="231"/>
      <c r="J711" s="232">
        <f>ROUND(I711*H711,2)</f>
        <v>0</v>
      </c>
      <c r="K711" s="228" t="s">
        <v>156</v>
      </c>
      <c r="L711" s="233"/>
      <c r="M711" s="234" t="s">
        <v>32</v>
      </c>
      <c r="N711" s="235" t="s">
        <v>47</v>
      </c>
      <c r="O711" s="85"/>
      <c r="P711" s="222">
        <f>O711*H711</f>
        <v>0</v>
      </c>
      <c r="Q711" s="222">
        <v>0</v>
      </c>
      <c r="R711" s="222">
        <f>Q711*H711</f>
        <v>0</v>
      </c>
      <c r="S711" s="222">
        <v>0</v>
      </c>
      <c r="T711" s="223">
        <f>S711*H711</f>
        <v>0</v>
      </c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R711" s="224" t="s">
        <v>163</v>
      </c>
      <c r="AT711" s="224" t="s">
        <v>159</v>
      </c>
      <c r="AU711" s="224" t="s">
        <v>83</v>
      </c>
      <c r="AY711" s="17" t="s">
        <v>151</v>
      </c>
      <c r="BE711" s="225">
        <f>IF(N711="základní",J711,0)</f>
        <v>0</v>
      </c>
      <c r="BF711" s="225">
        <f>IF(N711="snížená",J711,0)</f>
        <v>0</v>
      </c>
      <c r="BG711" s="225">
        <f>IF(N711="zákl. přenesená",J711,0)</f>
        <v>0</v>
      </c>
      <c r="BH711" s="225">
        <f>IF(N711="sníž. přenesená",J711,0)</f>
        <v>0</v>
      </c>
      <c r="BI711" s="225">
        <f>IF(N711="nulová",J711,0)</f>
        <v>0</v>
      </c>
      <c r="BJ711" s="17" t="s">
        <v>83</v>
      </c>
      <c r="BK711" s="225">
        <f>ROUND(I711*H711,2)</f>
        <v>0</v>
      </c>
      <c r="BL711" s="17" t="s">
        <v>164</v>
      </c>
      <c r="BM711" s="224" t="s">
        <v>2490</v>
      </c>
    </row>
    <row r="712" s="2" customFormat="1" ht="21.75" customHeight="1">
      <c r="A712" s="39"/>
      <c r="B712" s="40"/>
      <c r="C712" s="226" t="s">
        <v>2491</v>
      </c>
      <c r="D712" s="226" t="s">
        <v>159</v>
      </c>
      <c r="E712" s="227" t="s">
        <v>2492</v>
      </c>
      <c r="F712" s="228" t="s">
        <v>2493</v>
      </c>
      <c r="G712" s="229" t="s">
        <v>162</v>
      </c>
      <c r="H712" s="230">
        <v>1</v>
      </c>
      <c r="I712" s="231"/>
      <c r="J712" s="232">
        <f>ROUND(I712*H712,2)</f>
        <v>0</v>
      </c>
      <c r="K712" s="228" t="s">
        <v>156</v>
      </c>
      <c r="L712" s="233"/>
      <c r="M712" s="234" t="s">
        <v>32</v>
      </c>
      <c r="N712" s="235" t="s">
        <v>47</v>
      </c>
      <c r="O712" s="85"/>
      <c r="P712" s="222">
        <f>O712*H712</f>
        <v>0</v>
      </c>
      <c r="Q712" s="222">
        <v>0</v>
      </c>
      <c r="R712" s="222">
        <f>Q712*H712</f>
        <v>0</v>
      </c>
      <c r="S712" s="222">
        <v>0</v>
      </c>
      <c r="T712" s="223">
        <f>S712*H712</f>
        <v>0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24" t="s">
        <v>163</v>
      </c>
      <c r="AT712" s="224" t="s">
        <v>159</v>
      </c>
      <c r="AU712" s="224" t="s">
        <v>83</v>
      </c>
      <c r="AY712" s="17" t="s">
        <v>151</v>
      </c>
      <c r="BE712" s="225">
        <f>IF(N712="základní",J712,0)</f>
        <v>0</v>
      </c>
      <c r="BF712" s="225">
        <f>IF(N712="snížená",J712,0)</f>
        <v>0</v>
      </c>
      <c r="BG712" s="225">
        <f>IF(N712="zákl. přenesená",J712,0)</f>
        <v>0</v>
      </c>
      <c r="BH712" s="225">
        <f>IF(N712="sníž. přenesená",J712,0)</f>
        <v>0</v>
      </c>
      <c r="BI712" s="225">
        <f>IF(N712="nulová",J712,0)</f>
        <v>0</v>
      </c>
      <c r="BJ712" s="17" t="s">
        <v>83</v>
      </c>
      <c r="BK712" s="225">
        <f>ROUND(I712*H712,2)</f>
        <v>0</v>
      </c>
      <c r="BL712" s="17" t="s">
        <v>164</v>
      </c>
      <c r="BM712" s="224" t="s">
        <v>2494</v>
      </c>
    </row>
    <row r="713" s="2" customFormat="1" ht="16.5" customHeight="1">
      <c r="A713" s="39"/>
      <c r="B713" s="40"/>
      <c r="C713" s="226" t="s">
        <v>2495</v>
      </c>
      <c r="D713" s="226" t="s">
        <v>159</v>
      </c>
      <c r="E713" s="227" t="s">
        <v>2496</v>
      </c>
      <c r="F713" s="228" t="s">
        <v>2497</v>
      </c>
      <c r="G713" s="229" t="s">
        <v>162</v>
      </c>
      <c r="H713" s="230">
        <v>1</v>
      </c>
      <c r="I713" s="231"/>
      <c r="J713" s="232">
        <f>ROUND(I713*H713,2)</f>
        <v>0</v>
      </c>
      <c r="K713" s="228" t="s">
        <v>156</v>
      </c>
      <c r="L713" s="233"/>
      <c r="M713" s="234" t="s">
        <v>32</v>
      </c>
      <c r="N713" s="235" t="s">
        <v>47</v>
      </c>
      <c r="O713" s="85"/>
      <c r="P713" s="222">
        <f>O713*H713</f>
        <v>0</v>
      </c>
      <c r="Q713" s="222">
        <v>0</v>
      </c>
      <c r="R713" s="222">
        <f>Q713*H713</f>
        <v>0</v>
      </c>
      <c r="S713" s="222">
        <v>0</v>
      </c>
      <c r="T713" s="223">
        <f>S713*H713</f>
        <v>0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24" t="s">
        <v>668</v>
      </c>
      <c r="AT713" s="224" t="s">
        <v>159</v>
      </c>
      <c r="AU713" s="224" t="s">
        <v>83</v>
      </c>
      <c r="AY713" s="17" t="s">
        <v>151</v>
      </c>
      <c r="BE713" s="225">
        <f>IF(N713="základní",J713,0)</f>
        <v>0</v>
      </c>
      <c r="BF713" s="225">
        <f>IF(N713="snížená",J713,0)</f>
        <v>0</v>
      </c>
      <c r="BG713" s="225">
        <f>IF(N713="zákl. přenesená",J713,0)</f>
        <v>0</v>
      </c>
      <c r="BH713" s="225">
        <f>IF(N713="sníž. přenesená",J713,0)</f>
        <v>0</v>
      </c>
      <c r="BI713" s="225">
        <f>IF(N713="nulová",J713,0)</f>
        <v>0</v>
      </c>
      <c r="BJ713" s="17" t="s">
        <v>83</v>
      </c>
      <c r="BK713" s="225">
        <f>ROUND(I713*H713,2)</f>
        <v>0</v>
      </c>
      <c r="BL713" s="17" t="s">
        <v>668</v>
      </c>
      <c r="BM713" s="224" t="s">
        <v>2498</v>
      </c>
    </row>
    <row r="714" s="2" customFormat="1" ht="24.15" customHeight="1">
      <c r="A714" s="39"/>
      <c r="B714" s="40"/>
      <c r="C714" s="213" t="s">
        <v>2499</v>
      </c>
      <c r="D714" s="213" t="s">
        <v>152</v>
      </c>
      <c r="E714" s="214" t="s">
        <v>2500</v>
      </c>
      <c r="F714" s="215" t="s">
        <v>2501</v>
      </c>
      <c r="G714" s="216" t="s">
        <v>162</v>
      </c>
      <c r="H714" s="217">
        <v>2</v>
      </c>
      <c r="I714" s="218"/>
      <c r="J714" s="219">
        <f>ROUND(I714*H714,2)</f>
        <v>0</v>
      </c>
      <c r="K714" s="215" t="s">
        <v>156</v>
      </c>
      <c r="L714" s="45"/>
      <c r="M714" s="220" t="s">
        <v>32</v>
      </c>
      <c r="N714" s="221" t="s">
        <v>47</v>
      </c>
      <c r="O714" s="85"/>
      <c r="P714" s="222">
        <f>O714*H714</f>
        <v>0</v>
      </c>
      <c r="Q714" s="222">
        <v>0</v>
      </c>
      <c r="R714" s="222">
        <f>Q714*H714</f>
        <v>0</v>
      </c>
      <c r="S714" s="222">
        <v>0</v>
      </c>
      <c r="T714" s="223">
        <f>S714*H714</f>
        <v>0</v>
      </c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R714" s="224" t="s">
        <v>497</v>
      </c>
      <c r="AT714" s="224" t="s">
        <v>152</v>
      </c>
      <c r="AU714" s="224" t="s">
        <v>83</v>
      </c>
      <c r="AY714" s="17" t="s">
        <v>151</v>
      </c>
      <c r="BE714" s="225">
        <f>IF(N714="základní",J714,0)</f>
        <v>0</v>
      </c>
      <c r="BF714" s="225">
        <f>IF(N714="snížená",J714,0)</f>
        <v>0</v>
      </c>
      <c r="BG714" s="225">
        <f>IF(N714="zákl. přenesená",J714,0)</f>
        <v>0</v>
      </c>
      <c r="BH714" s="225">
        <f>IF(N714="sníž. přenesená",J714,0)</f>
        <v>0</v>
      </c>
      <c r="BI714" s="225">
        <f>IF(N714="nulová",J714,0)</f>
        <v>0</v>
      </c>
      <c r="BJ714" s="17" t="s">
        <v>83</v>
      </c>
      <c r="BK714" s="225">
        <f>ROUND(I714*H714,2)</f>
        <v>0</v>
      </c>
      <c r="BL714" s="17" t="s">
        <v>497</v>
      </c>
      <c r="BM714" s="224" t="s">
        <v>2502</v>
      </c>
    </row>
    <row r="715" s="2" customFormat="1" ht="44.25" customHeight="1">
      <c r="A715" s="39"/>
      <c r="B715" s="40"/>
      <c r="C715" s="213" t="s">
        <v>2503</v>
      </c>
      <c r="D715" s="213" t="s">
        <v>152</v>
      </c>
      <c r="E715" s="214" t="s">
        <v>2504</v>
      </c>
      <c r="F715" s="215" t="s">
        <v>2505</v>
      </c>
      <c r="G715" s="216" t="s">
        <v>162</v>
      </c>
      <c r="H715" s="217">
        <v>1</v>
      </c>
      <c r="I715" s="218"/>
      <c r="J715" s="219">
        <f>ROUND(I715*H715,2)</f>
        <v>0</v>
      </c>
      <c r="K715" s="215" t="s">
        <v>156</v>
      </c>
      <c r="L715" s="45"/>
      <c r="M715" s="220" t="s">
        <v>32</v>
      </c>
      <c r="N715" s="221" t="s">
        <v>47</v>
      </c>
      <c r="O715" s="85"/>
      <c r="P715" s="222">
        <f>O715*H715</f>
        <v>0</v>
      </c>
      <c r="Q715" s="222">
        <v>0</v>
      </c>
      <c r="R715" s="222">
        <f>Q715*H715</f>
        <v>0</v>
      </c>
      <c r="S715" s="222">
        <v>0</v>
      </c>
      <c r="T715" s="223">
        <f>S715*H715</f>
        <v>0</v>
      </c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R715" s="224" t="s">
        <v>157</v>
      </c>
      <c r="AT715" s="224" t="s">
        <v>152</v>
      </c>
      <c r="AU715" s="224" t="s">
        <v>83</v>
      </c>
      <c r="AY715" s="17" t="s">
        <v>151</v>
      </c>
      <c r="BE715" s="225">
        <f>IF(N715="základní",J715,0)</f>
        <v>0</v>
      </c>
      <c r="BF715" s="225">
        <f>IF(N715="snížená",J715,0)</f>
        <v>0</v>
      </c>
      <c r="BG715" s="225">
        <f>IF(N715="zákl. přenesená",J715,0)</f>
        <v>0</v>
      </c>
      <c r="BH715" s="225">
        <f>IF(N715="sníž. přenesená",J715,0)</f>
        <v>0</v>
      </c>
      <c r="BI715" s="225">
        <f>IF(N715="nulová",J715,0)</f>
        <v>0</v>
      </c>
      <c r="BJ715" s="17" t="s">
        <v>83</v>
      </c>
      <c r="BK715" s="225">
        <f>ROUND(I715*H715,2)</f>
        <v>0</v>
      </c>
      <c r="BL715" s="17" t="s">
        <v>157</v>
      </c>
      <c r="BM715" s="224" t="s">
        <v>2506</v>
      </c>
    </row>
    <row r="716" s="2" customFormat="1" ht="44.25" customHeight="1">
      <c r="A716" s="39"/>
      <c r="B716" s="40"/>
      <c r="C716" s="213" t="s">
        <v>2507</v>
      </c>
      <c r="D716" s="213" t="s">
        <v>152</v>
      </c>
      <c r="E716" s="214" t="s">
        <v>2508</v>
      </c>
      <c r="F716" s="215" t="s">
        <v>2509</v>
      </c>
      <c r="G716" s="216" t="s">
        <v>162</v>
      </c>
      <c r="H716" s="217">
        <v>1</v>
      </c>
      <c r="I716" s="218"/>
      <c r="J716" s="219">
        <f>ROUND(I716*H716,2)</f>
        <v>0</v>
      </c>
      <c r="K716" s="215" t="s">
        <v>156</v>
      </c>
      <c r="L716" s="45"/>
      <c r="M716" s="220" t="s">
        <v>32</v>
      </c>
      <c r="N716" s="221" t="s">
        <v>47</v>
      </c>
      <c r="O716" s="85"/>
      <c r="P716" s="222">
        <f>O716*H716</f>
        <v>0</v>
      </c>
      <c r="Q716" s="222">
        <v>0</v>
      </c>
      <c r="R716" s="222">
        <f>Q716*H716</f>
        <v>0</v>
      </c>
      <c r="S716" s="222">
        <v>0</v>
      </c>
      <c r="T716" s="223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24" t="s">
        <v>497</v>
      </c>
      <c r="AT716" s="224" t="s">
        <v>152</v>
      </c>
      <c r="AU716" s="224" t="s">
        <v>83</v>
      </c>
      <c r="AY716" s="17" t="s">
        <v>151</v>
      </c>
      <c r="BE716" s="225">
        <f>IF(N716="základní",J716,0)</f>
        <v>0</v>
      </c>
      <c r="BF716" s="225">
        <f>IF(N716="snížená",J716,0)</f>
        <v>0</v>
      </c>
      <c r="BG716" s="225">
        <f>IF(N716="zákl. přenesená",J716,0)</f>
        <v>0</v>
      </c>
      <c r="BH716" s="225">
        <f>IF(N716="sníž. přenesená",J716,0)</f>
        <v>0</v>
      </c>
      <c r="BI716" s="225">
        <f>IF(N716="nulová",J716,0)</f>
        <v>0</v>
      </c>
      <c r="BJ716" s="17" t="s">
        <v>83</v>
      </c>
      <c r="BK716" s="225">
        <f>ROUND(I716*H716,2)</f>
        <v>0</v>
      </c>
      <c r="BL716" s="17" t="s">
        <v>497</v>
      </c>
      <c r="BM716" s="224" t="s">
        <v>2510</v>
      </c>
    </row>
    <row r="717" s="2" customFormat="1" ht="44.25" customHeight="1">
      <c r="A717" s="39"/>
      <c r="B717" s="40"/>
      <c r="C717" s="213" t="s">
        <v>2511</v>
      </c>
      <c r="D717" s="213" t="s">
        <v>152</v>
      </c>
      <c r="E717" s="214" t="s">
        <v>2512</v>
      </c>
      <c r="F717" s="215" t="s">
        <v>2513</v>
      </c>
      <c r="G717" s="216" t="s">
        <v>162</v>
      </c>
      <c r="H717" s="217">
        <v>1</v>
      </c>
      <c r="I717" s="218"/>
      <c r="J717" s="219">
        <f>ROUND(I717*H717,2)</f>
        <v>0</v>
      </c>
      <c r="K717" s="215" t="s">
        <v>156</v>
      </c>
      <c r="L717" s="45"/>
      <c r="M717" s="220" t="s">
        <v>32</v>
      </c>
      <c r="N717" s="221" t="s">
        <v>47</v>
      </c>
      <c r="O717" s="85"/>
      <c r="P717" s="222">
        <f>O717*H717</f>
        <v>0</v>
      </c>
      <c r="Q717" s="222">
        <v>0</v>
      </c>
      <c r="R717" s="222">
        <f>Q717*H717</f>
        <v>0</v>
      </c>
      <c r="S717" s="222">
        <v>0</v>
      </c>
      <c r="T717" s="223">
        <f>S717*H717</f>
        <v>0</v>
      </c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R717" s="224" t="s">
        <v>157</v>
      </c>
      <c r="AT717" s="224" t="s">
        <v>152</v>
      </c>
      <c r="AU717" s="224" t="s">
        <v>83</v>
      </c>
      <c r="AY717" s="17" t="s">
        <v>151</v>
      </c>
      <c r="BE717" s="225">
        <f>IF(N717="základní",J717,0)</f>
        <v>0</v>
      </c>
      <c r="BF717" s="225">
        <f>IF(N717="snížená",J717,0)</f>
        <v>0</v>
      </c>
      <c r="BG717" s="225">
        <f>IF(N717="zákl. přenesená",J717,0)</f>
        <v>0</v>
      </c>
      <c r="BH717" s="225">
        <f>IF(N717="sníž. přenesená",J717,0)</f>
        <v>0</v>
      </c>
      <c r="BI717" s="225">
        <f>IF(N717="nulová",J717,0)</f>
        <v>0</v>
      </c>
      <c r="BJ717" s="17" t="s">
        <v>83</v>
      </c>
      <c r="BK717" s="225">
        <f>ROUND(I717*H717,2)</f>
        <v>0</v>
      </c>
      <c r="BL717" s="17" t="s">
        <v>157</v>
      </c>
      <c r="BM717" s="224" t="s">
        <v>2514</v>
      </c>
    </row>
    <row r="718" s="2" customFormat="1" ht="37.8" customHeight="1">
      <c r="A718" s="39"/>
      <c r="B718" s="40"/>
      <c r="C718" s="226" t="s">
        <v>2515</v>
      </c>
      <c r="D718" s="226" t="s">
        <v>159</v>
      </c>
      <c r="E718" s="227" t="s">
        <v>2516</v>
      </c>
      <c r="F718" s="228" t="s">
        <v>2517</v>
      </c>
      <c r="G718" s="229" t="s">
        <v>162</v>
      </c>
      <c r="H718" s="230">
        <v>1</v>
      </c>
      <c r="I718" s="231"/>
      <c r="J718" s="232">
        <f>ROUND(I718*H718,2)</f>
        <v>0</v>
      </c>
      <c r="K718" s="228" t="s">
        <v>156</v>
      </c>
      <c r="L718" s="233"/>
      <c r="M718" s="234" t="s">
        <v>32</v>
      </c>
      <c r="N718" s="235" t="s">
        <v>47</v>
      </c>
      <c r="O718" s="85"/>
      <c r="P718" s="222">
        <f>O718*H718</f>
        <v>0</v>
      </c>
      <c r="Q718" s="222">
        <v>0</v>
      </c>
      <c r="R718" s="222">
        <f>Q718*H718</f>
        <v>0</v>
      </c>
      <c r="S718" s="222">
        <v>0</v>
      </c>
      <c r="T718" s="223">
        <f>S718*H718</f>
        <v>0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24" t="s">
        <v>668</v>
      </c>
      <c r="AT718" s="224" t="s">
        <v>159</v>
      </c>
      <c r="AU718" s="224" t="s">
        <v>83</v>
      </c>
      <c r="AY718" s="17" t="s">
        <v>151</v>
      </c>
      <c r="BE718" s="225">
        <f>IF(N718="základní",J718,0)</f>
        <v>0</v>
      </c>
      <c r="BF718" s="225">
        <f>IF(N718="snížená",J718,0)</f>
        <v>0</v>
      </c>
      <c r="BG718" s="225">
        <f>IF(N718="zákl. přenesená",J718,0)</f>
        <v>0</v>
      </c>
      <c r="BH718" s="225">
        <f>IF(N718="sníž. přenesená",J718,0)</f>
        <v>0</v>
      </c>
      <c r="BI718" s="225">
        <f>IF(N718="nulová",J718,0)</f>
        <v>0</v>
      </c>
      <c r="BJ718" s="17" t="s">
        <v>83</v>
      </c>
      <c r="BK718" s="225">
        <f>ROUND(I718*H718,2)</f>
        <v>0</v>
      </c>
      <c r="BL718" s="17" t="s">
        <v>668</v>
      </c>
      <c r="BM718" s="224" t="s">
        <v>2518</v>
      </c>
    </row>
    <row r="719" s="2" customFormat="1">
      <c r="A719" s="39"/>
      <c r="B719" s="40"/>
      <c r="C719" s="41"/>
      <c r="D719" s="240" t="s">
        <v>2145</v>
      </c>
      <c r="E719" s="41"/>
      <c r="F719" s="271" t="s">
        <v>2519</v>
      </c>
      <c r="G719" s="41"/>
      <c r="H719" s="41"/>
      <c r="I719" s="272"/>
      <c r="J719" s="41"/>
      <c r="K719" s="41"/>
      <c r="L719" s="45"/>
      <c r="M719" s="273"/>
      <c r="N719" s="274"/>
      <c r="O719" s="85"/>
      <c r="P719" s="85"/>
      <c r="Q719" s="85"/>
      <c r="R719" s="85"/>
      <c r="S719" s="85"/>
      <c r="T719" s="86"/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T719" s="17" t="s">
        <v>2145</v>
      </c>
      <c r="AU719" s="17" t="s">
        <v>83</v>
      </c>
    </row>
    <row r="720" s="2" customFormat="1" ht="16.5" customHeight="1">
      <c r="A720" s="39"/>
      <c r="B720" s="40"/>
      <c r="C720" s="226" t="s">
        <v>2520</v>
      </c>
      <c r="D720" s="226" t="s">
        <v>159</v>
      </c>
      <c r="E720" s="227" t="s">
        <v>2521</v>
      </c>
      <c r="F720" s="228" t="s">
        <v>2522</v>
      </c>
      <c r="G720" s="229" t="s">
        <v>162</v>
      </c>
      <c r="H720" s="230">
        <v>1</v>
      </c>
      <c r="I720" s="231"/>
      <c r="J720" s="232">
        <f>ROUND(I720*H720,2)</f>
        <v>0</v>
      </c>
      <c r="K720" s="228" t="s">
        <v>156</v>
      </c>
      <c r="L720" s="233"/>
      <c r="M720" s="234" t="s">
        <v>32</v>
      </c>
      <c r="N720" s="235" t="s">
        <v>47</v>
      </c>
      <c r="O720" s="85"/>
      <c r="P720" s="222">
        <f>O720*H720</f>
        <v>0</v>
      </c>
      <c r="Q720" s="222">
        <v>0</v>
      </c>
      <c r="R720" s="222">
        <f>Q720*H720</f>
        <v>0</v>
      </c>
      <c r="S720" s="222">
        <v>0</v>
      </c>
      <c r="T720" s="223">
        <f>S720*H720</f>
        <v>0</v>
      </c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R720" s="224" t="s">
        <v>163</v>
      </c>
      <c r="AT720" s="224" t="s">
        <v>159</v>
      </c>
      <c r="AU720" s="224" t="s">
        <v>83</v>
      </c>
      <c r="AY720" s="17" t="s">
        <v>151</v>
      </c>
      <c r="BE720" s="225">
        <f>IF(N720="základní",J720,0)</f>
        <v>0</v>
      </c>
      <c r="BF720" s="225">
        <f>IF(N720="snížená",J720,0)</f>
        <v>0</v>
      </c>
      <c r="BG720" s="225">
        <f>IF(N720="zákl. přenesená",J720,0)</f>
        <v>0</v>
      </c>
      <c r="BH720" s="225">
        <f>IF(N720="sníž. přenesená",J720,0)</f>
        <v>0</v>
      </c>
      <c r="BI720" s="225">
        <f>IF(N720="nulová",J720,0)</f>
        <v>0</v>
      </c>
      <c r="BJ720" s="17" t="s">
        <v>83</v>
      </c>
      <c r="BK720" s="225">
        <f>ROUND(I720*H720,2)</f>
        <v>0</v>
      </c>
      <c r="BL720" s="17" t="s">
        <v>164</v>
      </c>
      <c r="BM720" s="224" t="s">
        <v>2523</v>
      </c>
    </row>
    <row r="721" s="2" customFormat="1" ht="16.5" customHeight="1">
      <c r="A721" s="39"/>
      <c r="B721" s="40"/>
      <c r="C721" s="226" t="s">
        <v>2524</v>
      </c>
      <c r="D721" s="226" t="s">
        <v>159</v>
      </c>
      <c r="E721" s="227" t="s">
        <v>2525</v>
      </c>
      <c r="F721" s="228" t="s">
        <v>2526</v>
      </c>
      <c r="G721" s="229" t="s">
        <v>162</v>
      </c>
      <c r="H721" s="230">
        <v>3</v>
      </c>
      <c r="I721" s="231"/>
      <c r="J721" s="232">
        <f>ROUND(I721*H721,2)</f>
        <v>0</v>
      </c>
      <c r="K721" s="228" t="s">
        <v>156</v>
      </c>
      <c r="L721" s="233"/>
      <c r="M721" s="234" t="s">
        <v>32</v>
      </c>
      <c r="N721" s="235" t="s">
        <v>47</v>
      </c>
      <c r="O721" s="85"/>
      <c r="P721" s="222">
        <f>O721*H721</f>
        <v>0</v>
      </c>
      <c r="Q721" s="222">
        <v>0</v>
      </c>
      <c r="R721" s="222">
        <f>Q721*H721</f>
        <v>0</v>
      </c>
      <c r="S721" s="222">
        <v>0</v>
      </c>
      <c r="T721" s="223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24" t="s">
        <v>163</v>
      </c>
      <c r="AT721" s="224" t="s">
        <v>159</v>
      </c>
      <c r="AU721" s="224" t="s">
        <v>83</v>
      </c>
      <c r="AY721" s="17" t="s">
        <v>151</v>
      </c>
      <c r="BE721" s="225">
        <f>IF(N721="základní",J721,0)</f>
        <v>0</v>
      </c>
      <c r="BF721" s="225">
        <f>IF(N721="snížená",J721,0)</f>
        <v>0</v>
      </c>
      <c r="BG721" s="225">
        <f>IF(N721="zákl. přenesená",J721,0)</f>
        <v>0</v>
      </c>
      <c r="BH721" s="225">
        <f>IF(N721="sníž. přenesená",J721,0)</f>
        <v>0</v>
      </c>
      <c r="BI721" s="225">
        <f>IF(N721="nulová",J721,0)</f>
        <v>0</v>
      </c>
      <c r="BJ721" s="17" t="s">
        <v>83</v>
      </c>
      <c r="BK721" s="225">
        <f>ROUND(I721*H721,2)</f>
        <v>0</v>
      </c>
      <c r="BL721" s="17" t="s">
        <v>164</v>
      </c>
      <c r="BM721" s="224" t="s">
        <v>2527</v>
      </c>
    </row>
    <row r="722" s="2" customFormat="1" ht="16.5" customHeight="1">
      <c r="A722" s="39"/>
      <c r="B722" s="40"/>
      <c r="C722" s="213" t="s">
        <v>2528</v>
      </c>
      <c r="D722" s="213" t="s">
        <v>152</v>
      </c>
      <c r="E722" s="214" t="s">
        <v>2529</v>
      </c>
      <c r="F722" s="215" t="s">
        <v>2530</v>
      </c>
      <c r="G722" s="216" t="s">
        <v>162</v>
      </c>
      <c r="H722" s="217">
        <v>7</v>
      </c>
      <c r="I722" s="218"/>
      <c r="J722" s="219">
        <f>ROUND(I722*H722,2)</f>
        <v>0</v>
      </c>
      <c r="K722" s="215" t="s">
        <v>156</v>
      </c>
      <c r="L722" s="45"/>
      <c r="M722" s="220" t="s">
        <v>32</v>
      </c>
      <c r="N722" s="221" t="s">
        <v>47</v>
      </c>
      <c r="O722" s="85"/>
      <c r="P722" s="222">
        <f>O722*H722</f>
        <v>0</v>
      </c>
      <c r="Q722" s="222">
        <v>0</v>
      </c>
      <c r="R722" s="222">
        <f>Q722*H722</f>
        <v>0</v>
      </c>
      <c r="S722" s="222">
        <v>0</v>
      </c>
      <c r="T722" s="223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24" t="s">
        <v>497</v>
      </c>
      <c r="AT722" s="224" t="s">
        <v>152</v>
      </c>
      <c r="AU722" s="224" t="s">
        <v>83</v>
      </c>
      <c r="AY722" s="17" t="s">
        <v>151</v>
      </c>
      <c r="BE722" s="225">
        <f>IF(N722="základní",J722,0)</f>
        <v>0</v>
      </c>
      <c r="BF722" s="225">
        <f>IF(N722="snížená",J722,0)</f>
        <v>0</v>
      </c>
      <c r="BG722" s="225">
        <f>IF(N722="zákl. přenesená",J722,0)</f>
        <v>0</v>
      </c>
      <c r="BH722" s="225">
        <f>IF(N722="sníž. přenesená",J722,0)</f>
        <v>0</v>
      </c>
      <c r="BI722" s="225">
        <f>IF(N722="nulová",J722,0)</f>
        <v>0</v>
      </c>
      <c r="BJ722" s="17" t="s">
        <v>83</v>
      </c>
      <c r="BK722" s="225">
        <f>ROUND(I722*H722,2)</f>
        <v>0</v>
      </c>
      <c r="BL722" s="17" t="s">
        <v>497</v>
      </c>
      <c r="BM722" s="224" t="s">
        <v>2531</v>
      </c>
    </row>
    <row r="723" s="2" customFormat="1" ht="16.5" customHeight="1">
      <c r="A723" s="39"/>
      <c r="B723" s="40"/>
      <c r="C723" s="226" t="s">
        <v>2532</v>
      </c>
      <c r="D723" s="226" t="s">
        <v>159</v>
      </c>
      <c r="E723" s="227" t="s">
        <v>2533</v>
      </c>
      <c r="F723" s="228" t="s">
        <v>2534</v>
      </c>
      <c r="G723" s="229" t="s">
        <v>162</v>
      </c>
      <c r="H723" s="230">
        <v>6</v>
      </c>
      <c r="I723" s="231"/>
      <c r="J723" s="232">
        <f>ROUND(I723*H723,2)</f>
        <v>0</v>
      </c>
      <c r="K723" s="228" t="s">
        <v>156</v>
      </c>
      <c r="L723" s="233"/>
      <c r="M723" s="234" t="s">
        <v>32</v>
      </c>
      <c r="N723" s="235" t="s">
        <v>47</v>
      </c>
      <c r="O723" s="85"/>
      <c r="P723" s="222">
        <f>O723*H723</f>
        <v>0</v>
      </c>
      <c r="Q723" s="222">
        <v>0</v>
      </c>
      <c r="R723" s="222">
        <f>Q723*H723</f>
        <v>0</v>
      </c>
      <c r="S723" s="222">
        <v>0</v>
      </c>
      <c r="T723" s="223">
        <f>S723*H723</f>
        <v>0</v>
      </c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R723" s="224" t="s">
        <v>163</v>
      </c>
      <c r="AT723" s="224" t="s">
        <v>159</v>
      </c>
      <c r="AU723" s="224" t="s">
        <v>83</v>
      </c>
      <c r="AY723" s="17" t="s">
        <v>151</v>
      </c>
      <c r="BE723" s="225">
        <f>IF(N723="základní",J723,0)</f>
        <v>0</v>
      </c>
      <c r="BF723" s="225">
        <f>IF(N723="snížená",J723,0)</f>
        <v>0</v>
      </c>
      <c r="BG723" s="225">
        <f>IF(N723="zákl. přenesená",J723,0)</f>
        <v>0</v>
      </c>
      <c r="BH723" s="225">
        <f>IF(N723="sníž. přenesená",J723,0)</f>
        <v>0</v>
      </c>
      <c r="BI723" s="225">
        <f>IF(N723="nulová",J723,0)</f>
        <v>0</v>
      </c>
      <c r="BJ723" s="17" t="s">
        <v>83</v>
      </c>
      <c r="BK723" s="225">
        <f>ROUND(I723*H723,2)</f>
        <v>0</v>
      </c>
      <c r="BL723" s="17" t="s">
        <v>164</v>
      </c>
      <c r="BM723" s="224" t="s">
        <v>2535</v>
      </c>
    </row>
    <row r="724" s="2" customFormat="1" ht="16.5" customHeight="1">
      <c r="A724" s="39"/>
      <c r="B724" s="40"/>
      <c r="C724" s="226" t="s">
        <v>2536</v>
      </c>
      <c r="D724" s="226" t="s">
        <v>159</v>
      </c>
      <c r="E724" s="227" t="s">
        <v>2537</v>
      </c>
      <c r="F724" s="228" t="s">
        <v>2538</v>
      </c>
      <c r="G724" s="229" t="s">
        <v>162</v>
      </c>
      <c r="H724" s="230">
        <v>2</v>
      </c>
      <c r="I724" s="231"/>
      <c r="J724" s="232">
        <f>ROUND(I724*H724,2)</f>
        <v>0</v>
      </c>
      <c r="K724" s="228" t="s">
        <v>156</v>
      </c>
      <c r="L724" s="233"/>
      <c r="M724" s="234" t="s">
        <v>32</v>
      </c>
      <c r="N724" s="235" t="s">
        <v>47</v>
      </c>
      <c r="O724" s="85"/>
      <c r="P724" s="222">
        <f>O724*H724</f>
        <v>0</v>
      </c>
      <c r="Q724" s="222">
        <v>0</v>
      </c>
      <c r="R724" s="222">
        <f>Q724*H724</f>
        <v>0</v>
      </c>
      <c r="S724" s="222">
        <v>0</v>
      </c>
      <c r="T724" s="223">
        <f>S724*H724</f>
        <v>0</v>
      </c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R724" s="224" t="s">
        <v>163</v>
      </c>
      <c r="AT724" s="224" t="s">
        <v>159</v>
      </c>
      <c r="AU724" s="224" t="s">
        <v>83</v>
      </c>
      <c r="AY724" s="17" t="s">
        <v>151</v>
      </c>
      <c r="BE724" s="225">
        <f>IF(N724="základní",J724,0)</f>
        <v>0</v>
      </c>
      <c r="BF724" s="225">
        <f>IF(N724="snížená",J724,0)</f>
        <v>0</v>
      </c>
      <c r="BG724" s="225">
        <f>IF(N724="zákl. přenesená",J724,0)</f>
        <v>0</v>
      </c>
      <c r="BH724" s="225">
        <f>IF(N724="sníž. přenesená",J724,0)</f>
        <v>0</v>
      </c>
      <c r="BI724" s="225">
        <f>IF(N724="nulová",J724,0)</f>
        <v>0</v>
      </c>
      <c r="BJ724" s="17" t="s">
        <v>83</v>
      </c>
      <c r="BK724" s="225">
        <f>ROUND(I724*H724,2)</f>
        <v>0</v>
      </c>
      <c r="BL724" s="17" t="s">
        <v>164</v>
      </c>
      <c r="BM724" s="224" t="s">
        <v>2539</v>
      </c>
    </row>
    <row r="725" s="2" customFormat="1" ht="16.5" customHeight="1">
      <c r="A725" s="39"/>
      <c r="B725" s="40"/>
      <c r="C725" s="226" t="s">
        <v>2540</v>
      </c>
      <c r="D725" s="226" t="s">
        <v>159</v>
      </c>
      <c r="E725" s="227" t="s">
        <v>2541</v>
      </c>
      <c r="F725" s="228" t="s">
        <v>2542</v>
      </c>
      <c r="G725" s="229" t="s">
        <v>162</v>
      </c>
      <c r="H725" s="230">
        <v>1</v>
      </c>
      <c r="I725" s="231"/>
      <c r="J725" s="232">
        <f>ROUND(I725*H725,2)</f>
        <v>0</v>
      </c>
      <c r="K725" s="228" t="s">
        <v>156</v>
      </c>
      <c r="L725" s="233"/>
      <c r="M725" s="234" t="s">
        <v>32</v>
      </c>
      <c r="N725" s="235" t="s">
        <v>47</v>
      </c>
      <c r="O725" s="85"/>
      <c r="P725" s="222">
        <f>O725*H725</f>
        <v>0</v>
      </c>
      <c r="Q725" s="222">
        <v>0</v>
      </c>
      <c r="R725" s="222">
        <f>Q725*H725</f>
        <v>0</v>
      </c>
      <c r="S725" s="222">
        <v>0</v>
      </c>
      <c r="T725" s="223">
        <f>S725*H725</f>
        <v>0</v>
      </c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R725" s="224" t="s">
        <v>163</v>
      </c>
      <c r="AT725" s="224" t="s">
        <v>159</v>
      </c>
      <c r="AU725" s="224" t="s">
        <v>83</v>
      </c>
      <c r="AY725" s="17" t="s">
        <v>151</v>
      </c>
      <c r="BE725" s="225">
        <f>IF(N725="základní",J725,0)</f>
        <v>0</v>
      </c>
      <c r="BF725" s="225">
        <f>IF(N725="snížená",J725,0)</f>
        <v>0</v>
      </c>
      <c r="BG725" s="225">
        <f>IF(N725="zákl. přenesená",J725,0)</f>
        <v>0</v>
      </c>
      <c r="BH725" s="225">
        <f>IF(N725="sníž. přenesená",J725,0)</f>
        <v>0</v>
      </c>
      <c r="BI725" s="225">
        <f>IF(N725="nulová",J725,0)</f>
        <v>0</v>
      </c>
      <c r="BJ725" s="17" t="s">
        <v>83</v>
      </c>
      <c r="BK725" s="225">
        <f>ROUND(I725*H725,2)</f>
        <v>0</v>
      </c>
      <c r="BL725" s="17" t="s">
        <v>164</v>
      </c>
      <c r="BM725" s="224" t="s">
        <v>2543</v>
      </c>
    </row>
    <row r="726" s="2" customFormat="1" ht="16.5" customHeight="1">
      <c r="A726" s="39"/>
      <c r="B726" s="40"/>
      <c r="C726" s="226" t="s">
        <v>2544</v>
      </c>
      <c r="D726" s="226" t="s">
        <v>159</v>
      </c>
      <c r="E726" s="227" t="s">
        <v>2545</v>
      </c>
      <c r="F726" s="228" t="s">
        <v>2546</v>
      </c>
      <c r="G726" s="229" t="s">
        <v>162</v>
      </c>
      <c r="H726" s="230">
        <v>4</v>
      </c>
      <c r="I726" s="231"/>
      <c r="J726" s="232">
        <f>ROUND(I726*H726,2)</f>
        <v>0</v>
      </c>
      <c r="K726" s="228" t="s">
        <v>156</v>
      </c>
      <c r="L726" s="233"/>
      <c r="M726" s="234" t="s">
        <v>32</v>
      </c>
      <c r="N726" s="235" t="s">
        <v>47</v>
      </c>
      <c r="O726" s="85"/>
      <c r="P726" s="222">
        <f>O726*H726</f>
        <v>0</v>
      </c>
      <c r="Q726" s="222">
        <v>0</v>
      </c>
      <c r="R726" s="222">
        <f>Q726*H726</f>
        <v>0</v>
      </c>
      <c r="S726" s="222">
        <v>0</v>
      </c>
      <c r="T726" s="223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24" t="s">
        <v>163</v>
      </c>
      <c r="AT726" s="224" t="s">
        <v>159</v>
      </c>
      <c r="AU726" s="224" t="s">
        <v>83</v>
      </c>
      <c r="AY726" s="17" t="s">
        <v>151</v>
      </c>
      <c r="BE726" s="225">
        <f>IF(N726="základní",J726,0)</f>
        <v>0</v>
      </c>
      <c r="BF726" s="225">
        <f>IF(N726="snížená",J726,0)</f>
        <v>0</v>
      </c>
      <c r="BG726" s="225">
        <f>IF(N726="zákl. přenesená",J726,0)</f>
        <v>0</v>
      </c>
      <c r="BH726" s="225">
        <f>IF(N726="sníž. přenesená",J726,0)</f>
        <v>0</v>
      </c>
      <c r="BI726" s="225">
        <f>IF(N726="nulová",J726,0)</f>
        <v>0</v>
      </c>
      <c r="BJ726" s="17" t="s">
        <v>83</v>
      </c>
      <c r="BK726" s="225">
        <f>ROUND(I726*H726,2)</f>
        <v>0</v>
      </c>
      <c r="BL726" s="17" t="s">
        <v>164</v>
      </c>
      <c r="BM726" s="224" t="s">
        <v>2547</v>
      </c>
    </row>
    <row r="727" s="2" customFormat="1" ht="16.5" customHeight="1">
      <c r="A727" s="39"/>
      <c r="B727" s="40"/>
      <c r="C727" s="226" t="s">
        <v>2548</v>
      </c>
      <c r="D727" s="226" t="s">
        <v>159</v>
      </c>
      <c r="E727" s="227" t="s">
        <v>2549</v>
      </c>
      <c r="F727" s="228" t="s">
        <v>2550</v>
      </c>
      <c r="G727" s="229" t="s">
        <v>162</v>
      </c>
      <c r="H727" s="230">
        <v>15</v>
      </c>
      <c r="I727" s="231"/>
      <c r="J727" s="232">
        <f>ROUND(I727*H727,2)</f>
        <v>0</v>
      </c>
      <c r="K727" s="228" t="s">
        <v>156</v>
      </c>
      <c r="L727" s="233"/>
      <c r="M727" s="234" t="s">
        <v>32</v>
      </c>
      <c r="N727" s="235" t="s">
        <v>47</v>
      </c>
      <c r="O727" s="85"/>
      <c r="P727" s="222">
        <f>O727*H727</f>
        <v>0</v>
      </c>
      <c r="Q727" s="222">
        <v>0</v>
      </c>
      <c r="R727" s="222">
        <f>Q727*H727</f>
        <v>0</v>
      </c>
      <c r="S727" s="222">
        <v>0</v>
      </c>
      <c r="T727" s="223">
        <f>S727*H727</f>
        <v>0</v>
      </c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R727" s="224" t="s">
        <v>163</v>
      </c>
      <c r="AT727" s="224" t="s">
        <v>159</v>
      </c>
      <c r="AU727" s="224" t="s">
        <v>83</v>
      </c>
      <c r="AY727" s="17" t="s">
        <v>151</v>
      </c>
      <c r="BE727" s="225">
        <f>IF(N727="základní",J727,0)</f>
        <v>0</v>
      </c>
      <c r="BF727" s="225">
        <f>IF(N727="snížená",J727,0)</f>
        <v>0</v>
      </c>
      <c r="BG727" s="225">
        <f>IF(N727="zákl. přenesená",J727,0)</f>
        <v>0</v>
      </c>
      <c r="BH727" s="225">
        <f>IF(N727="sníž. přenesená",J727,0)</f>
        <v>0</v>
      </c>
      <c r="BI727" s="225">
        <f>IF(N727="nulová",J727,0)</f>
        <v>0</v>
      </c>
      <c r="BJ727" s="17" t="s">
        <v>83</v>
      </c>
      <c r="BK727" s="225">
        <f>ROUND(I727*H727,2)</f>
        <v>0</v>
      </c>
      <c r="BL727" s="17" t="s">
        <v>164</v>
      </c>
      <c r="BM727" s="224" t="s">
        <v>2551</v>
      </c>
    </row>
    <row r="728" s="2" customFormat="1" ht="16.5" customHeight="1">
      <c r="A728" s="39"/>
      <c r="B728" s="40"/>
      <c r="C728" s="226" t="s">
        <v>2552</v>
      </c>
      <c r="D728" s="226" t="s">
        <v>159</v>
      </c>
      <c r="E728" s="227" t="s">
        <v>2553</v>
      </c>
      <c r="F728" s="228" t="s">
        <v>2554</v>
      </c>
      <c r="G728" s="229" t="s">
        <v>162</v>
      </c>
      <c r="H728" s="230">
        <v>1</v>
      </c>
      <c r="I728" s="231"/>
      <c r="J728" s="232">
        <f>ROUND(I728*H728,2)</f>
        <v>0</v>
      </c>
      <c r="K728" s="228" t="s">
        <v>156</v>
      </c>
      <c r="L728" s="233"/>
      <c r="M728" s="234" t="s">
        <v>32</v>
      </c>
      <c r="N728" s="235" t="s">
        <v>47</v>
      </c>
      <c r="O728" s="85"/>
      <c r="P728" s="222">
        <f>O728*H728</f>
        <v>0</v>
      </c>
      <c r="Q728" s="222">
        <v>0</v>
      </c>
      <c r="R728" s="222">
        <f>Q728*H728</f>
        <v>0</v>
      </c>
      <c r="S728" s="222">
        <v>0</v>
      </c>
      <c r="T728" s="223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24" t="s">
        <v>668</v>
      </c>
      <c r="AT728" s="224" t="s">
        <v>159</v>
      </c>
      <c r="AU728" s="224" t="s">
        <v>83</v>
      </c>
      <c r="AY728" s="17" t="s">
        <v>151</v>
      </c>
      <c r="BE728" s="225">
        <f>IF(N728="základní",J728,0)</f>
        <v>0</v>
      </c>
      <c r="BF728" s="225">
        <f>IF(N728="snížená",J728,0)</f>
        <v>0</v>
      </c>
      <c r="BG728" s="225">
        <f>IF(N728="zákl. přenesená",J728,0)</f>
        <v>0</v>
      </c>
      <c r="BH728" s="225">
        <f>IF(N728="sníž. přenesená",J728,0)</f>
        <v>0</v>
      </c>
      <c r="BI728" s="225">
        <f>IF(N728="nulová",J728,0)</f>
        <v>0</v>
      </c>
      <c r="BJ728" s="17" t="s">
        <v>83</v>
      </c>
      <c r="BK728" s="225">
        <f>ROUND(I728*H728,2)</f>
        <v>0</v>
      </c>
      <c r="BL728" s="17" t="s">
        <v>668</v>
      </c>
      <c r="BM728" s="224" t="s">
        <v>2555</v>
      </c>
    </row>
    <row r="729" s="2" customFormat="1" ht="16.5" customHeight="1">
      <c r="A729" s="39"/>
      <c r="B729" s="40"/>
      <c r="C729" s="226" t="s">
        <v>2556</v>
      </c>
      <c r="D729" s="226" t="s">
        <v>159</v>
      </c>
      <c r="E729" s="227" t="s">
        <v>2557</v>
      </c>
      <c r="F729" s="228" t="s">
        <v>2558</v>
      </c>
      <c r="G729" s="229" t="s">
        <v>162</v>
      </c>
      <c r="H729" s="230">
        <v>2</v>
      </c>
      <c r="I729" s="231"/>
      <c r="J729" s="232">
        <f>ROUND(I729*H729,2)</f>
        <v>0</v>
      </c>
      <c r="K729" s="228" t="s">
        <v>156</v>
      </c>
      <c r="L729" s="233"/>
      <c r="M729" s="234" t="s">
        <v>32</v>
      </c>
      <c r="N729" s="235" t="s">
        <v>47</v>
      </c>
      <c r="O729" s="85"/>
      <c r="P729" s="222">
        <f>O729*H729</f>
        <v>0</v>
      </c>
      <c r="Q729" s="222">
        <v>0</v>
      </c>
      <c r="R729" s="222">
        <f>Q729*H729</f>
        <v>0</v>
      </c>
      <c r="S729" s="222">
        <v>0</v>
      </c>
      <c r="T729" s="223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24" t="s">
        <v>163</v>
      </c>
      <c r="AT729" s="224" t="s">
        <v>159</v>
      </c>
      <c r="AU729" s="224" t="s">
        <v>83</v>
      </c>
      <c r="AY729" s="17" t="s">
        <v>151</v>
      </c>
      <c r="BE729" s="225">
        <f>IF(N729="základní",J729,0)</f>
        <v>0</v>
      </c>
      <c r="BF729" s="225">
        <f>IF(N729="snížená",J729,0)</f>
        <v>0</v>
      </c>
      <c r="BG729" s="225">
        <f>IF(N729="zákl. přenesená",J729,0)</f>
        <v>0</v>
      </c>
      <c r="BH729" s="225">
        <f>IF(N729="sníž. přenesená",J729,0)</f>
        <v>0</v>
      </c>
      <c r="BI729" s="225">
        <f>IF(N729="nulová",J729,0)</f>
        <v>0</v>
      </c>
      <c r="BJ729" s="17" t="s">
        <v>83</v>
      </c>
      <c r="BK729" s="225">
        <f>ROUND(I729*H729,2)</f>
        <v>0</v>
      </c>
      <c r="BL729" s="17" t="s">
        <v>164</v>
      </c>
      <c r="BM729" s="224" t="s">
        <v>2559</v>
      </c>
    </row>
    <row r="730" s="2" customFormat="1" ht="16.5" customHeight="1">
      <c r="A730" s="39"/>
      <c r="B730" s="40"/>
      <c r="C730" s="226" t="s">
        <v>2560</v>
      </c>
      <c r="D730" s="226" t="s">
        <v>159</v>
      </c>
      <c r="E730" s="227" t="s">
        <v>2561</v>
      </c>
      <c r="F730" s="228" t="s">
        <v>2562</v>
      </c>
      <c r="G730" s="229" t="s">
        <v>162</v>
      </c>
      <c r="H730" s="230">
        <v>3</v>
      </c>
      <c r="I730" s="231"/>
      <c r="J730" s="232">
        <f>ROUND(I730*H730,2)</f>
        <v>0</v>
      </c>
      <c r="K730" s="228" t="s">
        <v>156</v>
      </c>
      <c r="L730" s="233"/>
      <c r="M730" s="234" t="s">
        <v>32</v>
      </c>
      <c r="N730" s="235" t="s">
        <v>47</v>
      </c>
      <c r="O730" s="85"/>
      <c r="P730" s="222">
        <f>O730*H730</f>
        <v>0</v>
      </c>
      <c r="Q730" s="222">
        <v>0</v>
      </c>
      <c r="R730" s="222">
        <f>Q730*H730</f>
        <v>0</v>
      </c>
      <c r="S730" s="222">
        <v>0</v>
      </c>
      <c r="T730" s="223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24" t="s">
        <v>163</v>
      </c>
      <c r="AT730" s="224" t="s">
        <v>159</v>
      </c>
      <c r="AU730" s="224" t="s">
        <v>83</v>
      </c>
      <c r="AY730" s="17" t="s">
        <v>151</v>
      </c>
      <c r="BE730" s="225">
        <f>IF(N730="základní",J730,0)</f>
        <v>0</v>
      </c>
      <c r="BF730" s="225">
        <f>IF(N730="snížená",J730,0)</f>
        <v>0</v>
      </c>
      <c r="BG730" s="225">
        <f>IF(N730="zákl. přenesená",J730,0)</f>
        <v>0</v>
      </c>
      <c r="BH730" s="225">
        <f>IF(N730="sníž. přenesená",J730,0)</f>
        <v>0</v>
      </c>
      <c r="BI730" s="225">
        <f>IF(N730="nulová",J730,0)</f>
        <v>0</v>
      </c>
      <c r="BJ730" s="17" t="s">
        <v>83</v>
      </c>
      <c r="BK730" s="225">
        <f>ROUND(I730*H730,2)</f>
        <v>0</v>
      </c>
      <c r="BL730" s="17" t="s">
        <v>164</v>
      </c>
      <c r="BM730" s="224" t="s">
        <v>2563</v>
      </c>
    </row>
    <row r="731" s="2" customFormat="1" ht="16.5" customHeight="1">
      <c r="A731" s="39"/>
      <c r="B731" s="40"/>
      <c r="C731" s="226" t="s">
        <v>2564</v>
      </c>
      <c r="D731" s="226" t="s">
        <v>159</v>
      </c>
      <c r="E731" s="227" t="s">
        <v>2565</v>
      </c>
      <c r="F731" s="228" t="s">
        <v>2566</v>
      </c>
      <c r="G731" s="229" t="s">
        <v>162</v>
      </c>
      <c r="H731" s="230">
        <v>1</v>
      </c>
      <c r="I731" s="231"/>
      <c r="J731" s="232">
        <f>ROUND(I731*H731,2)</f>
        <v>0</v>
      </c>
      <c r="K731" s="228" t="s">
        <v>156</v>
      </c>
      <c r="L731" s="233"/>
      <c r="M731" s="234" t="s">
        <v>32</v>
      </c>
      <c r="N731" s="235" t="s">
        <v>47</v>
      </c>
      <c r="O731" s="85"/>
      <c r="P731" s="222">
        <f>O731*H731</f>
        <v>0</v>
      </c>
      <c r="Q731" s="222">
        <v>0</v>
      </c>
      <c r="R731" s="222">
        <f>Q731*H731</f>
        <v>0</v>
      </c>
      <c r="S731" s="222">
        <v>0</v>
      </c>
      <c r="T731" s="223">
        <f>S731*H731</f>
        <v>0</v>
      </c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R731" s="224" t="s">
        <v>163</v>
      </c>
      <c r="AT731" s="224" t="s">
        <v>159</v>
      </c>
      <c r="AU731" s="224" t="s">
        <v>83</v>
      </c>
      <c r="AY731" s="17" t="s">
        <v>151</v>
      </c>
      <c r="BE731" s="225">
        <f>IF(N731="základní",J731,0)</f>
        <v>0</v>
      </c>
      <c r="BF731" s="225">
        <f>IF(N731="snížená",J731,0)</f>
        <v>0</v>
      </c>
      <c r="BG731" s="225">
        <f>IF(N731="zákl. přenesená",J731,0)</f>
        <v>0</v>
      </c>
      <c r="BH731" s="225">
        <f>IF(N731="sníž. přenesená",J731,0)</f>
        <v>0</v>
      </c>
      <c r="BI731" s="225">
        <f>IF(N731="nulová",J731,0)</f>
        <v>0</v>
      </c>
      <c r="BJ731" s="17" t="s">
        <v>83</v>
      </c>
      <c r="BK731" s="225">
        <f>ROUND(I731*H731,2)</f>
        <v>0</v>
      </c>
      <c r="BL731" s="17" t="s">
        <v>164</v>
      </c>
      <c r="BM731" s="224" t="s">
        <v>2567</v>
      </c>
    </row>
    <row r="732" s="2" customFormat="1" ht="24.15" customHeight="1">
      <c r="A732" s="39"/>
      <c r="B732" s="40"/>
      <c r="C732" s="226" t="s">
        <v>2568</v>
      </c>
      <c r="D732" s="226" t="s">
        <v>159</v>
      </c>
      <c r="E732" s="227" t="s">
        <v>2569</v>
      </c>
      <c r="F732" s="228" t="s">
        <v>2570</v>
      </c>
      <c r="G732" s="229" t="s">
        <v>162</v>
      </c>
      <c r="H732" s="230">
        <v>1</v>
      </c>
      <c r="I732" s="231"/>
      <c r="J732" s="232">
        <f>ROUND(I732*H732,2)</f>
        <v>0</v>
      </c>
      <c r="K732" s="228" t="s">
        <v>156</v>
      </c>
      <c r="L732" s="233"/>
      <c r="M732" s="234" t="s">
        <v>32</v>
      </c>
      <c r="N732" s="235" t="s">
        <v>47</v>
      </c>
      <c r="O732" s="85"/>
      <c r="P732" s="222">
        <f>O732*H732</f>
        <v>0</v>
      </c>
      <c r="Q732" s="222">
        <v>0</v>
      </c>
      <c r="R732" s="222">
        <f>Q732*H732</f>
        <v>0</v>
      </c>
      <c r="S732" s="222">
        <v>0</v>
      </c>
      <c r="T732" s="223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24" t="s">
        <v>668</v>
      </c>
      <c r="AT732" s="224" t="s">
        <v>159</v>
      </c>
      <c r="AU732" s="224" t="s">
        <v>83</v>
      </c>
      <c r="AY732" s="17" t="s">
        <v>151</v>
      </c>
      <c r="BE732" s="225">
        <f>IF(N732="základní",J732,0)</f>
        <v>0</v>
      </c>
      <c r="BF732" s="225">
        <f>IF(N732="snížená",J732,0)</f>
        <v>0</v>
      </c>
      <c r="BG732" s="225">
        <f>IF(N732="zákl. přenesená",J732,0)</f>
        <v>0</v>
      </c>
      <c r="BH732" s="225">
        <f>IF(N732="sníž. přenesená",J732,0)</f>
        <v>0</v>
      </c>
      <c r="BI732" s="225">
        <f>IF(N732="nulová",J732,0)</f>
        <v>0</v>
      </c>
      <c r="BJ732" s="17" t="s">
        <v>83</v>
      </c>
      <c r="BK732" s="225">
        <f>ROUND(I732*H732,2)</f>
        <v>0</v>
      </c>
      <c r="BL732" s="17" t="s">
        <v>668</v>
      </c>
      <c r="BM732" s="224" t="s">
        <v>2571</v>
      </c>
    </row>
    <row r="733" s="2" customFormat="1" ht="24.15" customHeight="1">
      <c r="A733" s="39"/>
      <c r="B733" s="40"/>
      <c r="C733" s="226" t="s">
        <v>2572</v>
      </c>
      <c r="D733" s="226" t="s">
        <v>159</v>
      </c>
      <c r="E733" s="227" t="s">
        <v>2573</v>
      </c>
      <c r="F733" s="228" t="s">
        <v>2574</v>
      </c>
      <c r="G733" s="229" t="s">
        <v>162</v>
      </c>
      <c r="H733" s="230">
        <v>1</v>
      </c>
      <c r="I733" s="231"/>
      <c r="J733" s="232">
        <f>ROUND(I733*H733,2)</f>
        <v>0</v>
      </c>
      <c r="K733" s="228" t="s">
        <v>156</v>
      </c>
      <c r="L733" s="233"/>
      <c r="M733" s="234" t="s">
        <v>32</v>
      </c>
      <c r="N733" s="235" t="s">
        <v>47</v>
      </c>
      <c r="O733" s="85"/>
      <c r="P733" s="222">
        <f>O733*H733</f>
        <v>0</v>
      </c>
      <c r="Q733" s="222">
        <v>0</v>
      </c>
      <c r="R733" s="222">
        <f>Q733*H733</f>
        <v>0</v>
      </c>
      <c r="S733" s="222">
        <v>0</v>
      </c>
      <c r="T733" s="223">
        <f>S733*H733</f>
        <v>0</v>
      </c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R733" s="224" t="s">
        <v>668</v>
      </c>
      <c r="AT733" s="224" t="s">
        <v>159</v>
      </c>
      <c r="AU733" s="224" t="s">
        <v>83</v>
      </c>
      <c r="AY733" s="17" t="s">
        <v>151</v>
      </c>
      <c r="BE733" s="225">
        <f>IF(N733="základní",J733,0)</f>
        <v>0</v>
      </c>
      <c r="BF733" s="225">
        <f>IF(N733="snížená",J733,0)</f>
        <v>0</v>
      </c>
      <c r="BG733" s="225">
        <f>IF(N733="zákl. přenesená",J733,0)</f>
        <v>0</v>
      </c>
      <c r="BH733" s="225">
        <f>IF(N733="sníž. přenesená",J733,0)</f>
        <v>0</v>
      </c>
      <c r="BI733" s="225">
        <f>IF(N733="nulová",J733,0)</f>
        <v>0</v>
      </c>
      <c r="BJ733" s="17" t="s">
        <v>83</v>
      </c>
      <c r="BK733" s="225">
        <f>ROUND(I733*H733,2)</f>
        <v>0</v>
      </c>
      <c r="BL733" s="17" t="s">
        <v>668</v>
      </c>
      <c r="BM733" s="224" t="s">
        <v>2575</v>
      </c>
    </row>
    <row r="734" s="2" customFormat="1" ht="24.15" customHeight="1">
      <c r="A734" s="39"/>
      <c r="B734" s="40"/>
      <c r="C734" s="226" t="s">
        <v>2576</v>
      </c>
      <c r="D734" s="226" t="s">
        <v>159</v>
      </c>
      <c r="E734" s="227" t="s">
        <v>2577</v>
      </c>
      <c r="F734" s="228" t="s">
        <v>2578</v>
      </c>
      <c r="G734" s="229" t="s">
        <v>162</v>
      </c>
      <c r="H734" s="230">
        <v>1</v>
      </c>
      <c r="I734" s="231"/>
      <c r="J734" s="232">
        <f>ROUND(I734*H734,2)</f>
        <v>0</v>
      </c>
      <c r="K734" s="228" t="s">
        <v>156</v>
      </c>
      <c r="L734" s="233"/>
      <c r="M734" s="234" t="s">
        <v>32</v>
      </c>
      <c r="N734" s="235" t="s">
        <v>47</v>
      </c>
      <c r="O734" s="85"/>
      <c r="P734" s="222">
        <f>O734*H734</f>
        <v>0</v>
      </c>
      <c r="Q734" s="222">
        <v>0</v>
      </c>
      <c r="R734" s="222">
        <f>Q734*H734</f>
        <v>0</v>
      </c>
      <c r="S734" s="222">
        <v>0</v>
      </c>
      <c r="T734" s="223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24" t="s">
        <v>668</v>
      </c>
      <c r="AT734" s="224" t="s">
        <v>159</v>
      </c>
      <c r="AU734" s="224" t="s">
        <v>83</v>
      </c>
      <c r="AY734" s="17" t="s">
        <v>151</v>
      </c>
      <c r="BE734" s="225">
        <f>IF(N734="základní",J734,0)</f>
        <v>0</v>
      </c>
      <c r="BF734" s="225">
        <f>IF(N734="snížená",J734,0)</f>
        <v>0</v>
      </c>
      <c r="BG734" s="225">
        <f>IF(N734="zákl. přenesená",J734,0)</f>
        <v>0</v>
      </c>
      <c r="BH734" s="225">
        <f>IF(N734="sníž. přenesená",J734,0)</f>
        <v>0</v>
      </c>
      <c r="BI734" s="225">
        <f>IF(N734="nulová",J734,0)</f>
        <v>0</v>
      </c>
      <c r="BJ734" s="17" t="s">
        <v>83</v>
      </c>
      <c r="BK734" s="225">
        <f>ROUND(I734*H734,2)</f>
        <v>0</v>
      </c>
      <c r="BL734" s="17" t="s">
        <v>668</v>
      </c>
      <c r="BM734" s="224" t="s">
        <v>2579</v>
      </c>
    </row>
    <row r="735" s="2" customFormat="1" ht="24.15" customHeight="1">
      <c r="A735" s="39"/>
      <c r="B735" s="40"/>
      <c r="C735" s="226" t="s">
        <v>2580</v>
      </c>
      <c r="D735" s="226" t="s">
        <v>159</v>
      </c>
      <c r="E735" s="227" t="s">
        <v>2581</v>
      </c>
      <c r="F735" s="228" t="s">
        <v>2582</v>
      </c>
      <c r="G735" s="229" t="s">
        <v>162</v>
      </c>
      <c r="H735" s="230">
        <v>1</v>
      </c>
      <c r="I735" s="231"/>
      <c r="J735" s="232">
        <f>ROUND(I735*H735,2)</f>
        <v>0</v>
      </c>
      <c r="K735" s="228" t="s">
        <v>156</v>
      </c>
      <c r="L735" s="233"/>
      <c r="M735" s="234" t="s">
        <v>32</v>
      </c>
      <c r="N735" s="235" t="s">
        <v>47</v>
      </c>
      <c r="O735" s="85"/>
      <c r="P735" s="222">
        <f>O735*H735</f>
        <v>0</v>
      </c>
      <c r="Q735" s="222">
        <v>0</v>
      </c>
      <c r="R735" s="222">
        <f>Q735*H735</f>
        <v>0</v>
      </c>
      <c r="S735" s="222">
        <v>0</v>
      </c>
      <c r="T735" s="223">
        <f>S735*H735</f>
        <v>0</v>
      </c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R735" s="224" t="s">
        <v>668</v>
      </c>
      <c r="AT735" s="224" t="s">
        <v>159</v>
      </c>
      <c r="AU735" s="224" t="s">
        <v>83</v>
      </c>
      <c r="AY735" s="17" t="s">
        <v>151</v>
      </c>
      <c r="BE735" s="225">
        <f>IF(N735="základní",J735,0)</f>
        <v>0</v>
      </c>
      <c r="BF735" s="225">
        <f>IF(N735="snížená",J735,0)</f>
        <v>0</v>
      </c>
      <c r="BG735" s="225">
        <f>IF(N735="zákl. přenesená",J735,0)</f>
        <v>0</v>
      </c>
      <c r="BH735" s="225">
        <f>IF(N735="sníž. přenesená",J735,0)</f>
        <v>0</v>
      </c>
      <c r="BI735" s="225">
        <f>IF(N735="nulová",J735,0)</f>
        <v>0</v>
      </c>
      <c r="BJ735" s="17" t="s">
        <v>83</v>
      </c>
      <c r="BK735" s="225">
        <f>ROUND(I735*H735,2)</f>
        <v>0</v>
      </c>
      <c r="BL735" s="17" t="s">
        <v>668</v>
      </c>
      <c r="BM735" s="224" t="s">
        <v>2583</v>
      </c>
    </row>
    <row r="736" s="2" customFormat="1" ht="24.15" customHeight="1">
      <c r="A736" s="39"/>
      <c r="B736" s="40"/>
      <c r="C736" s="226" t="s">
        <v>2584</v>
      </c>
      <c r="D736" s="226" t="s">
        <v>159</v>
      </c>
      <c r="E736" s="227" t="s">
        <v>2585</v>
      </c>
      <c r="F736" s="228" t="s">
        <v>2586</v>
      </c>
      <c r="G736" s="229" t="s">
        <v>162</v>
      </c>
      <c r="H736" s="230">
        <v>1</v>
      </c>
      <c r="I736" s="231"/>
      <c r="J736" s="232">
        <f>ROUND(I736*H736,2)</f>
        <v>0</v>
      </c>
      <c r="K736" s="228" t="s">
        <v>156</v>
      </c>
      <c r="L736" s="233"/>
      <c r="M736" s="234" t="s">
        <v>32</v>
      </c>
      <c r="N736" s="235" t="s">
        <v>47</v>
      </c>
      <c r="O736" s="85"/>
      <c r="P736" s="222">
        <f>O736*H736</f>
        <v>0</v>
      </c>
      <c r="Q736" s="222">
        <v>0</v>
      </c>
      <c r="R736" s="222">
        <f>Q736*H736</f>
        <v>0</v>
      </c>
      <c r="S736" s="222">
        <v>0</v>
      </c>
      <c r="T736" s="223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24" t="s">
        <v>668</v>
      </c>
      <c r="AT736" s="224" t="s">
        <v>159</v>
      </c>
      <c r="AU736" s="224" t="s">
        <v>83</v>
      </c>
      <c r="AY736" s="17" t="s">
        <v>151</v>
      </c>
      <c r="BE736" s="225">
        <f>IF(N736="základní",J736,0)</f>
        <v>0</v>
      </c>
      <c r="BF736" s="225">
        <f>IF(N736="snížená",J736,0)</f>
        <v>0</v>
      </c>
      <c r="BG736" s="225">
        <f>IF(N736="zákl. přenesená",J736,0)</f>
        <v>0</v>
      </c>
      <c r="BH736" s="225">
        <f>IF(N736="sníž. přenesená",J736,0)</f>
        <v>0</v>
      </c>
      <c r="BI736" s="225">
        <f>IF(N736="nulová",J736,0)</f>
        <v>0</v>
      </c>
      <c r="BJ736" s="17" t="s">
        <v>83</v>
      </c>
      <c r="BK736" s="225">
        <f>ROUND(I736*H736,2)</f>
        <v>0</v>
      </c>
      <c r="BL736" s="17" t="s">
        <v>668</v>
      </c>
      <c r="BM736" s="224" t="s">
        <v>2587</v>
      </c>
    </row>
    <row r="737" s="2" customFormat="1" ht="21.75" customHeight="1">
      <c r="A737" s="39"/>
      <c r="B737" s="40"/>
      <c r="C737" s="226" t="s">
        <v>2588</v>
      </c>
      <c r="D737" s="226" t="s">
        <v>159</v>
      </c>
      <c r="E737" s="227" t="s">
        <v>2589</v>
      </c>
      <c r="F737" s="228" t="s">
        <v>2590</v>
      </c>
      <c r="G737" s="229" t="s">
        <v>162</v>
      </c>
      <c r="H737" s="230">
        <v>1</v>
      </c>
      <c r="I737" s="231"/>
      <c r="J737" s="232">
        <f>ROUND(I737*H737,2)</f>
        <v>0</v>
      </c>
      <c r="K737" s="228" t="s">
        <v>156</v>
      </c>
      <c r="L737" s="233"/>
      <c r="M737" s="234" t="s">
        <v>32</v>
      </c>
      <c r="N737" s="235" t="s">
        <v>47</v>
      </c>
      <c r="O737" s="85"/>
      <c r="P737" s="222">
        <f>O737*H737</f>
        <v>0</v>
      </c>
      <c r="Q737" s="222">
        <v>0</v>
      </c>
      <c r="R737" s="222">
        <f>Q737*H737</f>
        <v>0</v>
      </c>
      <c r="S737" s="222">
        <v>0</v>
      </c>
      <c r="T737" s="223">
        <f>S737*H737</f>
        <v>0</v>
      </c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R737" s="224" t="s">
        <v>668</v>
      </c>
      <c r="AT737" s="224" t="s">
        <v>159</v>
      </c>
      <c r="AU737" s="224" t="s">
        <v>83</v>
      </c>
      <c r="AY737" s="17" t="s">
        <v>151</v>
      </c>
      <c r="BE737" s="225">
        <f>IF(N737="základní",J737,0)</f>
        <v>0</v>
      </c>
      <c r="BF737" s="225">
        <f>IF(N737="snížená",J737,0)</f>
        <v>0</v>
      </c>
      <c r="BG737" s="225">
        <f>IF(N737="zákl. přenesená",J737,0)</f>
        <v>0</v>
      </c>
      <c r="BH737" s="225">
        <f>IF(N737="sníž. přenesená",J737,0)</f>
        <v>0</v>
      </c>
      <c r="BI737" s="225">
        <f>IF(N737="nulová",J737,0)</f>
        <v>0</v>
      </c>
      <c r="BJ737" s="17" t="s">
        <v>83</v>
      </c>
      <c r="BK737" s="225">
        <f>ROUND(I737*H737,2)</f>
        <v>0</v>
      </c>
      <c r="BL737" s="17" t="s">
        <v>668</v>
      </c>
      <c r="BM737" s="224" t="s">
        <v>2591</v>
      </c>
    </row>
    <row r="738" s="2" customFormat="1" ht="24.15" customHeight="1">
      <c r="A738" s="39"/>
      <c r="B738" s="40"/>
      <c r="C738" s="226" t="s">
        <v>2592</v>
      </c>
      <c r="D738" s="226" t="s">
        <v>159</v>
      </c>
      <c r="E738" s="227" t="s">
        <v>2593</v>
      </c>
      <c r="F738" s="228" t="s">
        <v>2594</v>
      </c>
      <c r="G738" s="229" t="s">
        <v>162</v>
      </c>
      <c r="H738" s="230">
        <v>1</v>
      </c>
      <c r="I738" s="231"/>
      <c r="J738" s="232">
        <f>ROUND(I738*H738,2)</f>
        <v>0</v>
      </c>
      <c r="K738" s="228" t="s">
        <v>156</v>
      </c>
      <c r="L738" s="233"/>
      <c r="M738" s="234" t="s">
        <v>32</v>
      </c>
      <c r="N738" s="235" t="s">
        <v>47</v>
      </c>
      <c r="O738" s="85"/>
      <c r="P738" s="222">
        <f>O738*H738</f>
        <v>0</v>
      </c>
      <c r="Q738" s="222">
        <v>0</v>
      </c>
      <c r="R738" s="222">
        <f>Q738*H738</f>
        <v>0</v>
      </c>
      <c r="S738" s="222">
        <v>0</v>
      </c>
      <c r="T738" s="223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24" t="s">
        <v>668</v>
      </c>
      <c r="AT738" s="224" t="s">
        <v>159</v>
      </c>
      <c r="AU738" s="224" t="s">
        <v>83</v>
      </c>
      <c r="AY738" s="17" t="s">
        <v>151</v>
      </c>
      <c r="BE738" s="225">
        <f>IF(N738="základní",J738,0)</f>
        <v>0</v>
      </c>
      <c r="BF738" s="225">
        <f>IF(N738="snížená",J738,0)</f>
        <v>0</v>
      </c>
      <c r="BG738" s="225">
        <f>IF(N738="zákl. přenesená",J738,0)</f>
        <v>0</v>
      </c>
      <c r="BH738" s="225">
        <f>IF(N738="sníž. přenesená",J738,0)</f>
        <v>0</v>
      </c>
      <c r="BI738" s="225">
        <f>IF(N738="nulová",J738,0)</f>
        <v>0</v>
      </c>
      <c r="BJ738" s="17" t="s">
        <v>83</v>
      </c>
      <c r="BK738" s="225">
        <f>ROUND(I738*H738,2)</f>
        <v>0</v>
      </c>
      <c r="BL738" s="17" t="s">
        <v>668</v>
      </c>
      <c r="BM738" s="224" t="s">
        <v>2595</v>
      </c>
    </row>
    <row r="739" s="2" customFormat="1" ht="16.5" customHeight="1">
      <c r="A739" s="39"/>
      <c r="B739" s="40"/>
      <c r="C739" s="226" t="s">
        <v>2596</v>
      </c>
      <c r="D739" s="226" t="s">
        <v>159</v>
      </c>
      <c r="E739" s="227" t="s">
        <v>2597</v>
      </c>
      <c r="F739" s="228" t="s">
        <v>2598</v>
      </c>
      <c r="G739" s="229" t="s">
        <v>162</v>
      </c>
      <c r="H739" s="230">
        <v>1</v>
      </c>
      <c r="I739" s="231"/>
      <c r="J739" s="232">
        <f>ROUND(I739*H739,2)</f>
        <v>0</v>
      </c>
      <c r="K739" s="228" t="s">
        <v>156</v>
      </c>
      <c r="L739" s="233"/>
      <c r="M739" s="234" t="s">
        <v>32</v>
      </c>
      <c r="N739" s="235" t="s">
        <v>47</v>
      </c>
      <c r="O739" s="85"/>
      <c r="P739" s="222">
        <f>O739*H739</f>
        <v>0</v>
      </c>
      <c r="Q739" s="222">
        <v>0</v>
      </c>
      <c r="R739" s="222">
        <f>Q739*H739</f>
        <v>0</v>
      </c>
      <c r="S739" s="222">
        <v>0</v>
      </c>
      <c r="T739" s="223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24" t="s">
        <v>163</v>
      </c>
      <c r="AT739" s="224" t="s">
        <v>159</v>
      </c>
      <c r="AU739" s="224" t="s">
        <v>83</v>
      </c>
      <c r="AY739" s="17" t="s">
        <v>151</v>
      </c>
      <c r="BE739" s="225">
        <f>IF(N739="základní",J739,0)</f>
        <v>0</v>
      </c>
      <c r="BF739" s="225">
        <f>IF(N739="snížená",J739,0)</f>
        <v>0</v>
      </c>
      <c r="BG739" s="225">
        <f>IF(N739="zákl. přenesená",J739,0)</f>
        <v>0</v>
      </c>
      <c r="BH739" s="225">
        <f>IF(N739="sníž. přenesená",J739,0)</f>
        <v>0</v>
      </c>
      <c r="BI739" s="225">
        <f>IF(N739="nulová",J739,0)</f>
        <v>0</v>
      </c>
      <c r="BJ739" s="17" t="s">
        <v>83</v>
      </c>
      <c r="BK739" s="225">
        <f>ROUND(I739*H739,2)</f>
        <v>0</v>
      </c>
      <c r="BL739" s="17" t="s">
        <v>164</v>
      </c>
      <c r="BM739" s="224" t="s">
        <v>2599</v>
      </c>
    </row>
    <row r="740" s="2" customFormat="1" ht="24.15" customHeight="1">
      <c r="A740" s="39"/>
      <c r="B740" s="40"/>
      <c r="C740" s="226" t="s">
        <v>2600</v>
      </c>
      <c r="D740" s="226" t="s">
        <v>159</v>
      </c>
      <c r="E740" s="227" t="s">
        <v>2601</v>
      </c>
      <c r="F740" s="228" t="s">
        <v>2602</v>
      </c>
      <c r="G740" s="229" t="s">
        <v>162</v>
      </c>
      <c r="H740" s="230">
        <v>1</v>
      </c>
      <c r="I740" s="231"/>
      <c r="J740" s="232">
        <f>ROUND(I740*H740,2)</f>
        <v>0</v>
      </c>
      <c r="K740" s="228" t="s">
        <v>156</v>
      </c>
      <c r="L740" s="233"/>
      <c r="M740" s="234" t="s">
        <v>32</v>
      </c>
      <c r="N740" s="235" t="s">
        <v>47</v>
      </c>
      <c r="O740" s="85"/>
      <c r="P740" s="222">
        <f>O740*H740</f>
        <v>0</v>
      </c>
      <c r="Q740" s="222">
        <v>0</v>
      </c>
      <c r="R740" s="222">
        <f>Q740*H740</f>
        <v>0</v>
      </c>
      <c r="S740" s="222">
        <v>0</v>
      </c>
      <c r="T740" s="223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24" t="s">
        <v>163</v>
      </c>
      <c r="AT740" s="224" t="s">
        <v>159</v>
      </c>
      <c r="AU740" s="224" t="s">
        <v>83</v>
      </c>
      <c r="AY740" s="17" t="s">
        <v>151</v>
      </c>
      <c r="BE740" s="225">
        <f>IF(N740="základní",J740,0)</f>
        <v>0</v>
      </c>
      <c r="BF740" s="225">
        <f>IF(N740="snížená",J740,0)</f>
        <v>0</v>
      </c>
      <c r="BG740" s="225">
        <f>IF(N740="zákl. přenesená",J740,0)</f>
        <v>0</v>
      </c>
      <c r="BH740" s="225">
        <f>IF(N740="sníž. přenesená",J740,0)</f>
        <v>0</v>
      </c>
      <c r="BI740" s="225">
        <f>IF(N740="nulová",J740,0)</f>
        <v>0</v>
      </c>
      <c r="BJ740" s="17" t="s">
        <v>83</v>
      </c>
      <c r="BK740" s="225">
        <f>ROUND(I740*H740,2)</f>
        <v>0</v>
      </c>
      <c r="BL740" s="17" t="s">
        <v>164</v>
      </c>
      <c r="BM740" s="224" t="s">
        <v>2603</v>
      </c>
    </row>
    <row r="741" s="2" customFormat="1" ht="24.15" customHeight="1">
      <c r="A741" s="39"/>
      <c r="B741" s="40"/>
      <c r="C741" s="226" t="s">
        <v>2604</v>
      </c>
      <c r="D741" s="226" t="s">
        <v>159</v>
      </c>
      <c r="E741" s="227" t="s">
        <v>2605</v>
      </c>
      <c r="F741" s="228" t="s">
        <v>2606</v>
      </c>
      <c r="G741" s="229" t="s">
        <v>162</v>
      </c>
      <c r="H741" s="230">
        <v>1</v>
      </c>
      <c r="I741" s="231"/>
      <c r="J741" s="232">
        <f>ROUND(I741*H741,2)</f>
        <v>0</v>
      </c>
      <c r="K741" s="228" t="s">
        <v>156</v>
      </c>
      <c r="L741" s="233"/>
      <c r="M741" s="234" t="s">
        <v>32</v>
      </c>
      <c r="N741" s="235" t="s">
        <v>47</v>
      </c>
      <c r="O741" s="85"/>
      <c r="P741" s="222">
        <f>O741*H741</f>
        <v>0</v>
      </c>
      <c r="Q741" s="222">
        <v>0</v>
      </c>
      <c r="R741" s="222">
        <f>Q741*H741</f>
        <v>0</v>
      </c>
      <c r="S741" s="222">
        <v>0</v>
      </c>
      <c r="T741" s="223">
        <f>S741*H741</f>
        <v>0</v>
      </c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R741" s="224" t="s">
        <v>163</v>
      </c>
      <c r="AT741" s="224" t="s">
        <v>159</v>
      </c>
      <c r="AU741" s="224" t="s">
        <v>83</v>
      </c>
      <c r="AY741" s="17" t="s">
        <v>151</v>
      </c>
      <c r="BE741" s="225">
        <f>IF(N741="základní",J741,0)</f>
        <v>0</v>
      </c>
      <c r="BF741" s="225">
        <f>IF(N741="snížená",J741,0)</f>
        <v>0</v>
      </c>
      <c r="BG741" s="225">
        <f>IF(N741="zákl. přenesená",J741,0)</f>
        <v>0</v>
      </c>
      <c r="BH741" s="225">
        <f>IF(N741="sníž. přenesená",J741,0)</f>
        <v>0</v>
      </c>
      <c r="BI741" s="225">
        <f>IF(N741="nulová",J741,0)</f>
        <v>0</v>
      </c>
      <c r="BJ741" s="17" t="s">
        <v>83</v>
      </c>
      <c r="BK741" s="225">
        <f>ROUND(I741*H741,2)</f>
        <v>0</v>
      </c>
      <c r="BL741" s="17" t="s">
        <v>164</v>
      </c>
      <c r="BM741" s="224" t="s">
        <v>2607</v>
      </c>
    </row>
    <row r="742" s="2" customFormat="1" ht="24.15" customHeight="1">
      <c r="A742" s="39"/>
      <c r="B742" s="40"/>
      <c r="C742" s="226" t="s">
        <v>2608</v>
      </c>
      <c r="D742" s="226" t="s">
        <v>159</v>
      </c>
      <c r="E742" s="227" t="s">
        <v>2609</v>
      </c>
      <c r="F742" s="228" t="s">
        <v>2610</v>
      </c>
      <c r="G742" s="229" t="s">
        <v>162</v>
      </c>
      <c r="H742" s="230">
        <v>3</v>
      </c>
      <c r="I742" s="231"/>
      <c r="J742" s="232">
        <f>ROUND(I742*H742,2)</f>
        <v>0</v>
      </c>
      <c r="K742" s="228" t="s">
        <v>156</v>
      </c>
      <c r="L742" s="233"/>
      <c r="M742" s="234" t="s">
        <v>32</v>
      </c>
      <c r="N742" s="235" t="s">
        <v>47</v>
      </c>
      <c r="O742" s="85"/>
      <c r="P742" s="222">
        <f>O742*H742</f>
        <v>0</v>
      </c>
      <c r="Q742" s="222">
        <v>0</v>
      </c>
      <c r="R742" s="222">
        <f>Q742*H742</f>
        <v>0</v>
      </c>
      <c r="S742" s="222">
        <v>0</v>
      </c>
      <c r="T742" s="223">
        <f>S742*H742</f>
        <v>0</v>
      </c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R742" s="224" t="s">
        <v>163</v>
      </c>
      <c r="AT742" s="224" t="s">
        <v>159</v>
      </c>
      <c r="AU742" s="224" t="s">
        <v>83</v>
      </c>
      <c r="AY742" s="17" t="s">
        <v>151</v>
      </c>
      <c r="BE742" s="225">
        <f>IF(N742="základní",J742,0)</f>
        <v>0</v>
      </c>
      <c r="BF742" s="225">
        <f>IF(N742="snížená",J742,0)</f>
        <v>0</v>
      </c>
      <c r="BG742" s="225">
        <f>IF(N742="zákl. přenesená",J742,0)</f>
        <v>0</v>
      </c>
      <c r="BH742" s="225">
        <f>IF(N742="sníž. přenesená",J742,0)</f>
        <v>0</v>
      </c>
      <c r="BI742" s="225">
        <f>IF(N742="nulová",J742,0)</f>
        <v>0</v>
      </c>
      <c r="BJ742" s="17" t="s">
        <v>83</v>
      </c>
      <c r="BK742" s="225">
        <f>ROUND(I742*H742,2)</f>
        <v>0</v>
      </c>
      <c r="BL742" s="17" t="s">
        <v>164</v>
      </c>
      <c r="BM742" s="224" t="s">
        <v>2611</v>
      </c>
    </row>
    <row r="743" s="2" customFormat="1" ht="24.15" customHeight="1">
      <c r="A743" s="39"/>
      <c r="B743" s="40"/>
      <c r="C743" s="226" t="s">
        <v>2612</v>
      </c>
      <c r="D743" s="226" t="s">
        <v>159</v>
      </c>
      <c r="E743" s="227" t="s">
        <v>2613</v>
      </c>
      <c r="F743" s="228" t="s">
        <v>2614</v>
      </c>
      <c r="G743" s="229" t="s">
        <v>162</v>
      </c>
      <c r="H743" s="230">
        <v>1</v>
      </c>
      <c r="I743" s="231"/>
      <c r="J743" s="232">
        <f>ROUND(I743*H743,2)</f>
        <v>0</v>
      </c>
      <c r="K743" s="228" t="s">
        <v>156</v>
      </c>
      <c r="L743" s="233"/>
      <c r="M743" s="234" t="s">
        <v>32</v>
      </c>
      <c r="N743" s="235" t="s">
        <v>47</v>
      </c>
      <c r="O743" s="85"/>
      <c r="P743" s="222">
        <f>O743*H743</f>
        <v>0</v>
      </c>
      <c r="Q743" s="222">
        <v>0</v>
      </c>
      <c r="R743" s="222">
        <f>Q743*H743</f>
        <v>0</v>
      </c>
      <c r="S743" s="222">
        <v>0</v>
      </c>
      <c r="T743" s="223">
        <f>S743*H743</f>
        <v>0</v>
      </c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R743" s="224" t="s">
        <v>668</v>
      </c>
      <c r="AT743" s="224" t="s">
        <v>159</v>
      </c>
      <c r="AU743" s="224" t="s">
        <v>83</v>
      </c>
      <c r="AY743" s="17" t="s">
        <v>151</v>
      </c>
      <c r="BE743" s="225">
        <f>IF(N743="základní",J743,0)</f>
        <v>0</v>
      </c>
      <c r="BF743" s="225">
        <f>IF(N743="snížená",J743,0)</f>
        <v>0</v>
      </c>
      <c r="BG743" s="225">
        <f>IF(N743="zákl. přenesená",J743,0)</f>
        <v>0</v>
      </c>
      <c r="BH743" s="225">
        <f>IF(N743="sníž. přenesená",J743,0)</f>
        <v>0</v>
      </c>
      <c r="BI743" s="225">
        <f>IF(N743="nulová",J743,0)</f>
        <v>0</v>
      </c>
      <c r="BJ743" s="17" t="s">
        <v>83</v>
      </c>
      <c r="BK743" s="225">
        <f>ROUND(I743*H743,2)</f>
        <v>0</v>
      </c>
      <c r="BL743" s="17" t="s">
        <v>668</v>
      </c>
      <c r="BM743" s="224" t="s">
        <v>2615</v>
      </c>
    </row>
    <row r="744" s="2" customFormat="1" ht="16.5" customHeight="1">
      <c r="A744" s="39"/>
      <c r="B744" s="40"/>
      <c r="C744" s="226" t="s">
        <v>2616</v>
      </c>
      <c r="D744" s="226" t="s">
        <v>159</v>
      </c>
      <c r="E744" s="227" t="s">
        <v>2617</v>
      </c>
      <c r="F744" s="228" t="s">
        <v>2618</v>
      </c>
      <c r="G744" s="229" t="s">
        <v>162</v>
      </c>
      <c r="H744" s="230">
        <v>1</v>
      </c>
      <c r="I744" s="231"/>
      <c r="J744" s="232">
        <f>ROUND(I744*H744,2)</f>
        <v>0</v>
      </c>
      <c r="K744" s="228" t="s">
        <v>156</v>
      </c>
      <c r="L744" s="233"/>
      <c r="M744" s="234" t="s">
        <v>32</v>
      </c>
      <c r="N744" s="235" t="s">
        <v>47</v>
      </c>
      <c r="O744" s="85"/>
      <c r="P744" s="222">
        <f>O744*H744</f>
        <v>0</v>
      </c>
      <c r="Q744" s="222">
        <v>0</v>
      </c>
      <c r="R744" s="222">
        <f>Q744*H744</f>
        <v>0</v>
      </c>
      <c r="S744" s="222">
        <v>0</v>
      </c>
      <c r="T744" s="223">
        <f>S744*H744</f>
        <v>0</v>
      </c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R744" s="224" t="s">
        <v>668</v>
      </c>
      <c r="AT744" s="224" t="s">
        <v>159</v>
      </c>
      <c r="AU744" s="224" t="s">
        <v>83</v>
      </c>
      <c r="AY744" s="17" t="s">
        <v>151</v>
      </c>
      <c r="BE744" s="225">
        <f>IF(N744="základní",J744,0)</f>
        <v>0</v>
      </c>
      <c r="BF744" s="225">
        <f>IF(N744="snížená",J744,0)</f>
        <v>0</v>
      </c>
      <c r="BG744" s="225">
        <f>IF(N744="zákl. přenesená",J744,0)</f>
        <v>0</v>
      </c>
      <c r="BH744" s="225">
        <f>IF(N744="sníž. přenesená",J744,0)</f>
        <v>0</v>
      </c>
      <c r="BI744" s="225">
        <f>IF(N744="nulová",J744,0)</f>
        <v>0</v>
      </c>
      <c r="BJ744" s="17" t="s">
        <v>83</v>
      </c>
      <c r="BK744" s="225">
        <f>ROUND(I744*H744,2)</f>
        <v>0</v>
      </c>
      <c r="BL744" s="17" t="s">
        <v>668</v>
      </c>
      <c r="BM744" s="224" t="s">
        <v>2619</v>
      </c>
    </row>
    <row r="745" s="2" customFormat="1" ht="16.5" customHeight="1">
      <c r="A745" s="39"/>
      <c r="B745" s="40"/>
      <c r="C745" s="226" t="s">
        <v>2620</v>
      </c>
      <c r="D745" s="226" t="s">
        <v>159</v>
      </c>
      <c r="E745" s="227" t="s">
        <v>2621</v>
      </c>
      <c r="F745" s="228" t="s">
        <v>2622</v>
      </c>
      <c r="G745" s="229" t="s">
        <v>162</v>
      </c>
      <c r="H745" s="230">
        <v>1</v>
      </c>
      <c r="I745" s="231"/>
      <c r="J745" s="232">
        <f>ROUND(I745*H745,2)</f>
        <v>0</v>
      </c>
      <c r="K745" s="228" t="s">
        <v>156</v>
      </c>
      <c r="L745" s="233"/>
      <c r="M745" s="234" t="s">
        <v>32</v>
      </c>
      <c r="N745" s="235" t="s">
        <v>47</v>
      </c>
      <c r="O745" s="85"/>
      <c r="P745" s="222">
        <f>O745*H745</f>
        <v>0</v>
      </c>
      <c r="Q745" s="222">
        <v>0</v>
      </c>
      <c r="R745" s="222">
        <f>Q745*H745</f>
        <v>0</v>
      </c>
      <c r="S745" s="222">
        <v>0</v>
      </c>
      <c r="T745" s="223">
        <f>S745*H745</f>
        <v>0</v>
      </c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R745" s="224" t="s">
        <v>668</v>
      </c>
      <c r="AT745" s="224" t="s">
        <v>159</v>
      </c>
      <c r="AU745" s="224" t="s">
        <v>83</v>
      </c>
      <c r="AY745" s="17" t="s">
        <v>151</v>
      </c>
      <c r="BE745" s="225">
        <f>IF(N745="základní",J745,0)</f>
        <v>0</v>
      </c>
      <c r="BF745" s="225">
        <f>IF(N745="snížená",J745,0)</f>
        <v>0</v>
      </c>
      <c r="BG745" s="225">
        <f>IF(N745="zákl. přenesená",J745,0)</f>
        <v>0</v>
      </c>
      <c r="BH745" s="225">
        <f>IF(N745="sníž. přenesená",J745,0)</f>
        <v>0</v>
      </c>
      <c r="BI745" s="225">
        <f>IF(N745="nulová",J745,0)</f>
        <v>0</v>
      </c>
      <c r="BJ745" s="17" t="s">
        <v>83</v>
      </c>
      <c r="BK745" s="225">
        <f>ROUND(I745*H745,2)</f>
        <v>0</v>
      </c>
      <c r="BL745" s="17" t="s">
        <v>668</v>
      </c>
      <c r="BM745" s="224" t="s">
        <v>2623</v>
      </c>
    </row>
    <row r="746" s="2" customFormat="1" ht="24.15" customHeight="1">
      <c r="A746" s="39"/>
      <c r="B746" s="40"/>
      <c r="C746" s="226" t="s">
        <v>2624</v>
      </c>
      <c r="D746" s="226" t="s">
        <v>159</v>
      </c>
      <c r="E746" s="227" t="s">
        <v>2625</v>
      </c>
      <c r="F746" s="228" t="s">
        <v>2626</v>
      </c>
      <c r="G746" s="229" t="s">
        <v>162</v>
      </c>
      <c r="H746" s="230">
        <v>1</v>
      </c>
      <c r="I746" s="231"/>
      <c r="J746" s="232">
        <f>ROUND(I746*H746,2)</f>
        <v>0</v>
      </c>
      <c r="K746" s="228" t="s">
        <v>156</v>
      </c>
      <c r="L746" s="233"/>
      <c r="M746" s="234" t="s">
        <v>32</v>
      </c>
      <c r="N746" s="235" t="s">
        <v>47</v>
      </c>
      <c r="O746" s="85"/>
      <c r="P746" s="222">
        <f>O746*H746</f>
        <v>0</v>
      </c>
      <c r="Q746" s="222">
        <v>0</v>
      </c>
      <c r="R746" s="222">
        <f>Q746*H746</f>
        <v>0</v>
      </c>
      <c r="S746" s="222">
        <v>0</v>
      </c>
      <c r="T746" s="223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24" t="s">
        <v>668</v>
      </c>
      <c r="AT746" s="224" t="s">
        <v>159</v>
      </c>
      <c r="AU746" s="224" t="s">
        <v>83</v>
      </c>
      <c r="AY746" s="17" t="s">
        <v>151</v>
      </c>
      <c r="BE746" s="225">
        <f>IF(N746="základní",J746,0)</f>
        <v>0</v>
      </c>
      <c r="BF746" s="225">
        <f>IF(N746="snížená",J746,0)</f>
        <v>0</v>
      </c>
      <c r="BG746" s="225">
        <f>IF(N746="zákl. přenesená",J746,0)</f>
        <v>0</v>
      </c>
      <c r="BH746" s="225">
        <f>IF(N746="sníž. přenesená",J746,0)</f>
        <v>0</v>
      </c>
      <c r="BI746" s="225">
        <f>IF(N746="nulová",J746,0)</f>
        <v>0</v>
      </c>
      <c r="BJ746" s="17" t="s">
        <v>83</v>
      </c>
      <c r="BK746" s="225">
        <f>ROUND(I746*H746,2)</f>
        <v>0</v>
      </c>
      <c r="BL746" s="17" t="s">
        <v>668</v>
      </c>
      <c r="BM746" s="224" t="s">
        <v>2627</v>
      </c>
    </row>
    <row r="747" s="2" customFormat="1" ht="24.15" customHeight="1">
      <c r="A747" s="39"/>
      <c r="B747" s="40"/>
      <c r="C747" s="226" t="s">
        <v>2628</v>
      </c>
      <c r="D747" s="226" t="s">
        <v>159</v>
      </c>
      <c r="E747" s="227" t="s">
        <v>2629</v>
      </c>
      <c r="F747" s="228" t="s">
        <v>2630</v>
      </c>
      <c r="G747" s="229" t="s">
        <v>162</v>
      </c>
      <c r="H747" s="230">
        <v>1</v>
      </c>
      <c r="I747" s="231"/>
      <c r="J747" s="232">
        <f>ROUND(I747*H747,2)</f>
        <v>0</v>
      </c>
      <c r="K747" s="228" t="s">
        <v>156</v>
      </c>
      <c r="L747" s="233"/>
      <c r="M747" s="234" t="s">
        <v>32</v>
      </c>
      <c r="N747" s="235" t="s">
        <v>47</v>
      </c>
      <c r="O747" s="85"/>
      <c r="P747" s="222">
        <f>O747*H747</f>
        <v>0</v>
      </c>
      <c r="Q747" s="222">
        <v>0</v>
      </c>
      <c r="R747" s="222">
        <f>Q747*H747</f>
        <v>0</v>
      </c>
      <c r="S747" s="222">
        <v>0</v>
      </c>
      <c r="T747" s="223">
        <f>S747*H747</f>
        <v>0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24" t="s">
        <v>668</v>
      </c>
      <c r="AT747" s="224" t="s">
        <v>159</v>
      </c>
      <c r="AU747" s="224" t="s">
        <v>83</v>
      </c>
      <c r="AY747" s="17" t="s">
        <v>151</v>
      </c>
      <c r="BE747" s="225">
        <f>IF(N747="základní",J747,0)</f>
        <v>0</v>
      </c>
      <c r="BF747" s="225">
        <f>IF(N747="snížená",J747,0)</f>
        <v>0</v>
      </c>
      <c r="BG747" s="225">
        <f>IF(N747="zákl. přenesená",J747,0)</f>
        <v>0</v>
      </c>
      <c r="BH747" s="225">
        <f>IF(N747="sníž. přenesená",J747,0)</f>
        <v>0</v>
      </c>
      <c r="BI747" s="225">
        <f>IF(N747="nulová",J747,0)</f>
        <v>0</v>
      </c>
      <c r="BJ747" s="17" t="s">
        <v>83</v>
      </c>
      <c r="BK747" s="225">
        <f>ROUND(I747*H747,2)</f>
        <v>0</v>
      </c>
      <c r="BL747" s="17" t="s">
        <v>668</v>
      </c>
      <c r="BM747" s="224" t="s">
        <v>2631</v>
      </c>
    </row>
    <row r="748" s="2" customFormat="1" ht="24.15" customHeight="1">
      <c r="A748" s="39"/>
      <c r="B748" s="40"/>
      <c r="C748" s="226" t="s">
        <v>2632</v>
      </c>
      <c r="D748" s="226" t="s">
        <v>159</v>
      </c>
      <c r="E748" s="227" t="s">
        <v>2633</v>
      </c>
      <c r="F748" s="228" t="s">
        <v>2634</v>
      </c>
      <c r="G748" s="229" t="s">
        <v>162</v>
      </c>
      <c r="H748" s="230">
        <v>3</v>
      </c>
      <c r="I748" s="231"/>
      <c r="J748" s="232">
        <f>ROUND(I748*H748,2)</f>
        <v>0</v>
      </c>
      <c r="K748" s="228" t="s">
        <v>156</v>
      </c>
      <c r="L748" s="233"/>
      <c r="M748" s="234" t="s">
        <v>32</v>
      </c>
      <c r="N748" s="235" t="s">
        <v>47</v>
      </c>
      <c r="O748" s="85"/>
      <c r="P748" s="222">
        <f>O748*H748</f>
        <v>0</v>
      </c>
      <c r="Q748" s="222">
        <v>0</v>
      </c>
      <c r="R748" s="222">
        <f>Q748*H748</f>
        <v>0</v>
      </c>
      <c r="S748" s="222">
        <v>0</v>
      </c>
      <c r="T748" s="223">
        <f>S748*H748</f>
        <v>0</v>
      </c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R748" s="224" t="s">
        <v>163</v>
      </c>
      <c r="AT748" s="224" t="s">
        <v>159</v>
      </c>
      <c r="AU748" s="224" t="s">
        <v>83</v>
      </c>
      <c r="AY748" s="17" t="s">
        <v>151</v>
      </c>
      <c r="BE748" s="225">
        <f>IF(N748="základní",J748,0)</f>
        <v>0</v>
      </c>
      <c r="BF748" s="225">
        <f>IF(N748="snížená",J748,0)</f>
        <v>0</v>
      </c>
      <c r="BG748" s="225">
        <f>IF(N748="zákl. přenesená",J748,0)</f>
        <v>0</v>
      </c>
      <c r="BH748" s="225">
        <f>IF(N748="sníž. přenesená",J748,0)</f>
        <v>0</v>
      </c>
      <c r="BI748" s="225">
        <f>IF(N748="nulová",J748,0)</f>
        <v>0</v>
      </c>
      <c r="BJ748" s="17" t="s">
        <v>83</v>
      </c>
      <c r="BK748" s="225">
        <f>ROUND(I748*H748,2)</f>
        <v>0</v>
      </c>
      <c r="BL748" s="17" t="s">
        <v>164</v>
      </c>
      <c r="BM748" s="224" t="s">
        <v>2635</v>
      </c>
    </row>
    <row r="749" s="2" customFormat="1" ht="24.15" customHeight="1">
      <c r="A749" s="39"/>
      <c r="B749" s="40"/>
      <c r="C749" s="226" t="s">
        <v>2636</v>
      </c>
      <c r="D749" s="226" t="s">
        <v>159</v>
      </c>
      <c r="E749" s="227" t="s">
        <v>2637</v>
      </c>
      <c r="F749" s="228" t="s">
        <v>2638</v>
      </c>
      <c r="G749" s="229" t="s">
        <v>162</v>
      </c>
      <c r="H749" s="230">
        <v>1</v>
      </c>
      <c r="I749" s="231"/>
      <c r="J749" s="232">
        <f>ROUND(I749*H749,2)</f>
        <v>0</v>
      </c>
      <c r="K749" s="228" t="s">
        <v>156</v>
      </c>
      <c r="L749" s="233"/>
      <c r="M749" s="234" t="s">
        <v>32</v>
      </c>
      <c r="N749" s="235" t="s">
        <v>47</v>
      </c>
      <c r="O749" s="85"/>
      <c r="P749" s="222">
        <f>O749*H749</f>
        <v>0</v>
      </c>
      <c r="Q749" s="222">
        <v>0</v>
      </c>
      <c r="R749" s="222">
        <f>Q749*H749</f>
        <v>0</v>
      </c>
      <c r="S749" s="222">
        <v>0</v>
      </c>
      <c r="T749" s="223">
        <f>S749*H749</f>
        <v>0</v>
      </c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R749" s="224" t="s">
        <v>668</v>
      </c>
      <c r="AT749" s="224" t="s">
        <v>159</v>
      </c>
      <c r="AU749" s="224" t="s">
        <v>83</v>
      </c>
      <c r="AY749" s="17" t="s">
        <v>151</v>
      </c>
      <c r="BE749" s="225">
        <f>IF(N749="základní",J749,0)</f>
        <v>0</v>
      </c>
      <c r="BF749" s="225">
        <f>IF(N749="snížená",J749,0)</f>
        <v>0</v>
      </c>
      <c r="BG749" s="225">
        <f>IF(N749="zákl. přenesená",J749,0)</f>
        <v>0</v>
      </c>
      <c r="BH749" s="225">
        <f>IF(N749="sníž. přenesená",J749,0)</f>
        <v>0</v>
      </c>
      <c r="BI749" s="225">
        <f>IF(N749="nulová",J749,0)</f>
        <v>0</v>
      </c>
      <c r="BJ749" s="17" t="s">
        <v>83</v>
      </c>
      <c r="BK749" s="225">
        <f>ROUND(I749*H749,2)</f>
        <v>0</v>
      </c>
      <c r="BL749" s="17" t="s">
        <v>668</v>
      </c>
      <c r="BM749" s="224" t="s">
        <v>2639</v>
      </c>
    </row>
    <row r="750" s="2" customFormat="1" ht="21.75" customHeight="1">
      <c r="A750" s="39"/>
      <c r="B750" s="40"/>
      <c r="C750" s="226" t="s">
        <v>2640</v>
      </c>
      <c r="D750" s="226" t="s">
        <v>159</v>
      </c>
      <c r="E750" s="227" t="s">
        <v>2641</v>
      </c>
      <c r="F750" s="228" t="s">
        <v>2642</v>
      </c>
      <c r="G750" s="229" t="s">
        <v>162</v>
      </c>
      <c r="H750" s="230">
        <v>1</v>
      </c>
      <c r="I750" s="231"/>
      <c r="J750" s="232">
        <f>ROUND(I750*H750,2)</f>
        <v>0</v>
      </c>
      <c r="K750" s="228" t="s">
        <v>156</v>
      </c>
      <c r="L750" s="233"/>
      <c r="M750" s="234" t="s">
        <v>32</v>
      </c>
      <c r="N750" s="235" t="s">
        <v>47</v>
      </c>
      <c r="O750" s="85"/>
      <c r="P750" s="222">
        <f>O750*H750</f>
        <v>0</v>
      </c>
      <c r="Q750" s="222">
        <v>0</v>
      </c>
      <c r="R750" s="222">
        <f>Q750*H750</f>
        <v>0</v>
      </c>
      <c r="S750" s="222">
        <v>0</v>
      </c>
      <c r="T750" s="223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24" t="s">
        <v>668</v>
      </c>
      <c r="AT750" s="224" t="s">
        <v>159</v>
      </c>
      <c r="AU750" s="224" t="s">
        <v>83</v>
      </c>
      <c r="AY750" s="17" t="s">
        <v>151</v>
      </c>
      <c r="BE750" s="225">
        <f>IF(N750="základní",J750,0)</f>
        <v>0</v>
      </c>
      <c r="BF750" s="225">
        <f>IF(N750="snížená",J750,0)</f>
        <v>0</v>
      </c>
      <c r="BG750" s="225">
        <f>IF(N750="zákl. přenesená",J750,0)</f>
        <v>0</v>
      </c>
      <c r="BH750" s="225">
        <f>IF(N750="sníž. přenesená",J750,0)</f>
        <v>0</v>
      </c>
      <c r="BI750" s="225">
        <f>IF(N750="nulová",J750,0)</f>
        <v>0</v>
      </c>
      <c r="BJ750" s="17" t="s">
        <v>83</v>
      </c>
      <c r="BK750" s="225">
        <f>ROUND(I750*H750,2)</f>
        <v>0</v>
      </c>
      <c r="BL750" s="17" t="s">
        <v>668</v>
      </c>
      <c r="BM750" s="224" t="s">
        <v>2643</v>
      </c>
    </row>
    <row r="751" s="2" customFormat="1" ht="21.75" customHeight="1">
      <c r="A751" s="39"/>
      <c r="B751" s="40"/>
      <c r="C751" s="226" t="s">
        <v>2644</v>
      </c>
      <c r="D751" s="226" t="s">
        <v>159</v>
      </c>
      <c r="E751" s="227" t="s">
        <v>2645</v>
      </c>
      <c r="F751" s="228" t="s">
        <v>2646</v>
      </c>
      <c r="G751" s="229" t="s">
        <v>162</v>
      </c>
      <c r="H751" s="230">
        <v>1</v>
      </c>
      <c r="I751" s="231"/>
      <c r="J751" s="232">
        <f>ROUND(I751*H751,2)</f>
        <v>0</v>
      </c>
      <c r="K751" s="228" t="s">
        <v>156</v>
      </c>
      <c r="L751" s="233"/>
      <c r="M751" s="234" t="s">
        <v>32</v>
      </c>
      <c r="N751" s="235" t="s">
        <v>47</v>
      </c>
      <c r="O751" s="85"/>
      <c r="P751" s="222">
        <f>O751*H751</f>
        <v>0</v>
      </c>
      <c r="Q751" s="222">
        <v>0</v>
      </c>
      <c r="R751" s="222">
        <f>Q751*H751</f>
        <v>0</v>
      </c>
      <c r="S751" s="222">
        <v>0</v>
      </c>
      <c r="T751" s="223">
        <f>S751*H751</f>
        <v>0</v>
      </c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R751" s="224" t="s">
        <v>668</v>
      </c>
      <c r="AT751" s="224" t="s">
        <v>159</v>
      </c>
      <c r="AU751" s="224" t="s">
        <v>83</v>
      </c>
      <c r="AY751" s="17" t="s">
        <v>151</v>
      </c>
      <c r="BE751" s="225">
        <f>IF(N751="základní",J751,0)</f>
        <v>0</v>
      </c>
      <c r="BF751" s="225">
        <f>IF(N751="snížená",J751,0)</f>
        <v>0</v>
      </c>
      <c r="BG751" s="225">
        <f>IF(N751="zákl. přenesená",J751,0)</f>
        <v>0</v>
      </c>
      <c r="BH751" s="225">
        <f>IF(N751="sníž. přenesená",J751,0)</f>
        <v>0</v>
      </c>
      <c r="BI751" s="225">
        <f>IF(N751="nulová",J751,0)</f>
        <v>0</v>
      </c>
      <c r="BJ751" s="17" t="s">
        <v>83</v>
      </c>
      <c r="BK751" s="225">
        <f>ROUND(I751*H751,2)</f>
        <v>0</v>
      </c>
      <c r="BL751" s="17" t="s">
        <v>668</v>
      </c>
      <c r="BM751" s="224" t="s">
        <v>2647</v>
      </c>
    </row>
    <row r="752" s="2" customFormat="1" ht="24.15" customHeight="1">
      <c r="A752" s="39"/>
      <c r="B752" s="40"/>
      <c r="C752" s="226" t="s">
        <v>2648</v>
      </c>
      <c r="D752" s="226" t="s">
        <v>159</v>
      </c>
      <c r="E752" s="227" t="s">
        <v>2649</v>
      </c>
      <c r="F752" s="228" t="s">
        <v>2650</v>
      </c>
      <c r="G752" s="229" t="s">
        <v>162</v>
      </c>
      <c r="H752" s="230">
        <v>1</v>
      </c>
      <c r="I752" s="231"/>
      <c r="J752" s="232">
        <f>ROUND(I752*H752,2)</f>
        <v>0</v>
      </c>
      <c r="K752" s="228" t="s">
        <v>156</v>
      </c>
      <c r="L752" s="233"/>
      <c r="M752" s="234" t="s">
        <v>32</v>
      </c>
      <c r="N752" s="235" t="s">
        <v>47</v>
      </c>
      <c r="O752" s="85"/>
      <c r="P752" s="222">
        <f>O752*H752</f>
        <v>0</v>
      </c>
      <c r="Q752" s="222">
        <v>0</v>
      </c>
      <c r="R752" s="222">
        <f>Q752*H752</f>
        <v>0</v>
      </c>
      <c r="S752" s="222">
        <v>0</v>
      </c>
      <c r="T752" s="223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24" t="s">
        <v>668</v>
      </c>
      <c r="AT752" s="224" t="s">
        <v>159</v>
      </c>
      <c r="AU752" s="224" t="s">
        <v>83</v>
      </c>
      <c r="AY752" s="17" t="s">
        <v>151</v>
      </c>
      <c r="BE752" s="225">
        <f>IF(N752="základní",J752,0)</f>
        <v>0</v>
      </c>
      <c r="BF752" s="225">
        <f>IF(N752="snížená",J752,0)</f>
        <v>0</v>
      </c>
      <c r="BG752" s="225">
        <f>IF(N752="zákl. přenesená",J752,0)</f>
        <v>0</v>
      </c>
      <c r="BH752" s="225">
        <f>IF(N752="sníž. přenesená",J752,0)</f>
        <v>0</v>
      </c>
      <c r="BI752" s="225">
        <f>IF(N752="nulová",J752,0)</f>
        <v>0</v>
      </c>
      <c r="BJ752" s="17" t="s">
        <v>83</v>
      </c>
      <c r="BK752" s="225">
        <f>ROUND(I752*H752,2)</f>
        <v>0</v>
      </c>
      <c r="BL752" s="17" t="s">
        <v>668</v>
      </c>
      <c r="BM752" s="224" t="s">
        <v>2651</v>
      </c>
    </row>
    <row r="753" s="2" customFormat="1" ht="24.15" customHeight="1">
      <c r="A753" s="39"/>
      <c r="B753" s="40"/>
      <c r="C753" s="226" t="s">
        <v>2652</v>
      </c>
      <c r="D753" s="226" t="s">
        <v>159</v>
      </c>
      <c r="E753" s="227" t="s">
        <v>2653</v>
      </c>
      <c r="F753" s="228" t="s">
        <v>2654</v>
      </c>
      <c r="G753" s="229" t="s">
        <v>162</v>
      </c>
      <c r="H753" s="230">
        <v>1</v>
      </c>
      <c r="I753" s="231"/>
      <c r="J753" s="232">
        <f>ROUND(I753*H753,2)</f>
        <v>0</v>
      </c>
      <c r="K753" s="228" t="s">
        <v>156</v>
      </c>
      <c r="L753" s="233"/>
      <c r="M753" s="234" t="s">
        <v>32</v>
      </c>
      <c r="N753" s="235" t="s">
        <v>47</v>
      </c>
      <c r="O753" s="85"/>
      <c r="P753" s="222">
        <f>O753*H753</f>
        <v>0</v>
      </c>
      <c r="Q753" s="222">
        <v>0</v>
      </c>
      <c r="R753" s="222">
        <f>Q753*H753</f>
        <v>0</v>
      </c>
      <c r="S753" s="222">
        <v>0</v>
      </c>
      <c r="T753" s="223">
        <f>S753*H753</f>
        <v>0</v>
      </c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R753" s="224" t="s">
        <v>668</v>
      </c>
      <c r="AT753" s="224" t="s">
        <v>159</v>
      </c>
      <c r="AU753" s="224" t="s">
        <v>83</v>
      </c>
      <c r="AY753" s="17" t="s">
        <v>151</v>
      </c>
      <c r="BE753" s="225">
        <f>IF(N753="základní",J753,0)</f>
        <v>0</v>
      </c>
      <c r="BF753" s="225">
        <f>IF(N753="snížená",J753,0)</f>
        <v>0</v>
      </c>
      <c r="BG753" s="225">
        <f>IF(N753="zákl. přenesená",J753,0)</f>
        <v>0</v>
      </c>
      <c r="BH753" s="225">
        <f>IF(N753="sníž. přenesená",J753,0)</f>
        <v>0</v>
      </c>
      <c r="BI753" s="225">
        <f>IF(N753="nulová",J753,0)</f>
        <v>0</v>
      </c>
      <c r="BJ753" s="17" t="s">
        <v>83</v>
      </c>
      <c r="BK753" s="225">
        <f>ROUND(I753*H753,2)</f>
        <v>0</v>
      </c>
      <c r="BL753" s="17" t="s">
        <v>668</v>
      </c>
      <c r="BM753" s="224" t="s">
        <v>2655</v>
      </c>
    </row>
    <row r="754" s="2" customFormat="1" ht="49.05" customHeight="1">
      <c r="A754" s="39"/>
      <c r="B754" s="40"/>
      <c r="C754" s="213" t="s">
        <v>2656</v>
      </c>
      <c r="D754" s="213" t="s">
        <v>152</v>
      </c>
      <c r="E754" s="214" t="s">
        <v>2657</v>
      </c>
      <c r="F754" s="215" t="s">
        <v>2658</v>
      </c>
      <c r="G754" s="216" t="s">
        <v>162</v>
      </c>
      <c r="H754" s="217">
        <v>1</v>
      </c>
      <c r="I754" s="218"/>
      <c r="J754" s="219">
        <f>ROUND(I754*H754,2)</f>
        <v>0</v>
      </c>
      <c r="K754" s="215" t="s">
        <v>156</v>
      </c>
      <c r="L754" s="45"/>
      <c r="M754" s="220" t="s">
        <v>32</v>
      </c>
      <c r="N754" s="221" t="s">
        <v>47</v>
      </c>
      <c r="O754" s="85"/>
      <c r="P754" s="222">
        <f>O754*H754</f>
        <v>0</v>
      </c>
      <c r="Q754" s="222">
        <v>0</v>
      </c>
      <c r="R754" s="222">
        <f>Q754*H754</f>
        <v>0</v>
      </c>
      <c r="S754" s="222">
        <v>0</v>
      </c>
      <c r="T754" s="223">
        <f>S754*H754</f>
        <v>0</v>
      </c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R754" s="224" t="s">
        <v>157</v>
      </c>
      <c r="AT754" s="224" t="s">
        <v>152</v>
      </c>
      <c r="AU754" s="224" t="s">
        <v>83</v>
      </c>
      <c r="AY754" s="17" t="s">
        <v>151</v>
      </c>
      <c r="BE754" s="225">
        <f>IF(N754="základní",J754,0)</f>
        <v>0</v>
      </c>
      <c r="BF754" s="225">
        <f>IF(N754="snížená",J754,0)</f>
        <v>0</v>
      </c>
      <c r="BG754" s="225">
        <f>IF(N754="zákl. přenesená",J754,0)</f>
        <v>0</v>
      </c>
      <c r="BH754" s="225">
        <f>IF(N754="sníž. přenesená",J754,0)</f>
        <v>0</v>
      </c>
      <c r="BI754" s="225">
        <f>IF(N754="nulová",J754,0)</f>
        <v>0</v>
      </c>
      <c r="BJ754" s="17" t="s">
        <v>83</v>
      </c>
      <c r="BK754" s="225">
        <f>ROUND(I754*H754,2)</f>
        <v>0</v>
      </c>
      <c r="BL754" s="17" t="s">
        <v>157</v>
      </c>
      <c r="BM754" s="224" t="s">
        <v>2659</v>
      </c>
    </row>
    <row r="755" s="2" customFormat="1" ht="49.05" customHeight="1">
      <c r="A755" s="39"/>
      <c r="B755" s="40"/>
      <c r="C755" s="213" t="s">
        <v>2660</v>
      </c>
      <c r="D755" s="213" t="s">
        <v>152</v>
      </c>
      <c r="E755" s="214" t="s">
        <v>2661</v>
      </c>
      <c r="F755" s="215" t="s">
        <v>2662</v>
      </c>
      <c r="G755" s="216" t="s">
        <v>162</v>
      </c>
      <c r="H755" s="217">
        <v>2</v>
      </c>
      <c r="I755" s="218"/>
      <c r="J755" s="219">
        <f>ROUND(I755*H755,2)</f>
        <v>0</v>
      </c>
      <c r="K755" s="215" t="s">
        <v>156</v>
      </c>
      <c r="L755" s="45"/>
      <c r="M755" s="220" t="s">
        <v>32</v>
      </c>
      <c r="N755" s="221" t="s">
        <v>47</v>
      </c>
      <c r="O755" s="85"/>
      <c r="P755" s="222">
        <f>O755*H755</f>
        <v>0</v>
      </c>
      <c r="Q755" s="222">
        <v>0</v>
      </c>
      <c r="R755" s="222">
        <f>Q755*H755</f>
        <v>0</v>
      </c>
      <c r="S755" s="222">
        <v>0</v>
      </c>
      <c r="T755" s="223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24" t="s">
        <v>157</v>
      </c>
      <c r="AT755" s="224" t="s">
        <v>152</v>
      </c>
      <c r="AU755" s="224" t="s">
        <v>83</v>
      </c>
      <c r="AY755" s="17" t="s">
        <v>151</v>
      </c>
      <c r="BE755" s="225">
        <f>IF(N755="základní",J755,0)</f>
        <v>0</v>
      </c>
      <c r="BF755" s="225">
        <f>IF(N755="snížená",J755,0)</f>
        <v>0</v>
      </c>
      <c r="BG755" s="225">
        <f>IF(N755="zákl. přenesená",J755,0)</f>
        <v>0</v>
      </c>
      <c r="BH755" s="225">
        <f>IF(N755="sníž. přenesená",J755,0)</f>
        <v>0</v>
      </c>
      <c r="BI755" s="225">
        <f>IF(N755="nulová",J755,0)</f>
        <v>0</v>
      </c>
      <c r="BJ755" s="17" t="s">
        <v>83</v>
      </c>
      <c r="BK755" s="225">
        <f>ROUND(I755*H755,2)</f>
        <v>0</v>
      </c>
      <c r="BL755" s="17" t="s">
        <v>157</v>
      </c>
      <c r="BM755" s="224" t="s">
        <v>2663</v>
      </c>
    </row>
    <row r="756" s="12" customFormat="1" ht="22.8" customHeight="1">
      <c r="A756" s="12"/>
      <c r="B756" s="199"/>
      <c r="C756" s="200"/>
      <c r="D756" s="201" t="s">
        <v>75</v>
      </c>
      <c r="E756" s="236" t="s">
        <v>2664</v>
      </c>
      <c r="F756" s="236" t="s">
        <v>2665</v>
      </c>
      <c r="G756" s="200"/>
      <c r="H756" s="200"/>
      <c r="I756" s="203"/>
      <c r="J756" s="237">
        <f>BK756</f>
        <v>0</v>
      </c>
      <c r="K756" s="200"/>
      <c r="L756" s="205"/>
      <c r="M756" s="206"/>
      <c r="N756" s="207"/>
      <c r="O756" s="207"/>
      <c r="P756" s="208">
        <f>SUM(P757:P787)</f>
        <v>0</v>
      </c>
      <c r="Q756" s="207"/>
      <c r="R756" s="208">
        <f>SUM(R757:R787)</f>
        <v>0</v>
      </c>
      <c r="S756" s="207"/>
      <c r="T756" s="209">
        <f>SUM(T757:T787)</f>
        <v>0</v>
      </c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R756" s="210" t="s">
        <v>83</v>
      </c>
      <c r="AT756" s="211" t="s">
        <v>75</v>
      </c>
      <c r="AU756" s="211" t="s">
        <v>83</v>
      </c>
      <c r="AY756" s="210" t="s">
        <v>151</v>
      </c>
      <c r="BK756" s="212">
        <f>SUM(BK757:BK787)</f>
        <v>0</v>
      </c>
    </row>
    <row r="757" s="2" customFormat="1" ht="16.5" customHeight="1">
      <c r="A757" s="39"/>
      <c r="B757" s="40"/>
      <c r="C757" s="226" t="s">
        <v>2666</v>
      </c>
      <c r="D757" s="226" t="s">
        <v>159</v>
      </c>
      <c r="E757" s="227" t="s">
        <v>2667</v>
      </c>
      <c r="F757" s="228" t="s">
        <v>2668</v>
      </c>
      <c r="G757" s="229" t="s">
        <v>162</v>
      </c>
      <c r="H757" s="230">
        <v>10</v>
      </c>
      <c r="I757" s="231"/>
      <c r="J757" s="232">
        <f>ROUND(I757*H757,2)</f>
        <v>0</v>
      </c>
      <c r="K757" s="228" t="s">
        <v>156</v>
      </c>
      <c r="L757" s="233"/>
      <c r="M757" s="234" t="s">
        <v>32</v>
      </c>
      <c r="N757" s="235" t="s">
        <v>47</v>
      </c>
      <c r="O757" s="85"/>
      <c r="P757" s="222">
        <f>O757*H757</f>
        <v>0</v>
      </c>
      <c r="Q757" s="222">
        <v>0</v>
      </c>
      <c r="R757" s="222">
        <f>Q757*H757</f>
        <v>0</v>
      </c>
      <c r="S757" s="222">
        <v>0</v>
      </c>
      <c r="T757" s="223">
        <f>S757*H757</f>
        <v>0</v>
      </c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R757" s="224" t="s">
        <v>163</v>
      </c>
      <c r="AT757" s="224" t="s">
        <v>159</v>
      </c>
      <c r="AU757" s="224" t="s">
        <v>85</v>
      </c>
      <c r="AY757" s="17" t="s">
        <v>151</v>
      </c>
      <c r="BE757" s="225">
        <f>IF(N757="základní",J757,0)</f>
        <v>0</v>
      </c>
      <c r="BF757" s="225">
        <f>IF(N757="snížená",J757,0)</f>
        <v>0</v>
      </c>
      <c r="BG757" s="225">
        <f>IF(N757="zákl. přenesená",J757,0)</f>
        <v>0</v>
      </c>
      <c r="BH757" s="225">
        <f>IF(N757="sníž. přenesená",J757,0)</f>
        <v>0</v>
      </c>
      <c r="BI757" s="225">
        <f>IF(N757="nulová",J757,0)</f>
        <v>0</v>
      </c>
      <c r="BJ757" s="17" t="s">
        <v>83</v>
      </c>
      <c r="BK757" s="225">
        <f>ROUND(I757*H757,2)</f>
        <v>0</v>
      </c>
      <c r="BL757" s="17" t="s">
        <v>164</v>
      </c>
      <c r="BM757" s="224" t="s">
        <v>2669</v>
      </c>
    </row>
    <row r="758" s="2" customFormat="1" ht="16.5" customHeight="1">
      <c r="A758" s="39"/>
      <c r="B758" s="40"/>
      <c r="C758" s="226" t="s">
        <v>2670</v>
      </c>
      <c r="D758" s="226" t="s">
        <v>159</v>
      </c>
      <c r="E758" s="227" t="s">
        <v>2671</v>
      </c>
      <c r="F758" s="228" t="s">
        <v>2672</v>
      </c>
      <c r="G758" s="229" t="s">
        <v>162</v>
      </c>
      <c r="H758" s="230">
        <v>1</v>
      </c>
      <c r="I758" s="231"/>
      <c r="J758" s="232">
        <f>ROUND(I758*H758,2)</f>
        <v>0</v>
      </c>
      <c r="K758" s="228" t="s">
        <v>156</v>
      </c>
      <c r="L758" s="233"/>
      <c r="M758" s="234" t="s">
        <v>32</v>
      </c>
      <c r="N758" s="235" t="s">
        <v>47</v>
      </c>
      <c r="O758" s="85"/>
      <c r="P758" s="222">
        <f>O758*H758</f>
        <v>0</v>
      </c>
      <c r="Q758" s="222">
        <v>0</v>
      </c>
      <c r="R758" s="222">
        <f>Q758*H758</f>
        <v>0</v>
      </c>
      <c r="S758" s="222">
        <v>0</v>
      </c>
      <c r="T758" s="223">
        <f>S758*H758</f>
        <v>0</v>
      </c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R758" s="224" t="s">
        <v>668</v>
      </c>
      <c r="AT758" s="224" t="s">
        <v>159</v>
      </c>
      <c r="AU758" s="224" t="s">
        <v>85</v>
      </c>
      <c r="AY758" s="17" t="s">
        <v>151</v>
      </c>
      <c r="BE758" s="225">
        <f>IF(N758="základní",J758,0)</f>
        <v>0</v>
      </c>
      <c r="BF758" s="225">
        <f>IF(N758="snížená",J758,0)</f>
        <v>0</v>
      </c>
      <c r="BG758" s="225">
        <f>IF(N758="zákl. přenesená",J758,0)</f>
        <v>0</v>
      </c>
      <c r="BH758" s="225">
        <f>IF(N758="sníž. přenesená",J758,0)</f>
        <v>0</v>
      </c>
      <c r="BI758" s="225">
        <f>IF(N758="nulová",J758,0)</f>
        <v>0</v>
      </c>
      <c r="BJ758" s="17" t="s">
        <v>83</v>
      </c>
      <c r="BK758" s="225">
        <f>ROUND(I758*H758,2)</f>
        <v>0</v>
      </c>
      <c r="BL758" s="17" t="s">
        <v>668</v>
      </c>
      <c r="BM758" s="224" t="s">
        <v>2673</v>
      </c>
    </row>
    <row r="759" s="2" customFormat="1" ht="16.5" customHeight="1">
      <c r="A759" s="39"/>
      <c r="B759" s="40"/>
      <c r="C759" s="226" t="s">
        <v>2674</v>
      </c>
      <c r="D759" s="226" t="s">
        <v>159</v>
      </c>
      <c r="E759" s="227" t="s">
        <v>2675</v>
      </c>
      <c r="F759" s="228" t="s">
        <v>2676</v>
      </c>
      <c r="G759" s="229" t="s">
        <v>162</v>
      </c>
      <c r="H759" s="230">
        <v>1</v>
      </c>
      <c r="I759" s="231"/>
      <c r="J759" s="232">
        <f>ROUND(I759*H759,2)</f>
        <v>0</v>
      </c>
      <c r="K759" s="228" t="s">
        <v>156</v>
      </c>
      <c r="L759" s="233"/>
      <c r="M759" s="234" t="s">
        <v>32</v>
      </c>
      <c r="N759" s="235" t="s">
        <v>47</v>
      </c>
      <c r="O759" s="85"/>
      <c r="P759" s="222">
        <f>O759*H759</f>
        <v>0</v>
      </c>
      <c r="Q759" s="222">
        <v>0</v>
      </c>
      <c r="R759" s="222">
        <f>Q759*H759</f>
        <v>0</v>
      </c>
      <c r="S759" s="222">
        <v>0</v>
      </c>
      <c r="T759" s="223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24" t="s">
        <v>668</v>
      </c>
      <c r="AT759" s="224" t="s">
        <v>159</v>
      </c>
      <c r="AU759" s="224" t="s">
        <v>85</v>
      </c>
      <c r="AY759" s="17" t="s">
        <v>151</v>
      </c>
      <c r="BE759" s="225">
        <f>IF(N759="základní",J759,0)</f>
        <v>0</v>
      </c>
      <c r="BF759" s="225">
        <f>IF(N759="snížená",J759,0)</f>
        <v>0</v>
      </c>
      <c r="BG759" s="225">
        <f>IF(N759="zákl. přenesená",J759,0)</f>
        <v>0</v>
      </c>
      <c r="BH759" s="225">
        <f>IF(N759="sníž. přenesená",J759,0)</f>
        <v>0</v>
      </c>
      <c r="BI759" s="225">
        <f>IF(N759="nulová",J759,0)</f>
        <v>0</v>
      </c>
      <c r="BJ759" s="17" t="s">
        <v>83</v>
      </c>
      <c r="BK759" s="225">
        <f>ROUND(I759*H759,2)</f>
        <v>0</v>
      </c>
      <c r="BL759" s="17" t="s">
        <v>668</v>
      </c>
      <c r="BM759" s="224" t="s">
        <v>2677</v>
      </c>
    </row>
    <row r="760" s="2" customFormat="1" ht="16.5" customHeight="1">
      <c r="A760" s="39"/>
      <c r="B760" s="40"/>
      <c r="C760" s="226" t="s">
        <v>2678</v>
      </c>
      <c r="D760" s="226" t="s">
        <v>159</v>
      </c>
      <c r="E760" s="227" t="s">
        <v>2679</v>
      </c>
      <c r="F760" s="228" t="s">
        <v>2680</v>
      </c>
      <c r="G760" s="229" t="s">
        <v>162</v>
      </c>
      <c r="H760" s="230">
        <v>1</v>
      </c>
      <c r="I760" s="231"/>
      <c r="J760" s="232">
        <f>ROUND(I760*H760,2)</f>
        <v>0</v>
      </c>
      <c r="K760" s="228" t="s">
        <v>156</v>
      </c>
      <c r="L760" s="233"/>
      <c r="M760" s="234" t="s">
        <v>32</v>
      </c>
      <c r="N760" s="235" t="s">
        <v>47</v>
      </c>
      <c r="O760" s="85"/>
      <c r="P760" s="222">
        <f>O760*H760</f>
        <v>0</v>
      </c>
      <c r="Q760" s="222">
        <v>0</v>
      </c>
      <c r="R760" s="222">
        <f>Q760*H760</f>
        <v>0</v>
      </c>
      <c r="S760" s="222">
        <v>0</v>
      </c>
      <c r="T760" s="223">
        <f>S760*H760</f>
        <v>0</v>
      </c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R760" s="224" t="s">
        <v>668</v>
      </c>
      <c r="AT760" s="224" t="s">
        <v>159</v>
      </c>
      <c r="AU760" s="224" t="s">
        <v>85</v>
      </c>
      <c r="AY760" s="17" t="s">
        <v>151</v>
      </c>
      <c r="BE760" s="225">
        <f>IF(N760="základní",J760,0)</f>
        <v>0</v>
      </c>
      <c r="BF760" s="225">
        <f>IF(N760="snížená",J760,0)</f>
        <v>0</v>
      </c>
      <c r="BG760" s="225">
        <f>IF(N760="zákl. přenesená",J760,0)</f>
        <v>0</v>
      </c>
      <c r="BH760" s="225">
        <f>IF(N760="sníž. přenesená",J760,0)</f>
        <v>0</v>
      </c>
      <c r="BI760" s="225">
        <f>IF(N760="nulová",J760,0)</f>
        <v>0</v>
      </c>
      <c r="BJ760" s="17" t="s">
        <v>83</v>
      </c>
      <c r="BK760" s="225">
        <f>ROUND(I760*H760,2)</f>
        <v>0</v>
      </c>
      <c r="BL760" s="17" t="s">
        <v>668</v>
      </c>
      <c r="BM760" s="224" t="s">
        <v>2681</v>
      </c>
    </row>
    <row r="761" s="2" customFormat="1" ht="16.5" customHeight="1">
      <c r="A761" s="39"/>
      <c r="B761" s="40"/>
      <c r="C761" s="226" t="s">
        <v>2682</v>
      </c>
      <c r="D761" s="226" t="s">
        <v>159</v>
      </c>
      <c r="E761" s="227" t="s">
        <v>2683</v>
      </c>
      <c r="F761" s="228" t="s">
        <v>2684</v>
      </c>
      <c r="G761" s="229" t="s">
        <v>162</v>
      </c>
      <c r="H761" s="230">
        <v>1</v>
      </c>
      <c r="I761" s="231"/>
      <c r="J761" s="232">
        <f>ROUND(I761*H761,2)</f>
        <v>0</v>
      </c>
      <c r="K761" s="228" t="s">
        <v>156</v>
      </c>
      <c r="L761" s="233"/>
      <c r="M761" s="234" t="s">
        <v>32</v>
      </c>
      <c r="N761" s="235" t="s">
        <v>47</v>
      </c>
      <c r="O761" s="85"/>
      <c r="P761" s="222">
        <f>O761*H761</f>
        <v>0</v>
      </c>
      <c r="Q761" s="222">
        <v>0</v>
      </c>
      <c r="R761" s="222">
        <f>Q761*H761</f>
        <v>0</v>
      </c>
      <c r="S761" s="222">
        <v>0</v>
      </c>
      <c r="T761" s="223">
        <f>S761*H761</f>
        <v>0</v>
      </c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R761" s="224" t="s">
        <v>668</v>
      </c>
      <c r="AT761" s="224" t="s">
        <v>159</v>
      </c>
      <c r="AU761" s="224" t="s">
        <v>85</v>
      </c>
      <c r="AY761" s="17" t="s">
        <v>151</v>
      </c>
      <c r="BE761" s="225">
        <f>IF(N761="základní",J761,0)</f>
        <v>0</v>
      </c>
      <c r="BF761" s="225">
        <f>IF(N761="snížená",J761,0)</f>
        <v>0</v>
      </c>
      <c r="BG761" s="225">
        <f>IF(N761="zákl. přenesená",J761,0)</f>
        <v>0</v>
      </c>
      <c r="BH761" s="225">
        <f>IF(N761="sníž. přenesená",J761,0)</f>
        <v>0</v>
      </c>
      <c r="BI761" s="225">
        <f>IF(N761="nulová",J761,0)</f>
        <v>0</v>
      </c>
      <c r="BJ761" s="17" t="s">
        <v>83</v>
      </c>
      <c r="BK761" s="225">
        <f>ROUND(I761*H761,2)</f>
        <v>0</v>
      </c>
      <c r="BL761" s="17" t="s">
        <v>668</v>
      </c>
      <c r="BM761" s="224" t="s">
        <v>2685</v>
      </c>
    </row>
    <row r="762" s="2" customFormat="1" ht="16.5" customHeight="1">
      <c r="A762" s="39"/>
      <c r="B762" s="40"/>
      <c r="C762" s="226" t="s">
        <v>2686</v>
      </c>
      <c r="D762" s="226" t="s">
        <v>159</v>
      </c>
      <c r="E762" s="227" t="s">
        <v>2687</v>
      </c>
      <c r="F762" s="228" t="s">
        <v>2688</v>
      </c>
      <c r="G762" s="229" t="s">
        <v>162</v>
      </c>
      <c r="H762" s="230">
        <v>1</v>
      </c>
      <c r="I762" s="231"/>
      <c r="J762" s="232">
        <f>ROUND(I762*H762,2)</f>
        <v>0</v>
      </c>
      <c r="K762" s="228" t="s">
        <v>156</v>
      </c>
      <c r="L762" s="233"/>
      <c r="M762" s="234" t="s">
        <v>32</v>
      </c>
      <c r="N762" s="235" t="s">
        <v>47</v>
      </c>
      <c r="O762" s="85"/>
      <c r="P762" s="222">
        <f>O762*H762</f>
        <v>0</v>
      </c>
      <c r="Q762" s="222">
        <v>0</v>
      </c>
      <c r="R762" s="222">
        <f>Q762*H762</f>
        <v>0</v>
      </c>
      <c r="S762" s="222">
        <v>0</v>
      </c>
      <c r="T762" s="223">
        <f>S762*H762</f>
        <v>0</v>
      </c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R762" s="224" t="s">
        <v>668</v>
      </c>
      <c r="AT762" s="224" t="s">
        <v>159</v>
      </c>
      <c r="AU762" s="224" t="s">
        <v>85</v>
      </c>
      <c r="AY762" s="17" t="s">
        <v>151</v>
      </c>
      <c r="BE762" s="225">
        <f>IF(N762="základní",J762,0)</f>
        <v>0</v>
      </c>
      <c r="BF762" s="225">
        <f>IF(N762="snížená",J762,0)</f>
        <v>0</v>
      </c>
      <c r="BG762" s="225">
        <f>IF(N762="zákl. přenesená",J762,0)</f>
        <v>0</v>
      </c>
      <c r="BH762" s="225">
        <f>IF(N762="sníž. přenesená",J762,0)</f>
        <v>0</v>
      </c>
      <c r="BI762" s="225">
        <f>IF(N762="nulová",J762,0)</f>
        <v>0</v>
      </c>
      <c r="BJ762" s="17" t="s">
        <v>83</v>
      </c>
      <c r="BK762" s="225">
        <f>ROUND(I762*H762,2)</f>
        <v>0</v>
      </c>
      <c r="BL762" s="17" t="s">
        <v>668</v>
      </c>
      <c r="BM762" s="224" t="s">
        <v>2689</v>
      </c>
    </row>
    <row r="763" s="2" customFormat="1" ht="16.5" customHeight="1">
      <c r="A763" s="39"/>
      <c r="B763" s="40"/>
      <c r="C763" s="226" t="s">
        <v>2690</v>
      </c>
      <c r="D763" s="226" t="s">
        <v>159</v>
      </c>
      <c r="E763" s="227" t="s">
        <v>2691</v>
      </c>
      <c r="F763" s="228" t="s">
        <v>2692</v>
      </c>
      <c r="G763" s="229" t="s">
        <v>162</v>
      </c>
      <c r="H763" s="230">
        <v>1</v>
      </c>
      <c r="I763" s="231"/>
      <c r="J763" s="232">
        <f>ROUND(I763*H763,2)</f>
        <v>0</v>
      </c>
      <c r="K763" s="228" t="s">
        <v>156</v>
      </c>
      <c r="L763" s="233"/>
      <c r="M763" s="234" t="s">
        <v>32</v>
      </c>
      <c r="N763" s="235" t="s">
        <v>47</v>
      </c>
      <c r="O763" s="85"/>
      <c r="P763" s="222">
        <f>O763*H763</f>
        <v>0</v>
      </c>
      <c r="Q763" s="222">
        <v>0</v>
      </c>
      <c r="R763" s="222">
        <f>Q763*H763</f>
        <v>0</v>
      </c>
      <c r="S763" s="222">
        <v>0</v>
      </c>
      <c r="T763" s="223">
        <f>S763*H763</f>
        <v>0</v>
      </c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R763" s="224" t="s">
        <v>668</v>
      </c>
      <c r="AT763" s="224" t="s">
        <v>159</v>
      </c>
      <c r="AU763" s="224" t="s">
        <v>85</v>
      </c>
      <c r="AY763" s="17" t="s">
        <v>151</v>
      </c>
      <c r="BE763" s="225">
        <f>IF(N763="základní",J763,0)</f>
        <v>0</v>
      </c>
      <c r="BF763" s="225">
        <f>IF(N763="snížená",J763,0)</f>
        <v>0</v>
      </c>
      <c r="BG763" s="225">
        <f>IF(N763="zákl. přenesená",J763,0)</f>
        <v>0</v>
      </c>
      <c r="BH763" s="225">
        <f>IF(N763="sníž. přenesená",J763,0)</f>
        <v>0</v>
      </c>
      <c r="BI763" s="225">
        <f>IF(N763="nulová",J763,0)</f>
        <v>0</v>
      </c>
      <c r="BJ763" s="17" t="s">
        <v>83</v>
      </c>
      <c r="BK763" s="225">
        <f>ROUND(I763*H763,2)</f>
        <v>0</v>
      </c>
      <c r="BL763" s="17" t="s">
        <v>668</v>
      </c>
      <c r="BM763" s="224" t="s">
        <v>2693</v>
      </c>
    </row>
    <row r="764" s="2" customFormat="1" ht="16.5" customHeight="1">
      <c r="A764" s="39"/>
      <c r="B764" s="40"/>
      <c r="C764" s="226" t="s">
        <v>2694</v>
      </c>
      <c r="D764" s="226" t="s">
        <v>159</v>
      </c>
      <c r="E764" s="227" t="s">
        <v>2695</v>
      </c>
      <c r="F764" s="228" t="s">
        <v>2696</v>
      </c>
      <c r="G764" s="229" t="s">
        <v>162</v>
      </c>
      <c r="H764" s="230">
        <v>1</v>
      </c>
      <c r="I764" s="231"/>
      <c r="J764" s="232">
        <f>ROUND(I764*H764,2)</f>
        <v>0</v>
      </c>
      <c r="K764" s="228" t="s">
        <v>156</v>
      </c>
      <c r="L764" s="233"/>
      <c r="M764" s="234" t="s">
        <v>32</v>
      </c>
      <c r="N764" s="235" t="s">
        <v>47</v>
      </c>
      <c r="O764" s="85"/>
      <c r="P764" s="222">
        <f>O764*H764</f>
        <v>0</v>
      </c>
      <c r="Q764" s="222">
        <v>0</v>
      </c>
      <c r="R764" s="222">
        <f>Q764*H764</f>
        <v>0</v>
      </c>
      <c r="S764" s="222">
        <v>0</v>
      </c>
      <c r="T764" s="223">
        <f>S764*H764</f>
        <v>0</v>
      </c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R764" s="224" t="s">
        <v>668</v>
      </c>
      <c r="AT764" s="224" t="s">
        <v>159</v>
      </c>
      <c r="AU764" s="224" t="s">
        <v>85</v>
      </c>
      <c r="AY764" s="17" t="s">
        <v>151</v>
      </c>
      <c r="BE764" s="225">
        <f>IF(N764="základní",J764,0)</f>
        <v>0</v>
      </c>
      <c r="BF764" s="225">
        <f>IF(N764="snížená",J764,0)</f>
        <v>0</v>
      </c>
      <c r="BG764" s="225">
        <f>IF(N764="zákl. přenesená",J764,0)</f>
        <v>0</v>
      </c>
      <c r="BH764" s="225">
        <f>IF(N764="sníž. přenesená",J764,0)</f>
        <v>0</v>
      </c>
      <c r="BI764" s="225">
        <f>IF(N764="nulová",J764,0)</f>
        <v>0</v>
      </c>
      <c r="BJ764" s="17" t="s">
        <v>83</v>
      </c>
      <c r="BK764" s="225">
        <f>ROUND(I764*H764,2)</f>
        <v>0</v>
      </c>
      <c r="BL764" s="17" t="s">
        <v>668</v>
      </c>
      <c r="BM764" s="224" t="s">
        <v>2697</v>
      </c>
    </row>
    <row r="765" s="2" customFormat="1" ht="16.5" customHeight="1">
      <c r="A765" s="39"/>
      <c r="B765" s="40"/>
      <c r="C765" s="226" t="s">
        <v>2698</v>
      </c>
      <c r="D765" s="226" t="s">
        <v>159</v>
      </c>
      <c r="E765" s="227" t="s">
        <v>2699</v>
      </c>
      <c r="F765" s="228" t="s">
        <v>2700</v>
      </c>
      <c r="G765" s="229" t="s">
        <v>162</v>
      </c>
      <c r="H765" s="230">
        <v>6</v>
      </c>
      <c r="I765" s="231"/>
      <c r="J765" s="232">
        <f>ROUND(I765*H765,2)</f>
        <v>0</v>
      </c>
      <c r="K765" s="228" t="s">
        <v>156</v>
      </c>
      <c r="L765" s="233"/>
      <c r="M765" s="234" t="s">
        <v>32</v>
      </c>
      <c r="N765" s="235" t="s">
        <v>47</v>
      </c>
      <c r="O765" s="85"/>
      <c r="P765" s="222">
        <f>O765*H765</f>
        <v>0</v>
      </c>
      <c r="Q765" s="222">
        <v>0</v>
      </c>
      <c r="R765" s="222">
        <f>Q765*H765</f>
        <v>0</v>
      </c>
      <c r="S765" s="222">
        <v>0</v>
      </c>
      <c r="T765" s="223">
        <f>S765*H765</f>
        <v>0</v>
      </c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R765" s="224" t="s">
        <v>163</v>
      </c>
      <c r="AT765" s="224" t="s">
        <v>159</v>
      </c>
      <c r="AU765" s="224" t="s">
        <v>85</v>
      </c>
      <c r="AY765" s="17" t="s">
        <v>151</v>
      </c>
      <c r="BE765" s="225">
        <f>IF(N765="základní",J765,0)</f>
        <v>0</v>
      </c>
      <c r="BF765" s="225">
        <f>IF(N765="snížená",J765,0)</f>
        <v>0</v>
      </c>
      <c r="BG765" s="225">
        <f>IF(N765="zákl. přenesená",J765,0)</f>
        <v>0</v>
      </c>
      <c r="BH765" s="225">
        <f>IF(N765="sníž. přenesená",J765,0)</f>
        <v>0</v>
      </c>
      <c r="BI765" s="225">
        <f>IF(N765="nulová",J765,0)</f>
        <v>0</v>
      </c>
      <c r="BJ765" s="17" t="s">
        <v>83</v>
      </c>
      <c r="BK765" s="225">
        <f>ROUND(I765*H765,2)</f>
        <v>0</v>
      </c>
      <c r="BL765" s="17" t="s">
        <v>164</v>
      </c>
      <c r="BM765" s="224" t="s">
        <v>2701</v>
      </c>
    </row>
    <row r="766" s="2" customFormat="1" ht="16.5" customHeight="1">
      <c r="A766" s="39"/>
      <c r="B766" s="40"/>
      <c r="C766" s="226" t="s">
        <v>2702</v>
      </c>
      <c r="D766" s="226" t="s">
        <v>159</v>
      </c>
      <c r="E766" s="227" t="s">
        <v>2703</v>
      </c>
      <c r="F766" s="228" t="s">
        <v>2704</v>
      </c>
      <c r="G766" s="229" t="s">
        <v>162</v>
      </c>
      <c r="H766" s="230">
        <v>1</v>
      </c>
      <c r="I766" s="231"/>
      <c r="J766" s="232">
        <f>ROUND(I766*H766,2)</f>
        <v>0</v>
      </c>
      <c r="K766" s="228" t="s">
        <v>156</v>
      </c>
      <c r="L766" s="233"/>
      <c r="M766" s="234" t="s">
        <v>32</v>
      </c>
      <c r="N766" s="235" t="s">
        <v>47</v>
      </c>
      <c r="O766" s="85"/>
      <c r="P766" s="222">
        <f>O766*H766</f>
        <v>0</v>
      </c>
      <c r="Q766" s="222">
        <v>0</v>
      </c>
      <c r="R766" s="222">
        <f>Q766*H766</f>
        <v>0</v>
      </c>
      <c r="S766" s="222">
        <v>0</v>
      </c>
      <c r="T766" s="223">
        <f>S766*H766</f>
        <v>0</v>
      </c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R766" s="224" t="s">
        <v>668</v>
      </c>
      <c r="AT766" s="224" t="s">
        <v>159</v>
      </c>
      <c r="AU766" s="224" t="s">
        <v>85</v>
      </c>
      <c r="AY766" s="17" t="s">
        <v>151</v>
      </c>
      <c r="BE766" s="225">
        <f>IF(N766="základní",J766,0)</f>
        <v>0</v>
      </c>
      <c r="BF766" s="225">
        <f>IF(N766="snížená",J766,0)</f>
        <v>0</v>
      </c>
      <c r="BG766" s="225">
        <f>IF(N766="zákl. přenesená",J766,0)</f>
        <v>0</v>
      </c>
      <c r="BH766" s="225">
        <f>IF(N766="sníž. přenesená",J766,0)</f>
        <v>0</v>
      </c>
      <c r="BI766" s="225">
        <f>IF(N766="nulová",J766,0)</f>
        <v>0</v>
      </c>
      <c r="BJ766" s="17" t="s">
        <v>83</v>
      </c>
      <c r="BK766" s="225">
        <f>ROUND(I766*H766,2)</f>
        <v>0</v>
      </c>
      <c r="BL766" s="17" t="s">
        <v>668</v>
      </c>
      <c r="BM766" s="224" t="s">
        <v>2705</v>
      </c>
    </row>
    <row r="767" s="2" customFormat="1" ht="16.5" customHeight="1">
      <c r="A767" s="39"/>
      <c r="B767" s="40"/>
      <c r="C767" s="226" t="s">
        <v>2706</v>
      </c>
      <c r="D767" s="226" t="s">
        <v>159</v>
      </c>
      <c r="E767" s="227" t="s">
        <v>2707</v>
      </c>
      <c r="F767" s="228" t="s">
        <v>2708</v>
      </c>
      <c r="G767" s="229" t="s">
        <v>162</v>
      </c>
      <c r="H767" s="230">
        <v>1</v>
      </c>
      <c r="I767" s="231"/>
      <c r="J767" s="232">
        <f>ROUND(I767*H767,2)</f>
        <v>0</v>
      </c>
      <c r="K767" s="228" t="s">
        <v>156</v>
      </c>
      <c r="L767" s="233"/>
      <c r="M767" s="234" t="s">
        <v>32</v>
      </c>
      <c r="N767" s="235" t="s">
        <v>47</v>
      </c>
      <c r="O767" s="85"/>
      <c r="P767" s="222">
        <f>O767*H767</f>
        <v>0</v>
      </c>
      <c r="Q767" s="222">
        <v>0</v>
      </c>
      <c r="R767" s="222">
        <f>Q767*H767</f>
        <v>0</v>
      </c>
      <c r="S767" s="222">
        <v>0</v>
      </c>
      <c r="T767" s="223">
        <f>S767*H767</f>
        <v>0</v>
      </c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R767" s="224" t="s">
        <v>668</v>
      </c>
      <c r="AT767" s="224" t="s">
        <v>159</v>
      </c>
      <c r="AU767" s="224" t="s">
        <v>85</v>
      </c>
      <c r="AY767" s="17" t="s">
        <v>151</v>
      </c>
      <c r="BE767" s="225">
        <f>IF(N767="základní",J767,0)</f>
        <v>0</v>
      </c>
      <c r="BF767" s="225">
        <f>IF(N767="snížená",J767,0)</f>
        <v>0</v>
      </c>
      <c r="BG767" s="225">
        <f>IF(N767="zákl. přenesená",J767,0)</f>
        <v>0</v>
      </c>
      <c r="BH767" s="225">
        <f>IF(N767="sníž. přenesená",J767,0)</f>
        <v>0</v>
      </c>
      <c r="BI767" s="225">
        <f>IF(N767="nulová",J767,0)</f>
        <v>0</v>
      </c>
      <c r="BJ767" s="17" t="s">
        <v>83</v>
      </c>
      <c r="BK767" s="225">
        <f>ROUND(I767*H767,2)</f>
        <v>0</v>
      </c>
      <c r="BL767" s="17" t="s">
        <v>668</v>
      </c>
      <c r="BM767" s="224" t="s">
        <v>2709</v>
      </c>
    </row>
    <row r="768" s="2" customFormat="1" ht="16.5" customHeight="1">
      <c r="A768" s="39"/>
      <c r="B768" s="40"/>
      <c r="C768" s="226" t="s">
        <v>2710</v>
      </c>
      <c r="D768" s="226" t="s">
        <v>159</v>
      </c>
      <c r="E768" s="227" t="s">
        <v>2711</v>
      </c>
      <c r="F768" s="228" t="s">
        <v>2712</v>
      </c>
      <c r="G768" s="229" t="s">
        <v>162</v>
      </c>
      <c r="H768" s="230">
        <v>1</v>
      </c>
      <c r="I768" s="231"/>
      <c r="J768" s="232">
        <f>ROUND(I768*H768,2)</f>
        <v>0</v>
      </c>
      <c r="K768" s="228" t="s">
        <v>156</v>
      </c>
      <c r="L768" s="233"/>
      <c r="M768" s="234" t="s">
        <v>32</v>
      </c>
      <c r="N768" s="235" t="s">
        <v>47</v>
      </c>
      <c r="O768" s="85"/>
      <c r="P768" s="222">
        <f>O768*H768</f>
        <v>0</v>
      </c>
      <c r="Q768" s="222">
        <v>0</v>
      </c>
      <c r="R768" s="222">
        <f>Q768*H768</f>
        <v>0</v>
      </c>
      <c r="S768" s="222">
        <v>0</v>
      </c>
      <c r="T768" s="223">
        <f>S768*H768</f>
        <v>0</v>
      </c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R768" s="224" t="s">
        <v>668</v>
      </c>
      <c r="AT768" s="224" t="s">
        <v>159</v>
      </c>
      <c r="AU768" s="224" t="s">
        <v>85</v>
      </c>
      <c r="AY768" s="17" t="s">
        <v>151</v>
      </c>
      <c r="BE768" s="225">
        <f>IF(N768="základní",J768,0)</f>
        <v>0</v>
      </c>
      <c r="BF768" s="225">
        <f>IF(N768="snížená",J768,0)</f>
        <v>0</v>
      </c>
      <c r="BG768" s="225">
        <f>IF(N768="zákl. přenesená",J768,0)</f>
        <v>0</v>
      </c>
      <c r="BH768" s="225">
        <f>IF(N768="sníž. přenesená",J768,0)</f>
        <v>0</v>
      </c>
      <c r="BI768" s="225">
        <f>IF(N768="nulová",J768,0)</f>
        <v>0</v>
      </c>
      <c r="BJ768" s="17" t="s">
        <v>83</v>
      </c>
      <c r="BK768" s="225">
        <f>ROUND(I768*H768,2)</f>
        <v>0</v>
      </c>
      <c r="BL768" s="17" t="s">
        <v>668</v>
      </c>
      <c r="BM768" s="224" t="s">
        <v>2713</v>
      </c>
    </row>
    <row r="769" s="2" customFormat="1" ht="16.5" customHeight="1">
      <c r="A769" s="39"/>
      <c r="B769" s="40"/>
      <c r="C769" s="226" t="s">
        <v>2714</v>
      </c>
      <c r="D769" s="226" t="s">
        <v>159</v>
      </c>
      <c r="E769" s="227" t="s">
        <v>2715</v>
      </c>
      <c r="F769" s="228" t="s">
        <v>2716</v>
      </c>
      <c r="G769" s="229" t="s">
        <v>162</v>
      </c>
      <c r="H769" s="230">
        <v>1</v>
      </c>
      <c r="I769" s="231"/>
      <c r="J769" s="232">
        <f>ROUND(I769*H769,2)</f>
        <v>0</v>
      </c>
      <c r="K769" s="228" t="s">
        <v>156</v>
      </c>
      <c r="L769" s="233"/>
      <c r="M769" s="234" t="s">
        <v>32</v>
      </c>
      <c r="N769" s="235" t="s">
        <v>47</v>
      </c>
      <c r="O769" s="85"/>
      <c r="P769" s="222">
        <f>O769*H769</f>
        <v>0</v>
      </c>
      <c r="Q769" s="222">
        <v>0</v>
      </c>
      <c r="R769" s="222">
        <f>Q769*H769</f>
        <v>0</v>
      </c>
      <c r="S769" s="222">
        <v>0</v>
      </c>
      <c r="T769" s="223">
        <f>S769*H769</f>
        <v>0</v>
      </c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R769" s="224" t="s">
        <v>163</v>
      </c>
      <c r="AT769" s="224" t="s">
        <v>159</v>
      </c>
      <c r="AU769" s="224" t="s">
        <v>85</v>
      </c>
      <c r="AY769" s="17" t="s">
        <v>151</v>
      </c>
      <c r="BE769" s="225">
        <f>IF(N769="základní",J769,0)</f>
        <v>0</v>
      </c>
      <c r="BF769" s="225">
        <f>IF(N769="snížená",J769,0)</f>
        <v>0</v>
      </c>
      <c r="BG769" s="225">
        <f>IF(N769="zákl. přenesená",J769,0)</f>
        <v>0</v>
      </c>
      <c r="BH769" s="225">
        <f>IF(N769="sníž. přenesená",J769,0)</f>
        <v>0</v>
      </c>
      <c r="BI769" s="225">
        <f>IF(N769="nulová",J769,0)</f>
        <v>0</v>
      </c>
      <c r="BJ769" s="17" t="s">
        <v>83</v>
      </c>
      <c r="BK769" s="225">
        <f>ROUND(I769*H769,2)</f>
        <v>0</v>
      </c>
      <c r="BL769" s="17" t="s">
        <v>164</v>
      </c>
      <c r="BM769" s="224" t="s">
        <v>2717</v>
      </c>
    </row>
    <row r="770" s="2" customFormat="1" ht="16.5" customHeight="1">
      <c r="A770" s="39"/>
      <c r="B770" s="40"/>
      <c r="C770" s="226" t="s">
        <v>2718</v>
      </c>
      <c r="D770" s="226" t="s">
        <v>159</v>
      </c>
      <c r="E770" s="227" t="s">
        <v>2719</v>
      </c>
      <c r="F770" s="228" t="s">
        <v>2720</v>
      </c>
      <c r="G770" s="229" t="s">
        <v>162</v>
      </c>
      <c r="H770" s="230">
        <v>1</v>
      </c>
      <c r="I770" s="231"/>
      <c r="J770" s="232">
        <f>ROUND(I770*H770,2)</f>
        <v>0</v>
      </c>
      <c r="K770" s="228" t="s">
        <v>156</v>
      </c>
      <c r="L770" s="233"/>
      <c r="M770" s="234" t="s">
        <v>32</v>
      </c>
      <c r="N770" s="235" t="s">
        <v>47</v>
      </c>
      <c r="O770" s="85"/>
      <c r="P770" s="222">
        <f>O770*H770</f>
        <v>0</v>
      </c>
      <c r="Q770" s="222">
        <v>0</v>
      </c>
      <c r="R770" s="222">
        <f>Q770*H770</f>
        <v>0</v>
      </c>
      <c r="S770" s="222">
        <v>0</v>
      </c>
      <c r="T770" s="223">
        <f>S770*H770</f>
        <v>0</v>
      </c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R770" s="224" t="s">
        <v>163</v>
      </c>
      <c r="AT770" s="224" t="s">
        <v>159</v>
      </c>
      <c r="AU770" s="224" t="s">
        <v>85</v>
      </c>
      <c r="AY770" s="17" t="s">
        <v>151</v>
      </c>
      <c r="BE770" s="225">
        <f>IF(N770="základní",J770,0)</f>
        <v>0</v>
      </c>
      <c r="BF770" s="225">
        <f>IF(N770="snížená",J770,0)</f>
        <v>0</v>
      </c>
      <c r="BG770" s="225">
        <f>IF(N770="zákl. přenesená",J770,0)</f>
        <v>0</v>
      </c>
      <c r="BH770" s="225">
        <f>IF(N770="sníž. přenesená",J770,0)</f>
        <v>0</v>
      </c>
      <c r="BI770" s="225">
        <f>IF(N770="nulová",J770,0)</f>
        <v>0</v>
      </c>
      <c r="BJ770" s="17" t="s">
        <v>83</v>
      </c>
      <c r="BK770" s="225">
        <f>ROUND(I770*H770,2)</f>
        <v>0</v>
      </c>
      <c r="BL770" s="17" t="s">
        <v>164</v>
      </c>
      <c r="BM770" s="224" t="s">
        <v>2721</v>
      </c>
    </row>
    <row r="771" s="2" customFormat="1" ht="16.5" customHeight="1">
      <c r="A771" s="39"/>
      <c r="B771" s="40"/>
      <c r="C771" s="226" t="s">
        <v>2722</v>
      </c>
      <c r="D771" s="226" t="s">
        <v>159</v>
      </c>
      <c r="E771" s="227" t="s">
        <v>2723</v>
      </c>
      <c r="F771" s="228" t="s">
        <v>2724</v>
      </c>
      <c r="G771" s="229" t="s">
        <v>162</v>
      </c>
      <c r="H771" s="230">
        <v>4</v>
      </c>
      <c r="I771" s="231"/>
      <c r="J771" s="232">
        <f>ROUND(I771*H771,2)</f>
        <v>0</v>
      </c>
      <c r="K771" s="228" t="s">
        <v>156</v>
      </c>
      <c r="L771" s="233"/>
      <c r="M771" s="234" t="s">
        <v>32</v>
      </c>
      <c r="N771" s="235" t="s">
        <v>47</v>
      </c>
      <c r="O771" s="85"/>
      <c r="P771" s="222">
        <f>O771*H771</f>
        <v>0</v>
      </c>
      <c r="Q771" s="222">
        <v>0</v>
      </c>
      <c r="R771" s="222">
        <f>Q771*H771</f>
        <v>0</v>
      </c>
      <c r="S771" s="222">
        <v>0</v>
      </c>
      <c r="T771" s="223">
        <f>S771*H771</f>
        <v>0</v>
      </c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R771" s="224" t="s">
        <v>163</v>
      </c>
      <c r="AT771" s="224" t="s">
        <v>159</v>
      </c>
      <c r="AU771" s="224" t="s">
        <v>85</v>
      </c>
      <c r="AY771" s="17" t="s">
        <v>151</v>
      </c>
      <c r="BE771" s="225">
        <f>IF(N771="základní",J771,0)</f>
        <v>0</v>
      </c>
      <c r="BF771" s="225">
        <f>IF(N771="snížená",J771,0)</f>
        <v>0</v>
      </c>
      <c r="BG771" s="225">
        <f>IF(N771="zákl. přenesená",J771,0)</f>
        <v>0</v>
      </c>
      <c r="BH771" s="225">
        <f>IF(N771="sníž. přenesená",J771,0)</f>
        <v>0</v>
      </c>
      <c r="BI771" s="225">
        <f>IF(N771="nulová",J771,0)</f>
        <v>0</v>
      </c>
      <c r="BJ771" s="17" t="s">
        <v>83</v>
      </c>
      <c r="BK771" s="225">
        <f>ROUND(I771*H771,2)</f>
        <v>0</v>
      </c>
      <c r="BL771" s="17" t="s">
        <v>164</v>
      </c>
      <c r="BM771" s="224" t="s">
        <v>2725</v>
      </c>
    </row>
    <row r="772" s="2" customFormat="1" ht="16.5" customHeight="1">
      <c r="A772" s="39"/>
      <c r="B772" s="40"/>
      <c r="C772" s="226" t="s">
        <v>2726</v>
      </c>
      <c r="D772" s="226" t="s">
        <v>159</v>
      </c>
      <c r="E772" s="227" t="s">
        <v>2727</v>
      </c>
      <c r="F772" s="228" t="s">
        <v>2728</v>
      </c>
      <c r="G772" s="229" t="s">
        <v>162</v>
      </c>
      <c r="H772" s="230">
        <v>2</v>
      </c>
      <c r="I772" s="231"/>
      <c r="J772" s="232">
        <f>ROUND(I772*H772,2)</f>
        <v>0</v>
      </c>
      <c r="K772" s="228" t="s">
        <v>156</v>
      </c>
      <c r="L772" s="233"/>
      <c r="M772" s="234" t="s">
        <v>32</v>
      </c>
      <c r="N772" s="235" t="s">
        <v>47</v>
      </c>
      <c r="O772" s="85"/>
      <c r="P772" s="222">
        <f>O772*H772</f>
        <v>0</v>
      </c>
      <c r="Q772" s="222">
        <v>0</v>
      </c>
      <c r="R772" s="222">
        <f>Q772*H772</f>
        <v>0</v>
      </c>
      <c r="S772" s="222">
        <v>0</v>
      </c>
      <c r="T772" s="223">
        <f>S772*H772</f>
        <v>0</v>
      </c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R772" s="224" t="s">
        <v>163</v>
      </c>
      <c r="AT772" s="224" t="s">
        <v>159</v>
      </c>
      <c r="AU772" s="224" t="s">
        <v>85</v>
      </c>
      <c r="AY772" s="17" t="s">
        <v>151</v>
      </c>
      <c r="BE772" s="225">
        <f>IF(N772="základní",J772,0)</f>
        <v>0</v>
      </c>
      <c r="BF772" s="225">
        <f>IF(N772="snížená",J772,0)</f>
        <v>0</v>
      </c>
      <c r="BG772" s="225">
        <f>IF(N772="zákl. přenesená",J772,0)</f>
        <v>0</v>
      </c>
      <c r="BH772" s="225">
        <f>IF(N772="sníž. přenesená",J772,0)</f>
        <v>0</v>
      </c>
      <c r="BI772" s="225">
        <f>IF(N772="nulová",J772,0)</f>
        <v>0</v>
      </c>
      <c r="BJ772" s="17" t="s">
        <v>83</v>
      </c>
      <c r="BK772" s="225">
        <f>ROUND(I772*H772,2)</f>
        <v>0</v>
      </c>
      <c r="BL772" s="17" t="s">
        <v>164</v>
      </c>
      <c r="BM772" s="224" t="s">
        <v>2729</v>
      </c>
    </row>
    <row r="773" s="2" customFormat="1" ht="16.5" customHeight="1">
      <c r="A773" s="39"/>
      <c r="B773" s="40"/>
      <c r="C773" s="226" t="s">
        <v>2730</v>
      </c>
      <c r="D773" s="226" t="s">
        <v>159</v>
      </c>
      <c r="E773" s="227" t="s">
        <v>2731</v>
      </c>
      <c r="F773" s="228" t="s">
        <v>2732</v>
      </c>
      <c r="G773" s="229" t="s">
        <v>162</v>
      </c>
      <c r="H773" s="230">
        <v>1</v>
      </c>
      <c r="I773" s="231"/>
      <c r="J773" s="232">
        <f>ROUND(I773*H773,2)</f>
        <v>0</v>
      </c>
      <c r="K773" s="228" t="s">
        <v>156</v>
      </c>
      <c r="L773" s="233"/>
      <c r="M773" s="234" t="s">
        <v>32</v>
      </c>
      <c r="N773" s="235" t="s">
        <v>47</v>
      </c>
      <c r="O773" s="85"/>
      <c r="P773" s="222">
        <f>O773*H773</f>
        <v>0</v>
      </c>
      <c r="Q773" s="222">
        <v>0</v>
      </c>
      <c r="R773" s="222">
        <f>Q773*H773</f>
        <v>0</v>
      </c>
      <c r="S773" s="222">
        <v>0</v>
      </c>
      <c r="T773" s="223">
        <f>S773*H773</f>
        <v>0</v>
      </c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R773" s="224" t="s">
        <v>163</v>
      </c>
      <c r="AT773" s="224" t="s">
        <v>159</v>
      </c>
      <c r="AU773" s="224" t="s">
        <v>85</v>
      </c>
      <c r="AY773" s="17" t="s">
        <v>151</v>
      </c>
      <c r="BE773" s="225">
        <f>IF(N773="základní",J773,0)</f>
        <v>0</v>
      </c>
      <c r="BF773" s="225">
        <f>IF(N773="snížená",J773,0)</f>
        <v>0</v>
      </c>
      <c r="BG773" s="225">
        <f>IF(N773="zákl. přenesená",J773,0)</f>
        <v>0</v>
      </c>
      <c r="BH773" s="225">
        <f>IF(N773="sníž. přenesená",J773,0)</f>
        <v>0</v>
      </c>
      <c r="BI773" s="225">
        <f>IF(N773="nulová",J773,0)</f>
        <v>0</v>
      </c>
      <c r="BJ773" s="17" t="s">
        <v>83</v>
      </c>
      <c r="BK773" s="225">
        <f>ROUND(I773*H773,2)</f>
        <v>0</v>
      </c>
      <c r="BL773" s="17" t="s">
        <v>164</v>
      </c>
      <c r="BM773" s="224" t="s">
        <v>2733</v>
      </c>
    </row>
    <row r="774" s="2" customFormat="1" ht="16.5" customHeight="1">
      <c r="A774" s="39"/>
      <c r="B774" s="40"/>
      <c r="C774" s="226" t="s">
        <v>2734</v>
      </c>
      <c r="D774" s="226" t="s">
        <v>159</v>
      </c>
      <c r="E774" s="227" t="s">
        <v>2735</v>
      </c>
      <c r="F774" s="228" t="s">
        <v>2736</v>
      </c>
      <c r="G774" s="229" t="s">
        <v>162</v>
      </c>
      <c r="H774" s="230">
        <v>1</v>
      </c>
      <c r="I774" s="231"/>
      <c r="J774" s="232">
        <f>ROUND(I774*H774,2)</f>
        <v>0</v>
      </c>
      <c r="K774" s="228" t="s">
        <v>156</v>
      </c>
      <c r="L774" s="233"/>
      <c r="M774" s="234" t="s">
        <v>32</v>
      </c>
      <c r="N774" s="235" t="s">
        <v>47</v>
      </c>
      <c r="O774" s="85"/>
      <c r="P774" s="222">
        <f>O774*H774</f>
        <v>0</v>
      </c>
      <c r="Q774" s="222">
        <v>0</v>
      </c>
      <c r="R774" s="222">
        <f>Q774*H774</f>
        <v>0</v>
      </c>
      <c r="S774" s="222">
        <v>0</v>
      </c>
      <c r="T774" s="223">
        <f>S774*H774</f>
        <v>0</v>
      </c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R774" s="224" t="s">
        <v>163</v>
      </c>
      <c r="AT774" s="224" t="s">
        <v>159</v>
      </c>
      <c r="AU774" s="224" t="s">
        <v>85</v>
      </c>
      <c r="AY774" s="17" t="s">
        <v>151</v>
      </c>
      <c r="BE774" s="225">
        <f>IF(N774="základní",J774,0)</f>
        <v>0</v>
      </c>
      <c r="BF774" s="225">
        <f>IF(N774="snížená",J774,0)</f>
        <v>0</v>
      </c>
      <c r="BG774" s="225">
        <f>IF(N774="zákl. přenesená",J774,0)</f>
        <v>0</v>
      </c>
      <c r="BH774" s="225">
        <f>IF(N774="sníž. přenesená",J774,0)</f>
        <v>0</v>
      </c>
      <c r="BI774" s="225">
        <f>IF(N774="nulová",J774,0)</f>
        <v>0</v>
      </c>
      <c r="BJ774" s="17" t="s">
        <v>83</v>
      </c>
      <c r="BK774" s="225">
        <f>ROUND(I774*H774,2)</f>
        <v>0</v>
      </c>
      <c r="BL774" s="17" t="s">
        <v>164</v>
      </c>
      <c r="BM774" s="224" t="s">
        <v>2737</v>
      </c>
    </row>
    <row r="775" s="2" customFormat="1" ht="16.5" customHeight="1">
      <c r="A775" s="39"/>
      <c r="B775" s="40"/>
      <c r="C775" s="226" t="s">
        <v>2738</v>
      </c>
      <c r="D775" s="226" t="s">
        <v>159</v>
      </c>
      <c r="E775" s="227" t="s">
        <v>2739</v>
      </c>
      <c r="F775" s="228" t="s">
        <v>2740</v>
      </c>
      <c r="G775" s="229" t="s">
        <v>162</v>
      </c>
      <c r="H775" s="230">
        <v>1</v>
      </c>
      <c r="I775" s="231"/>
      <c r="J775" s="232">
        <f>ROUND(I775*H775,2)</f>
        <v>0</v>
      </c>
      <c r="K775" s="228" t="s">
        <v>156</v>
      </c>
      <c r="L775" s="233"/>
      <c r="M775" s="234" t="s">
        <v>32</v>
      </c>
      <c r="N775" s="235" t="s">
        <v>47</v>
      </c>
      <c r="O775" s="85"/>
      <c r="P775" s="222">
        <f>O775*H775</f>
        <v>0</v>
      </c>
      <c r="Q775" s="222">
        <v>0</v>
      </c>
      <c r="R775" s="222">
        <f>Q775*H775</f>
        <v>0</v>
      </c>
      <c r="S775" s="222">
        <v>0</v>
      </c>
      <c r="T775" s="223">
        <f>S775*H775</f>
        <v>0</v>
      </c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R775" s="224" t="s">
        <v>668</v>
      </c>
      <c r="AT775" s="224" t="s">
        <v>159</v>
      </c>
      <c r="AU775" s="224" t="s">
        <v>85</v>
      </c>
      <c r="AY775" s="17" t="s">
        <v>151</v>
      </c>
      <c r="BE775" s="225">
        <f>IF(N775="základní",J775,0)</f>
        <v>0</v>
      </c>
      <c r="BF775" s="225">
        <f>IF(N775="snížená",J775,0)</f>
        <v>0</v>
      </c>
      <c r="BG775" s="225">
        <f>IF(N775="zákl. přenesená",J775,0)</f>
        <v>0</v>
      </c>
      <c r="BH775" s="225">
        <f>IF(N775="sníž. přenesená",J775,0)</f>
        <v>0</v>
      </c>
      <c r="BI775" s="225">
        <f>IF(N775="nulová",J775,0)</f>
        <v>0</v>
      </c>
      <c r="BJ775" s="17" t="s">
        <v>83</v>
      </c>
      <c r="BK775" s="225">
        <f>ROUND(I775*H775,2)</f>
        <v>0</v>
      </c>
      <c r="BL775" s="17" t="s">
        <v>668</v>
      </c>
      <c r="BM775" s="224" t="s">
        <v>2741</v>
      </c>
    </row>
    <row r="776" s="2" customFormat="1" ht="16.5" customHeight="1">
      <c r="A776" s="39"/>
      <c r="B776" s="40"/>
      <c r="C776" s="226" t="s">
        <v>2742</v>
      </c>
      <c r="D776" s="226" t="s">
        <v>159</v>
      </c>
      <c r="E776" s="227" t="s">
        <v>2743</v>
      </c>
      <c r="F776" s="228" t="s">
        <v>2744</v>
      </c>
      <c r="G776" s="229" t="s">
        <v>162</v>
      </c>
      <c r="H776" s="230">
        <v>1</v>
      </c>
      <c r="I776" s="231"/>
      <c r="J776" s="232">
        <f>ROUND(I776*H776,2)</f>
        <v>0</v>
      </c>
      <c r="K776" s="228" t="s">
        <v>156</v>
      </c>
      <c r="L776" s="233"/>
      <c r="M776" s="234" t="s">
        <v>32</v>
      </c>
      <c r="N776" s="235" t="s">
        <v>47</v>
      </c>
      <c r="O776" s="85"/>
      <c r="P776" s="222">
        <f>O776*H776</f>
        <v>0</v>
      </c>
      <c r="Q776" s="222">
        <v>0</v>
      </c>
      <c r="R776" s="222">
        <f>Q776*H776</f>
        <v>0</v>
      </c>
      <c r="S776" s="222">
        <v>0</v>
      </c>
      <c r="T776" s="223">
        <f>S776*H776</f>
        <v>0</v>
      </c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R776" s="224" t="s">
        <v>163</v>
      </c>
      <c r="AT776" s="224" t="s">
        <v>159</v>
      </c>
      <c r="AU776" s="224" t="s">
        <v>85</v>
      </c>
      <c r="AY776" s="17" t="s">
        <v>151</v>
      </c>
      <c r="BE776" s="225">
        <f>IF(N776="základní",J776,0)</f>
        <v>0</v>
      </c>
      <c r="BF776" s="225">
        <f>IF(N776="snížená",J776,0)</f>
        <v>0</v>
      </c>
      <c r="BG776" s="225">
        <f>IF(N776="zákl. přenesená",J776,0)</f>
        <v>0</v>
      </c>
      <c r="BH776" s="225">
        <f>IF(N776="sníž. přenesená",J776,0)</f>
        <v>0</v>
      </c>
      <c r="BI776" s="225">
        <f>IF(N776="nulová",J776,0)</f>
        <v>0</v>
      </c>
      <c r="BJ776" s="17" t="s">
        <v>83</v>
      </c>
      <c r="BK776" s="225">
        <f>ROUND(I776*H776,2)</f>
        <v>0</v>
      </c>
      <c r="BL776" s="17" t="s">
        <v>164</v>
      </c>
      <c r="BM776" s="224" t="s">
        <v>2745</v>
      </c>
    </row>
    <row r="777" s="2" customFormat="1" ht="16.5" customHeight="1">
      <c r="A777" s="39"/>
      <c r="B777" s="40"/>
      <c r="C777" s="226" t="s">
        <v>2746</v>
      </c>
      <c r="D777" s="226" t="s">
        <v>159</v>
      </c>
      <c r="E777" s="227" t="s">
        <v>2747</v>
      </c>
      <c r="F777" s="228" t="s">
        <v>2748</v>
      </c>
      <c r="G777" s="229" t="s">
        <v>162</v>
      </c>
      <c r="H777" s="230">
        <v>1</v>
      </c>
      <c r="I777" s="231"/>
      <c r="J777" s="232">
        <f>ROUND(I777*H777,2)</f>
        <v>0</v>
      </c>
      <c r="K777" s="228" t="s">
        <v>156</v>
      </c>
      <c r="L777" s="233"/>
      <c r="M777" s="234" t="s">
        <v>32</v>
      </c>
      <c r="N777" s="235" t="s">
        <v>47</v>
      </c>
      <c r="O777" s="85"/>
      <c r="P777" s="222">
        <f>O777*H777</f>
        <v>0</v>
      </c>
      <c r="Q777" s="222">
        <v>0</v>
      </c>
      <c r="R777" s="222">
        <f>Q777*H777</f>
        <v>0</v>
      </c>
      <c r="S777" s="222">
        <v>0</v>
      </c>
      <c r="T777" s="223">
        <f>S777*H777</f>
        <v>0</v>
      </c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R777" s="224" t="s">
        <v>668</v>
      </c>
      <c r="AT777" s="224" t="s">
        <v>159</v>
      </c>
      <c r="AU777" s="224" t="s">
        <v>85</v>
      </c>
      <c r="AY777" s="17" t="s">
        <v>151</v>
      </c>
      <c r="BE777" s="225">
        <f>IF(N777="základní",J777,0)</f>
        <v>0</v>
      </c>
      <c r="BF777" s="225">
        <f>IF(N777="snížená",J777,0)</f>
        <v>0</v>
      </c>
      <c r="BG777" s="225">
        <f>IF(N777="zákl. přenesená",J777,0)</f>
        <v>0</v>
      </c>
      <c r="BH777" s="225">
        <f>IF(N777="sníž. přenesená",J777,0)</f>
        <v>0</v>
      </c>
      <c r="BI777" s="225">
        <f>IF(N777="nulová",J777,0)</f>
        <v>0</v>
      </c>
      <c r="BJ777" s="17" t="s">
        <v>83</v>
      </c>
      <c r="BK777" s="225">
        <f>ROUND(I777*H777,2)</f>
        <v>0</v>
      </c>
      <c r="BL777" s="17" t="s">
        <v>668</v>
      </c>
      <c r="BM777" s="224" t="s">
        <v>2749</v>
      </c>
    </row>
    <row r="778" s="2" customFormat="1" ht="16.5" customHeight="1">
      <c r="A778" s="39"/>
      <c r="B778" s="40"/>
      <c r="C778" s="226" t="s">
        <v>2750</v>
      </c>
      <c r="D778" s="226" t="s">
        <v>159</v>
      </c>
      <c r="E778" s="227" t="s">
        <v>2751</v>
      </c>
      <c r="F778" s="228" t="s">
        <v>2752</v>
      </c>
      <c r="G778" s="229" t="s">
        <v>162</v>
      </c>
      <c r="H778" s="230">
        <v>3</v>
      </c>
      <c r="I778" s="231"/>
      <c r="J778" s="232">
        <f>ROUND(I778*H778,2)</f>
        <v>0</v>
      </c>
      <c r="K778" s="228" t="s">
        <v>156</v>
      </c>
      <c r="L778" s="233"/>
      <c r="M778" s="234" t="s">
        <v>32</v>
      </c>
      <c r="N778" s="235" t="s">
        <v>47</v>
      </c>
      <c r="O778" s="85"/>
      <c r="P778" s="222">
        <f>O778*H778</f>
        <v>0</v>
      </c>
      <c r="Q778" s="222">
        <v>0</v>
      </c>
      <c r="R778" s="222">
        <f>Q778*H778</f>
        <v>0</v>
      </c>
      <c r="S778" s="222">
        <v>0</v>
      </c>
      <c r="T778" s="223">
        <f>S778*H778</f>
        <v>0</v>
      </c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R778" s="224" t="s">
        <v>163</v>
      </c>
      <c r="AT778" s="224" t="s">
        <v>159</v>
      </c>
      <c r="AU778" s="224" t="s">
        <v>85</v>
      </c>
      <c r="AY778" s="17" t="s">
        <v>151</v>
      </c>
      <c r="BE778" s="225">
        <f>IF(N778="základní",J778,0)</f>
        <v>0</v>
      </c>
      <c r="BF778" s="225">
        <f>IF(N778="snížená",J778,0)</f>
        <v>0</v>
      </c>
      <c r="BG778" s="225">
        <f>IF(N778="zákl. přenesená",J778,0)</f>
        <v>0</v>
      </c>
      <c r="BH778" s="225">
        <f>IF(N778="sníž. přenesená",J778,0)</f>
        <v>0</v>
      </c>
      <c r="BI778" s="225">
        <f>IF(N778="nulová",J778,0)</f>
        <v>0</v>
      </c>
      <c r="BJ778" s="17" t="s">
        <v>83</v>
      </c>
      <c r="BK778" s="225">
        <f>ROUND(I778*H778,2)</f>
        <v>0</v>
      </c>
      <c r="BL778" s="17" t="s">
        <v>164</v>
      </c>
      <c r="BM778" s="224" t="s">
        <v>2753</v>
      </c>
    </row>
    <row r="779" s="2" customFormat="1" ht="16.5" customHeight="1">
      <c r="A779" s="39"/>
      <c r="B779" s="40"/>
      <c r="C779" s="226" t="s">
        <v>2754</v>
      </c>
      <c r="D779" s="226" t="s">
        <v>159</v>
      </c>
      <c r="E779" s="227" t="s">
        <v>2755</v>
      </c>
      <c r="F779" s="228" t="s">
        <v>2756</v>
      </c>
      <c r="G779" s="229" t="s">
        <v>162</v>
      </c>
      <c r="H779" s="230">
        <v>1</v>
      </c>
      <c r="I779" s="231"/>
      <c r="J779" s="232">
        <f>ROUND(I779*H779,2)</f>
        <v>0</v>
      </c>
      <c r="K779" s="228" t="s">
        <v>156</v>
      </c>
      <c r="L779" s="233"/>
      <c r="M779" s="234" t="s">
        <v>32</v>
      </c>
      <c r="N779" s="235" t="s">
        <v>47</v>
      </c>
      <c r="O779" s="85"/>
      <c r="P779" s="222">
        <f>O779*H779</f>
        <v>0</v>
      </c>
      <c r="Q779" s="222">
        <v>0</v>
      </c>
      <c r="R779" s="222">
        <f>Q779*H779</f>
        <v>0</v>
      </c>
      <c r="S779" s="222">
        <v>0</v>
      </c>
      <c r="T779" s="223">
        <f>S779*H779</f>
        <v>0</v>
      </c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R779" s="224" t="s">
        <v>668</v>
      </c>
      <c r="AT779" s="224" t="s">
        <v>159</v>
      </c>
      <c r="AU779" s="224" t="s">
        <v>85</v>
      </c>
      <c r="AY779" s="17" t="s">
        <v>151</v>
      </c>
      <c r="BE779" s="225">
        <f>IF(N779="základní",J779,0)</f>
        <v>0</v>
      </c>
      <c r="BF779" s="225">
        <f>IF(N779="snížená",J779,0)</f>
        <v>0</v>
      </c>
      <c r="BG779" s="225">
        <f>IF(N779="zákl. přenesená",J779,0)</f>
        <v>0</v>
      </c>
      <c r="BH779" s="225">
        <f>IF(N779="sníž. přenesená",J779,0)</f>
        <v>0</v>
      </c>
      <c r="BI779" s="225">
        <f>IF(N779="nulová",J779,0)</f>
        <v>0</v>
      </c>
      <c r="BJ779" s="17" t="s">
        <v>83</v>
      </c>
      <c r="BK779" s="225">
        <f>ROUND(I779*H779,2)</f>
        <v>0</v>
      </c>
      <c r="BL779" s="17" t="s">
        <v>668</v>
      </c>
      <c r="BM779" s="224" t="s">
        <v>2757</v>
      </c>
    </row>
    <row r="780" s="2" customFormat="1" ht="16.5" customHeight="1">
      <c r="A780" s="39"/>
      <c r="B780" s="40"/>
      <c r="C780" s="226" t="s">
        <v>2758</v>
      </c>
      <c r="D780" s="226" t="s">
        <v>159</v>
      </c>
      <c r="E780" s="227" t="s">
        <v>2759</v>
      </c>
      <c r="F780" s="228" t="s">
        <v>2760</v>
      </c>
      <c r="G780" s="229" t="s">
        <v>162</v>
      </c>
      <c r="H780" s="230">
        <v>1</v>
      </c>
      <c r="I780" s="231"/>
      <c r="J780" s="232">
        <f>ROUND(I780*H780,2)</f>
        <v>0</v>
      </c>
      <c r="K780" s="228" t="s">
        <v>156</v>
      </c>
      <c r="L780" s="233"/>
      <c r="M780" s="234" t="s">
        <v>32</v>
      </c>
      <c r="N780" s="235" t="s">
        <v>47</v>
      </c>
      <c r="O780" s="85"/>
      <c r="P780" s="222">
        <f>O780*H780</f>
        <v>0</v>
      </c>
      <c r="Q780" s="222">
        <v>0</v>
      </c>
      <c r="R780" s="222">
        <f>Q780*H780</f>
        <v>0</v>
      </c>
      <c r="S780" s="222">
        <v>0</v>
      </c>
      <c r="T780" s="223">
        <f>S780*H780</f>
        <v>0</v>
      </c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R780" s="224" t="s">
        <v>163</v>
      </c>
      <c r="AT780" s="224" t="s">
        <v>159</v>
      </c>
      <c r="AU780" s="224" t="s">
        <v>85</v>
      </c>
      <c r="AY780" s="17" t="s">
        <v>151</v>
      </c>
      <c r="BE780" s="225">
        <f>IF(N780="základní",J780,0)</f>
        <v>0</v>
      </c>
      <c r="BF780" s="225">
        <f>IF(N780="snížená",J780,0)</f>
        <v>0</v>
      </c>
      <c r="BG780" s="225">
        <f>IF(N780="zákl. přenesená",J780,0)</f>
        <v>0</v>
      </c>
      <c r="BH780" s="225">
        <f>IF(N780="sníž. přenesená",J780,0)</f>
        <v>0</v>
      </c>
      <c r="BI780" s="225">
        <f>IF(N780="nulová",J780,0)</f>
        <v>0</v>
      </c>
      <c r="BJ780" s="17" t="s">
        <v>83</v>
      </c>
      <c r="BK780" s="225">
        <f>ROUND(I780*H780,2)</f>
        <v>0</v>
      </c>
      <c r="BL780" s="17" t="s">
        <v>164</v>
      </c>
      <c r="BM780" s="224" t="s">
        <v>2761</v>
      </c>
    </row>
    <row r="781" s="2" customFormat="1" ht="16.5" customHeight="1">
      <c r="A781" s="39"/>
      <c r="B781" s="40"/>
      <c r="C781" s="213" t="s">
        <v>2762</v>
      </c>
      <c r="D781" s="213" t="s">
        <v>152</v>
      </c>
      <c r="E781" s="214" t="s">
        <v>2763</v>
      </c>
      <c r="F781" s="215" t="s">
        <v>2764</v>
      </c>
      <c r="G781" s="216" t="s">
        <v>1180</v>
      </c>
      <c r="H781" s="217">
        <v>1</v>
      </c>
      <c r="I781" s="218"/>
      <c r="J781" s="219">
        <f>ROUND(I781*H781,2)</f>
        <v>0</v>
      </c>
      <c r="K781" s="215" t="s">
        <v>156</v>
      </c>
      <c r="L781" s="45"/>
      <c r="M781" s="220" t="s">
        <v>32</v>
      </c>
      <c r="N781" s="221" t="s">
        <v>47</v>
      </c>
      <c r="O781" s="85"/>
      <c r="P781" s="222">
        <f>O781*H781</f>
        <v>0</v>
      </c>
      <c r="Q781" s="222">
        <v>0</v>
      </c>
      <c r="R781" s="222">
        <f>Q781*H781</f>
        <v>0</v>
      </c>
      <c r="S781" s="222">
        <v>0</v>
      </c>
      <c r="T781" s="223">
        <f>S781*H781</f>
        <v>0</v>
      </c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R781" s="224" t="s">
        <v>497</v>
      </c>
      <c r="AT781" s="224" t="s">
        <v>152</v>
      </c>
      <c r="AU781" s="224" t="s">
        <v>85</v>
      </c>
      <c r="AY781" s="17" t="s">
        <v>151</v>
      </c>
      <c r="BE781" s="225">
        <f>IF(N781="základní",J781,0)</f>
        <v>0</v>
      </c>
      <c r="BF781" s="225">
        <f>IF(N781="snížená",J781,0)</f>
        <v>0</v>
      </c>
      <c r="BG781" s="225">
        <f>IF(N781="zákl. přenesená",J781,0)</f>
        <v>0</v>
      </c>
      <c r="BH781" s="225">
        <f>IF(N781="sníž. přenesená",J781,0)</f>
        <v>0</v>
      </c>
      <c r="BI781" s="225">
        <f>IF(N781="nulová",J781,0)</f>
        <v>0</v>
      </c>
      <c r="BJ781" s="17" t="s">
        <v>83</v>
      </c>
      <c r="BK781" s="225">
        <f>ROUND(I781*H781,2)</f>
        <v>0</v>
      </c>
      <c r="BL781" s="17" t="s">
        <v>497</v>
      </c>
      <c r="BM781" s="224" t="s">
        <v>2765</v>
      </c>
    </row>
    <row r="782" s="2" customFormat="1" ht="16.5" customHeight="1">
      <c r="A782" s="39"/>
      <c r="B782" s="40"/>
      <c r="C782" s="226" t="s">
        <v>2766</v>
      </c>
      <c r="D782" s="226" t="s">
        <v>159</v>
      </c>
      <c r="E782" s="227" t="s">
        <v>2767</v>
      </c>
      <c r="F782" s="228" t="s">
        <v>2768</v>
      </c>
      <c r="G782" s="229" t="s">
        <v>162</v>
      </c>
      <c r="H782" s="230">
        <v>1</v>
      </c>
      <c r="I782" s="231"/>
      <c r="J782" s="232">
        <f>ROUND(I782*H782,2)</f>
        <v>0</v>
      </c>
      <c r="K782" s="228" t="s">
        <v>156</v>
      </c>
      <c r="L782" s="233"/>
      <c r="M782" s="234" t="s">
        <v>32</v>
      </c>
      <c r="N782" s="235" t="s">
        <v>47</v>
      </c>
      <c r="O782" s="85"/>
      <c r="P782" s="222">
        <f>O782*H782</f>
        <v>0</v>
      </c>
      <c r="Q782" s="222">
        <v>0</v>
      </c>
      <c r="R782" s="222">
        <f>Q782*H782</f>
        <v>0</v>
      </c>
      <c r="S782" s="222">
        <v>0</v>
      </c>
      <c r="T782" s="223">
        <f>S782*H782</f>
        <v>0</v>
      </c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R782" s="224" t="s">
        <v>668</v>
      </c>
      <c r="AT782" s="224" t="s">
        <v>159</v>
      </c>
      <c r="AU782" s="224" t="s">
        <v>85</v>
      </c>
      <c r="AY782" s="17" t="s">
        <v>151</v>
      </c>
      <c r="BE782" s="225">
        <f>IF(N782="základní",J782,0)</f>
        <v>0</v>
      </c>
      <c r="BF782" s="225">
        <f>IF(N782="snížená",J782,0)</f>
        <v>0</v>
      </c>
      <c r="BG782" s="225">
        <f>IF(N782="zákl. přenesená",J782,0)</f>
        <v>0</v>
      </c>
      <c r="BH782" s="225">
        <f>IF(N782="sníž. přenesená",J782,0)</f>
        <v>0</v>
      </c>
      <c r="BI782" s="225">
        <f>IF(N782="nulová",J782,0)</f>
        <v>0</v>
      </c>
      <c r="BJ782" s="17" t="s">
        <v>83</v>
      </c>
      <c r="BK782" s="225">
        <f>ROUND(I782*H782,2)</f>
        <v>0</v>
      </c>
      <c r="BL782" s="17" t="s">
        <v>668</v>
      </c>
      <c r="BM782" s="224" t="s">
        <v>2769</v>
      </c>
    </row>
    <row r="783" s="2" customFormat="1" ht="16.5" customHeight="1">
      <c r="A783" s="39"/>
      <c r="B783" s="40"/>
      <c r="C783" s="213" t="s">
        <v>2770</v>
      </c>
      <c r="D783" s="213" t="s">
        <v>152</v>
      </c>
      <c r="E783" s="214" t="s">
        <v>2771</v>
      </c>
      <c r="F783" s="215" t="s">
        <v>2772</v>
      </c>
      <c r="G783" s="216" t="s">
        <v>162</v>
      </c>
      <c r="H783" s="217">
        <v>2</v>
      </c>
      <c r="I783" s="218"/>
      <c r="J783" s="219">
        <f>ROUND(I783*H783,2)</f>
        <v>0</v>
      </c>
      <c r="K783" s="215" t="s">
        <v>156</v>
      </c>
      <c r="L783" s="45"/>
      <c r="M783" s="220" t="s">
        <v>32</v>
      </c>
      <c r="N783" s="221" t="s">
        <v>47</v>
      </c>
      <c r="O783" s="85"/>
      <c r="P783" s="222">
        <f>O783*H783</f>
        <v>0</v>
      </c>
      <c r="Q783" s="222">
        <v>0</v>
      </c>
      <c r="R783" s="222">
        <f>Q783*H783</f>
        <v>0</v>
      </c>
      <c r="S783" s="222">
        <v>0</v>
      </c>
      <c r="T783" s="223">
        <f>S783*H783</f>
        <v>0</v>
      </c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R783" s="224" t="s">
        <v>497</v>
      </c>
      <c r="AT783" s="224" t="s">
        <v>152</v>
      </c>
      <c r="AU783" s="224" t="s">
        <v>85</v>
      </c>
      <c r="AY783" s="17" t="s">
        <v>151</v>
      </c>
      <c r="BE783" s="225">
        <f>IF(N783="základní",J783,0)</f>
        <v>0</v>
      </c>
      <c r="BF783" s="225">
        <f>IF(N783="snížená",J783,0)</f>
        <v>0</v>
      </c>
      <c r="BG783" s="225">
        <f>IF(N783="zákl. přenesená",J783,0)</f>
        <v>0</v>
      </c>
      <c r="BH783" s="225">
        <f>IF(N783="sníž. přenesená",J783,0)</f>
        <v>0</v>
      </c>
      <c r="BI783" s="225">
        <f>IF(N783="nulová",J783,0)</f>
        <v>0</v>
      </c>
      <c r="BJ783" s="17" t="s">
        <v>83</v>
      </c>
      <c r="BK783" s="225">
        <f>ROUND(I783*H783,2)</f>
        <v>0</v>
      </c>
      <c r="BL783" s="17" t="s">
        <v>497</v>
      </c>
      <c r="BM783" s="224" t="s">
        <v>2773</v>
      </c>
    </row>
    <row r="784" s="2" customFormat="1" ht="24.15" customHeight="1">
      <c r="A784" s="39"/>
      <c r="B784" s="40"/>
      <c r="C784" s="226" t="s">
        <v>2774</v>
      </c>
      <c r="D784" s="226" t="s">
        <v>159</v>
      </c>
      <c r="E784" s="227" t="s">
        <v>2775</v>
      </c>
      <c r="F784" s="228" t="s">
        <v>2776</v>
      </c>
      <c r="G784" s="229" t="s">
        <v>162</v>
      </c>
      <c r="H784" s="230">
        <v>1</v>
      </c>
      <c r="I784" s="231"/>
      <c r="J784" s="232">
        <f>ROUND(I784*H784,2)</f>
        <v>0</v>
      </c>
      <c r="K784" s="228" t="s">
        <v>156</v>
      </c>
      <c r="L784" s="233"/>
      <c r="M784" s="234" t="s">
        <v>32</v>
      </c>
      <c r="N784" s="235" t="s">
        <v>47</v>
      </c>
      <c r="O784" s="85"/>
      <c r="P784" s="222">
        <f>O784*H784</f>
        <v>0</v>
      </c>
      <c r="Q784" s="222">
        <v>0</v>
      </c>
      <c r="R784" s="222">
        <f>Q784*H784</f>
        <v>0</v>
      </c>
      <c r="S784" s="222">
        <v>0</v>
      </c>
      <c r="T784" s="223">
        <f>S784*H784</f>
        <v>0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24" t="s">
        <v>668</v>
      </c>
      <c r="AT784" s="224" t="s">
        <v>159</v>
      </c>
      <c r="AU784" s="224" t="s">
        <v>85</v>
      </c>
      <c r="AY784" s="17" t="s">
        <v>151</v>
      </c>
      <c r="BE784" s="225">
        <f>IF(N784="základní",J784,0)</f>
        <v>0</v>
      </c>
      <c r="BF784" s="225">
        <f>IF(N784="snížená",J784,0)</f>
        <v>0</v>
      </c>
      <c r="BG784" s="225">
        <f>IF(N784="zákl. přenesená",J784,0)</f>
        <v>0</v>
      </c>
      <c r="BH784" s="225">
        <f>IF(N784="sníž. přenesená",J784,0)</f>
        <v>0</v>
      </c>
      <c r="BI784" s="225">
        <f>IF(N784="nulová",J784,0)</f>
        <v>0</v>
      </c>
      <c r="BJ784" s="17" t="s">
        <v>83</v>
      </c>
      <c r="BK784" s="225">
        <f>ROUND(I784*H784,2)</f>
        <v>0</v>
      </c>
      <c r="BL784" s="17" t="s">
        <v>668</v>
      </c>
      <c r="BM784" s="224" t="s">
        <v>2777</v>
      </c>
    </row>
    <row r="785" s="2" customFormat="1" ht="16.5" customHeight="1">
      <c r="A785" s="39"/>
      <c r="B785" s="40"/>
      <c r="C785" s="226" t="s">
        <v>2778</v>
      </c>
      <c r="D785" s="226" t="s">
        <v>159</v>
      </c>
      <c r="E785" s="227" t="s">
        <v>2779</v>
      </c>
      <c r="F785" s="228" t="s">
        <v>2780</v>
      </c>
      <c r="G785" s="229" t="s">
        <v>162</v>
      </c>
      <c r="H785" s="230">
        <v>1</v>
      </c>
      <c r="I785" s="231"/>
      <c r="J785" s="232">
        <f>ROUND(I785*H785,2)</f>
        <v>0</v>
      </c>
      <c r="K785" s="228" t="s">
        <v>156</v>
      </c>
      <c r="L785" s="233"/>
      <c r="M785" s="234" t="s">
        <v>32</v>
      </c>
      <c r="N785" s="235" t="s">
        <v>47</v>
      </c>
      <c r="O785" s="85"/>
      <c r="P785" s="222">
        <f>O785*H785</f>
        <v>0</v>
      </c>
      <c r="Q785" s="222">
        <v>0</v>
      </c>
      <c r="R785" s="222">
        <f>Q785*H785</f>
        <v>0</v>
      </c>
      <c r="S785" s="222">
        <v>0</v>
      </c>
      <c r="T785" s="223">
        <f>S785*H785</f>
        <v>0</v>
      </c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R785" s="224" t="s">
        <v>668</v>
      </c>
      <c r="AT785" s="224" t="s">
        <v>159</v>
      </c>
      <c r="AU785" s="224" t="s">
        <v>85</v>
      </c>
      <c r="AY785" s="17" t="s">
        <v>151</v>
      </c>
      <c r="BE785" s="225">
        <f>IF(N785="základní",J785,0)</f>
        <v>0</v>
      </c>
      <c r="BF785" s="225">
        <f>IF(N785="snížená",J785,0)</f>
        <v>0</v>
      </c>
      <c r="BG785" s="225">
        <f>IF(N785="zákl. přenesená",J785,0)</f>
        <v>0</v>
      </c>
      <c r="BH785" s="225">
        <f>IF(N785="sníž. přenesená",J785,0)</f>
        <v>0</v>
      </c>
      <c r="BI785" s="225">
        <f>IF(N785="nulová",J785,0)</f>
        <v>0</v>
      </c>
      <c r="BJ785" s="17" t="s">
        <v>83</v>
      </c>
      <c r="BK785" s="225">
        <f>ROUND(I785*H785,2)</f>
        <v>0</v>
      </c>
      <c r="BL785" s="17" t="s">
        <v>668</v>
      </c>
      <c r="BM785" s="224" t="s">
        <v>2781</v>
      </c>
    </row>
    <row r="786" s="2" customFormat="1" ht="16.5" customHeight="1">
      <c r="A786" s="39"/>
      <c r="B786" s="40"/>
      <c r="C786" s="213" t="s">
        <v>2782</v>
      </c>
      <c r="D786" s="213" t="s">
        <v>152</v>
      </c>
      <c r="E786" s="214" t="s">
        <v>2783</v>
      </c>
      <c r="F786" s="215" t="s">
        <v>2784</v>
      </c>
      <c r="G786" s="216" t="s">
        <v>1180</v>
      </c>
      <c r="H786" s="217">
        <v>1</v>
      </c>
      <c r="I786" s="218"/>
      <c r="J786" s="219">
        <f>ROUND(I786*H786,2)</f>
        <v>0</v>
      </c>
      <c r="K786" s="215" t="s">
        <v>156</v>
      </c>
      <c r="L786" s="45"/>
      <c r="M786" s="220" t="s">
        <v>32</v>
      </c>
      <c r="N786" s="221" t="s">
        <v>47</v>
      </c>
      <c r="O786" s="85"/>
      <c r="P786" s="222">
        <f>O786*H786</f>
        <v>0</v>
      </c>
      <c r="Q786" s="222">
        <v>0</v>
      </c>
      <c r="R786" s="222">
        <f>Q786*H786</f>
        <v>0</v>
      </c>
      <c r="S786" s="222">
        <v>0</v>
      </c>
      <c r="T786" s="223">
        <f>S786*H786</f>
        <v>0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24" t="s">
        <v>497</v>
      </c>
      <c r="AT786" s="224" t="s">
        <v>152</v>
      </c>
      <c r="AU786" s="224" t="s">
        <v>85</v>
      </c>
      <c r="AY786" s="17" t="s">
        <v>151</v>
      </c>
      <c r="BE786" s="225">
        <f>IF(N786="základní",J786,0)</f>
        <v>0</v>
      </c>
      <c r="BF786" s="225">
        <f>IF(N786="snížená",J786,0)</f>
        <v>0</v>
      </c>
      <c r="BG786" s="225">
        <f>IF(N786="zákl. přenesená",J786,0)</f>
        <v>0</v>
      </c>
      <c r="BH786" s="225">
        <f>IF(N786="sníž. přenesená",J786,0)</f>
        <v>0</v>
      </c>
      <c r="BI786" s="225">
        <f>IF(N786="nulová",J786,0)</f>
        <v>0</v>
      </c>
      <c r="BJ786" s="17" t="s">
        <v>83</v>
      </c>
      <c r="BK786" s="225">
        <f>ROUND(I786*H786,2)</f>
        <v>0</v>
      </c>
      <c r="BL786" s="17" t="s">
        <v>497</v>
      </c>
      <c r="BM786" s="224" t="s">
        <v>2785</v>
      </c>
    </row>
    <row r="787" s="2" customFormat="1" ht="16.5" customHeight="1">
      <c r="A787" s="39"/>
      <c r="B787" s="40"/>
      <c r="C787" s="213" t="s">
        <v>2786</v>
      </c>
      <c r="D787" s="213" t="s">
        <v>152</v>
      </c>
      <c r="E787" s="214" t="s">
        <v>2787</v>
      </c>
      <c r="F787" s="215" t="s">
        <v>2788</v>
      </c>
      <c r="G787" s="216" t="s">
        <v>162</v>
      </c>
      <c r="H787" s="217">
        <v>1</v>
      </c>
      <c r="I787" s="218"/>
      <c r="J787" s="219">
        <f>ROUND(I787*H787,2)</f>
        <v>0</v>
      </c>
      <c r="K787" s="215" t="s">
        <v>156</v>
      </c>
      <c r="L787" s="45"/>
      <c r="M787" s="220" t="s">
        <v>32</v>
      </c>
      <c r="N787" s="221" t="s">
        <v>47</v>
      </c>
      <c r="O787" s="85"/>
      <c r="P787" s="222">
        <f>O787*H787</f>
        <v>0</v>
      </c>
      <c r="Q787" s="222">
        <v>0</v>
      </c>
      <c r="R787" s="222">
        <f>Q787*H787</f>
        <v>0</v>
      </c>
      <c r="S787" s="222">
        <v>0</v>
      </c>
      <c r="T787" s="223">
        <f>S787*H787</f>
        <v>0</v>
      </c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R787" s="224" t="s">
        <v>497</v>
      </c>
      <c r="AT787" s="224" t="s">
        <v>152</v>
      </c>
      <c r="AU787" s="224" t="s">
        <v>85</v>
      </c>
      <c r="AY787" s="17" t="s">
        <v>151</v>
      </c>
      <c r="BE787" s="225">
        <f>IF(N787="základní",J787,0)</f>
        <v>0</v>
      </c>
      <c r="BF787" s="225">
        <f>IF(N787="snížená",J787,0)</f>
        <v>0</v>
      </c>
      <c r="BG787" s="225">
        <f>IF(N787="zákl. přenesená",J787,0)</f>
        <v>0</v>
      </c>
      <c r="BH787" s="225">
        <f>IF(N787="sníž. přenesená",J787,0)</f>
        <v>0</v>
      </c>
      <c r="BI787" s="225">
        <f>IF(N787="nulová",J787,0)</f>
        <v>0</v>
      </c>
      <c r="BJ787" s="17" t="s">
        <v>83</v>
      </c>
      <c r="BK787" s="225">
        <f>ROUND(I787*H787,2)</f>
        <v>0</v>
      </c>
      <c r="BL787" s="17" t="s">
        <v>497</v>
      </c>
      <c r="BM787" s="224" t="s">
        <v>2789</v>
      </c>
    </row>
    <row r="788" s="12" customFormat="1" ht="25.92" customHeight="1">
      <c r="A788" s="12"/>
      <c r="B788" s="199"/>
      <c r="C788" s="200"/>
      <c r="D788" s="201" t="s">
        <v>75</v>
      </c>
      <c r="E788" s="202" t="s">
        <v>2790</v>
      </c>
      <c r="F788" s="202" t="s">
        <v>2791</v>
      </c>
      <c r="G788" s="200"/>
      <c r="H788" s="200"/>
      <c r="I788" s="203"/>
      <c r="J788" s="204">
        <f>BK788</f>
        <v>0</v>
      </c>
      <c r="K788" s="200"/>
      <c r="L788" s="205"/>
      <c r="M788" s="206"/>
      <c r="N788" s="207"/>
      <c r="O788" s="207"/>
      <c r="P788" s="208">
        <f>SUM(P789:P1017)</f>
        <v>0</v>
      </c>
      <c r="Q788" s="207"/>
      <c r="R788" s="208">
        <f>SUM(R789:R1017)</f>
        <v>0</v>
      </c>
      <c r="S788" s="207"/>
      <c r="T788" s="209">
        <f>SUM(T789:T1017)</f>
        <v>0</v>
      </c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R788" s="210" t="s">
        <v>83</v>
      </c>
      <c r="AT788" s="211" t="s">
        <v>75</v>
      </c>
      <c r="AU788" s="211" t="s">
        <v>76</v>
      </c>
      <c r="AY788" s="210" t="s">
        <v>151</v>
      </c>
      <c r="BK788" s="212">
        <f>SUM(BK789:BK1017)</f>
        <v>0</v>
      </c>
    </row>
    <row r="789" s="2" customFormat="1" ht="16.5" customHeight="1">
      <c r="A789" s="39"/>
      <c r="B789" s="40"/>
      <c r="C789" s="226" t="s">
        <v>2792</v>
      </c>
      <c r="D789" s="226" t="s">
        <v>159</v>
      </c>
      <c r="E789" s="227" t="s">
        <v>2793</v>
      </c>
      <c r="F789" s="228" t="s">
        <v>2794</v>
      </c>
      <c r="G789" s="229" t="s">
        <v>162</v>
      </c>
      <c r="H789" s="230">
        <v>15</v>
      </c>
      <c r="I789" s="231"/>
      <c r="J789" s="232">
        <f>ROUND(I789*H789,2)</f>
        <v>0</v>
      </c>
      <c r="K789" s="228" t="s">
        <v>156</v>
      </c>
      <c r="L789" s="233"/>
      <c r="M789" s="234" t="s">
        <v>32</v>
      </c>
      <c r="N789" s="235" t="s">
        <v>47</v>
      </c>
      <c r="O789" s="85"/>
      <c r="P789" s="222">
        <f>O789*H789</f>
        <v>0</v>
      </c>
      <c r="Q789" s="222">
        <v>0</v>
      </c>
      <c r="R789" s="222">
        <f>Q789*H789</f>
        <v>0</v>
      </c>
      <c r="S789" s="222">
        <v>0</v>
      </c>
      <c r="T789" s="223">
        <f>S789*H789</f>
        <v>0</v>
      </c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R789" s="224" t="s">
        <v>163</v>
      </c>
      <c r="AT789" s="224" t="s">
        <v>159</v>
      </c>
      <c r="AU789" s="224" t="s">
        <v>83</v>
      </c>
      <c r="AY789" s="17" t="s">
        <v>151</v>
      </c>
      <c r="BE789" s="225">
        <f>IF(N789="základní",J789,0)</f>
        <v>0</v>
      </c>
      <c r="BF789" s="225">
        <f>IF(N789="snížená",J789,0)</f>
        <v>0</v>
      </c>
      <c r="BG789" s="225">
        <f>IF(N789="zákl. přenesená",J789,0)</f>
        <v>0</v>
      </c>
      <c r="BH789" s="225">
        <f>IF(N789="sníž. přenesená",J789,0)</f>
        <v>0</v>
      </c>
      <c r="BI789" s="225">
        <f>IF(N789="nulová",J789,0)</f>
        <v>0</v>
      </c>
      <c r="BJ789" s="17" t="s">
        <v>83</v>
      </c>
      <c r="BK789" s="225">
        <f>ROUND(I789*H789,2)</f>
        <v>0</v>
      </c>
      <c r="BL789" s="17" t="s">
        <v>164</v>
      </c>
      <c r="BM789" s="224" t="s">
        <v>2795</v>
      </c>
    </row>
    <row r="790" s="2" customFormat="1" ht="16.5" customHeight="1">
      <c r="A790" s="39"/>
      <c r="B790" s="40"/>
      <c r="C790" s="226" t="s">
        <v>2796</v>
      </c>
      <c r="D790" s="226" t="s">
        <v>159</v>
      </c>
      <c r="E790" s="227" t="s">
        <v>2797</v>
      </c>
      <c r="F790" s="228" t="s">
        <v>2798</v>
      </c>
      <c r="G790" s="229" t="s">
        <v>162</v>
      </c>
      <c r="H790" s="230">
        <v>11</v>
      </c>
      <c r="I790" s="231"/>
      <c r="J790" s="232">
        <f>ROUND(I790*H790,2)</f>
        <v>0</v>
      </c>
      <c r="K790" s="228" t="s">
        <v>156</v>
      </c>
      <c r="L790" s="233"/>
      <c r="M790" s="234" t="s">
        <v>32</v>
      </c>
      <c r="N790" s="235" t="s">
        <v>47</v>
      </c>
      <c r="O790" s="85"/>
      <c r="P790" s="222">
        <f>O790*H790</f>
        <v>0</v>
      </c>
      <c r="Q790" s="222">
        <v>0</v>
      </c>
      <c r="R790" s="222">
        <f>Q790*H790</f>
        <v>0</v>
      </c>
      <c r="S790" s="222">
        <v>0</v>
      </c>
      <c r="T790" s="223">
        <f>S790*H790</f>
        <v>0</v>
      </c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R790" s="224" t="s">
        <v>163</v>
      </c>
      <c r="AT790" s="224" t="s">
        <v>159</v>
      </c>
      <c r="AU790" s="224" t="s">
        <v>83</v>
      </c>
      <c r="AY790" s="17" t="s">
        <v>151</v>
      </c>
      <c r="BE790" s="225">
        <f>IF(N790="základní",J790,0)</f>
        <v>0</v>
      </c>
      <c r="BF790" s="225">
        <f>IF(N790="snížená",J790,0)</f>
        <v>0</v>
      </c>
      <c r="BG790" s="225">
        <f>IF(N790="zákl. přenesená",J790,0)</f>
        <v>0</v>
      </c>
      <c r="BH790" s="225">
        <f>IF(N790="sníž. přenesená",J790,0)</f>
        <v>0</v>
      </c>
      <c r="BI790" s="225">
        <f>IF(N790="nulová",J790,0)</f>
        <v>0</v>
      </c>
      <c r="BJ790" s="17" t="s">
        <v>83</v>
      </c>
      <c r="BK790" s="225">
        <f>ROUND(I790*H790,2)</f>
        <v>0</v>
      </c>
      <c r="BL790" s="17" t="s">
        <v>164</v>
      </c>
      <c r="BM790" s="224" t="s">
        <v>2799</v>
      </c>
    </row>
    <row r="791" s="2" customFormat="1" ht="16.5" customHeight="1">
      <c r="A791" s="39"/>
      <c r="B791" s="40"/>
      <c r="C791" s="213" t="s">
        <v>2800</v>
      </c>
      <c r="D791" s="213" t="s">
        <v>152</v>
      </c>
      <c r="E791" s="214" t="s">
        <v>2801</v>
      </c>
      <c r="F791" s="215" t="s">
        <v>2802</v>
      </c>
      <c r="G791" s="216" t="s">
        <v>162</v>
      </c>
      <c r="H791" s="217">
        <v>1</v>
      </c>
      <c r="I791" s="218"/>
      <c r="J791" s="219">
        <f>ROUND(I791*H791,2)</f>
        <v>0</v>
      </c>
      <c r="K791" s="215" t="s">
        <v>156</v>
      </c>
      <c r="L791" s="45"/>
      <c r="M791" s="220" t="s">
        <v>32</v>
      </c>
      <c r="N791" s="221" t="s">
        <v>47</v>
      </c>
      <c r="O791" s="85"/>
      <c r="P791" s="222">
        <f>O791*H791</f>
        <v>0</v>
      </c>
      <c r="Q791" s="222">
        <v>0</v>
      </c>
      <c r="R791" s="222">
        <f>Q791*H791</f>
        <v>0</v>
      </c>
      <c r="S791" s="222">
        <v>0</v>
      </c>
      <c r="T791" s="223">
        <f>S791*H791</f>
        <v>0</v>
      </c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R791" s="224" t="s">
        <v>157</v>
      </c>
      <c r="AT791" s="224" t="s">
        <v>152</v>
      </c>
      <c r="AU791" s="224" t="s">
        <v>83</v>
      </c>
      <c r="AY791" s="17" t="s">
        <v>151</v>
      </c>
      <c r="BE791" s="225">
        <f>IF(N791="základní",J791,0)</f>
        <v>0</v>
      </c>
      <c r="BF791" s="225">
        <f>IF(N791="snížená",J791,0)</f>
        <v>0</v>
      </c>
      <c r="BG791" s="225">
        <f>IF(N791="zákl. přenesená",J791,0)</f>
        <v>0</v>
      </c>
      <c r="BH791" s="225">
        <f>IF(N791="sníž. přenesená",J791,0)</f>
        <v>0</v>
      </c>
      <c r="BI791" s="225">
        <f>IF(N791="nulová",J791,0)</f>
        <v>0</v>
      </c>
      <c r="BJ791" s="17" t="s">
        <v>83</v>
      </c>
      <c r="BK791" s="225">
        <f>ROUND(I791*H791,2)</f>
        <v>0</v>
      </c>
      <c r="BL791" s="17" t="s">
        <v>157</v>
      </c>
      <c r="BM791" s="224" t="s">
        <v>2803</v>
      </c>
    </row>
    <row r="792" s="2" customFormat="1" ht="16.5" customHeight="1">
      <c r="A792" s="39"/>
      <c r="B792" s="40"/>
      <c r="C792" s="213" t="s">
        <v>2804</v>
      </c>
      <c r="D792" s="213" t="s">
        <v>152</v>
      </c>
      <c r="E792" s="214" t="s">
        <v>2805</v>
      </c>
      <c r="F792" s="215" t="s">
        <v>2806</v>
      </c>
      <c r="G792" s="216" t="s">
        <v>162</v>
      </c>
      <c r="H792" s="217">
        <v>1</v>
      </c>
      <c r="I792" s="218"/>
      <c r="J792" s="219">
        <f>ROUND(I792*H792,2)</f>
        <v>0</v>
      </c>
      <c r="K792" s="215" t="s">
        <v>156</v>
      </c>
      <c r="L792" s="45"/>
      <c r="M792" s="220" t="s">
        <v>32</v>
      </c>
      <c r="N792" s="221" t="s">
        <v>47</v>
      </c>
      <c r="O792" s="85"/>
      <c r="P792" s="222">
        <f>O792*H792</f>
        <v>0</v>
      </c>
      <c r="Q792" s="222">
        <v>0</v>
      </c>
      <c r="R792" s="222">
        <f>Q792*H792</f>
        <v>0</v>
      </c>
      <c r="S792" s="222">
        <v>0</v>
      </c>
      <c r="T792" s="223">
        <f>S792*H792</f>
        <v>0</v>
      </c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R792" s="224" t="s">
        <v>157</v>
      </c>
      <c r="AT792" s="224" t="s">
        <v>152</v>
      </c>
      <c r="AU792" s="224" t="s">
        <v>83</v>
      </c>
      <c r="AY792" s="17" t="s">
        <v>151</v>
      </c>
      <c r="BE792" s="225">
        <f>IF(N792="základní",J792,0)</f>
        <v>0</v>
      </c>
      <c r="BF792" s="225">
        <f>IF(N792="snížená",J792,0)</f>
        <v>0</v>
      </c>
      <c r="BG792" s="225">
        <f>IF(N792="zákl. přenesená",J792,0)</f>
        <v>0</v>
      </c>
      <c r="BH792" s="225">
        <f>IF(N792="sníž. přenesená",J792,0)</f>
        <v>0</v>
      </c>
      <c r="BI792" s="225">
        <f>IF(N792="nulová",J792,0)</f>
        <v>0</v>
      </c>
      <c r="BJ792" s="17" t="s">
        <v>83</v>
      </c>
      <c r="BK792" s="225">
        <f>ROUND(I792*H792,2)</f>
        <v>0</v>
      </c>
      <c r="BL792" s="17" t="s">
        <v>157</v>
      </c>
      <c r="BM792" s="224" t="s">
        <v>2807</v>
      </c>
    </row>
    <row r="793" s="2" customFormat="1" ht="16.5" customHeight="1">
      <c r="A793" s="39"/>
      <c r="B793" s="40"/>
      <c r="C793" s="213" t="s">
        <v>2808</v>
      </c>
      <c r="D793" s="213" t="s">
        <v>152</v>
      </c>
      <c r="E793" s="214" t="s">
        <v>2809</v>
      </c>
      <c r="F793" s="215" t="s">
        <v>2810</v>
      </c>
      <c r="G793" s="216" t="s">
        <v>191</v>
      </c>
      <c r="H793" s="217">
        <v>10</v>
      </c>
      <c r="I793" s="218"/>
      <c r="J793" s="219">
        <f>ROUND(I793*H793,2)</f>
        <v>0</v>
      </c>
      <c r="K793" s="215" t="s">
        <v>156</v>
      </c>
      <c r="L793" s="45"/>
      <c r="M793" s="220" t="s">
        <v>32</v>
      </c>
      <c r="N793" s="221" t="s">
        <v>47</v>
      </c>
      <c r="O793" s="85"/>
      <c r="P793" s="222">
        <f>O793*H793</f>
        <v>0</v>
      </c>
      <c r="Q793" s="222">
        <v>0</v>
      </c>
      <c r="R793" s="222">
        <f>Q793*H793</f>
        <v>0</v>
      </c>
      <c r="S793" s="222">
        <v>0</v>
      </c>
      <c r="T793" s="223">
        <f>S793*H793</f>
        <v>0</v>
      </c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R793" s="224" t="s">
        <v>157</v>
      </c>
      <c r="AT793" s="224" t="s">
        <v>152</v>
      </c>
      <c r="AU793" s="224" t="s">
        <v>83</v>
      </c>
      <c r="AY793" s="17" t="s">
        <v>151</v>
      </c>
      <c r="BE793" s="225">
        <f>IF(N793="základní",J793,0)</f>
        <v>0</v>
      </c>
      <c r="BF793" s="225">
        <f>IF(N793="snížená",J793,0)</f>
        <v>0</v>
      </c>
      <c r="BG793" s="225">
        <f>IF(N793="zákl. přenesená",J793,0)</f>
        <v>0</v>
      </c>
      <c r="BH793" s="225">
        <f>IF(N793="sníž. přenesená",J793,0)</f>
        <v>0</v>
      </c>
      <c r="BI793" s="225">
        <f>IF(N793="nulová",J793,0)</f>
        <v>0</v>
      </c>
      <c r="BJ793" s="17" t="s">
        <v>83</v>
      </c>
      <c r="BK793" s="225">
        <f>ROUND(I793*H793,2)</f>
        <v>0</v>
      </c>
      <c r="BL793" s="17" t="s">
        <v>157</v>
      </c>
      <c r="BM793" s="224" t="s">
        <v>2811</v>
      </c>
    </row>
    <row r="794" s="2" customFormat="1" ht="16.5" customHeight="1">
      <c r="A794" s="39"/>
      <c r="B794" s="40"/>
      <c r="C794" s="213" t="s">
        <v>2812</v>
      </c>
      <c r="D794" s="213" t="s">
        <v>152</v>
      </c>
      <c r="E794" s="214" t="s">
        <v>2813</v>
      </c>
      <c r="F794" s="215" t="s">
        <v>2814</v>
      </c>
      <c r="G794" s="216" t="s">
        <v>162</v>
      </c>
      <c r="H794" s="217">
        <v>1</v>
      </c>
      <c r="I794" s="218"/>
      <c r="J794" s="219">
        <f>ROUND(I794*H794,2)</f>
        <v>0</v>
      </c>
      <c r="K794" s="215" t="s">
        <v>156</v>
      </c>
      <c r="L794" s="45"/>
      <c r="M794" s="220" t="s">
        <v>32</v>
      </c>
      <c r="N794" s="221" t="s">
        <v>47</v>
      </c>
      <c r="O794" s="85"/>
      <c r="P794" s="222">
        <f>O794*H794</f>
        <v>0</v>
      </c>
      <c r="Q794" s="222">
        <v>0</v>
      </c>
      <c r="R794" s="222">
        <f>Q794*H794</f>
        <v>0</v>
      </c>
      <c r="S794" s="222">
        <v>0</v>
      </c>
      <c r="T794" s="223">
        <f>S794*H794</f>
        <v>0</v>
      </c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R794" s="224" t="s">
        <v>157</v>
      </c>
      <c r="AT794" s="224" t="s">
        <v>152</v>
      </c>
      <c r="AU794" s="224" t="s">
        <v>83</v>
      </c>
      <c r="AY794" s="17" t="s">
        <v>151</v>
      </c>
      <c r="BE794" s="225">
        <f>IF(N794="základní",J794,0)</f>
        <v>0</v>
      </c>
      <c r="BF794" s="225">
        <f>IF(N794="snížená",J794,0)</f>
        <v>0</v>
      </c>
      <c r="BG794" s="225">
        <f>IF(N794="zákl. přenesená",J794,0)</f>
        <v>0</v>
      </c>
      <c r="BH794" s="225">
        <f>IF(N794="sníž. přenesená",J794,0)</f>
        <v>0</v>
      </c>
      <c r="BI794" s="225">
        <f>IF(N794="nulová",J794,0)</f>
        <v>0</v>
      </c>
      <c r="BJ794" s="17" t="s">
        <v>83</v>
      </c>
      <c r="BK794" s="225">
        <f>ROUND(I794*H794,2)</f>
        <v>0</v>
      </c>
      <c r="BL794" s="17" t="s">
        <v>157</v>
      </c>
      <c r="BM794" s="224" t="s">
        <v>2815</v>
      </c>
    </row>
    <row r="795" s="2" customFormat="1" ht="16.5" customHeight="1">
      <c r="A795" s="39"/>
      <c r="B795" s="40"/>
      <c r="C795" s="213" t="s">
        <v>2816</v>
      </c>
      <c r="D795" s="213" t="s">
        <v>152</v>
      </c>
      <c r="E795" s="214" t="s">
        <v>2817</v>
      </c>
      <c r="F795" s="215" t="s">
        <v>2818</v>
      </c>
      <c r="G795" s="216" t="s">
        <v>162</v>
      </c>
      <c r="H795" s="217">
        <v>3</v>
      </c>
      <c r="I795" s="218"/>
      <c r="J795" s="219">
        <f>ROUND(I795*H795,2)</f>
        <v>0</v>
      </c>
      <c r="K795" s="215" t="s">
        <v>156</v>
      </c>
      <c r="L795" s="45"/>
      <c r="M795" s="220" t="s">
        <v>32</v>
      </c>
      <c r="N795" s="221" t="s">
        <v>47</v>
      </c>
      <c r="O795" s="85"/>
      <c r="P795" s="222">
        <f>O795*H795</f>
        <v>0</v>
      </c>
      <c r="Q795" s="222">
        <v>0</v>
      </c>
      <c r="R795" s="222">
        <f>Q795*H795</f>
        <v>0</v>
      </c>
      <c r="S795" s="222">
        <v>0</v>
      </c>
      <c r="T795" s="223">
        <f>S795*H795</f>
        <v>0</v>
      </c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R795" s="224" t="s">
        <v>157</v>
      </c>
      <c r="AT795" s="224" t="s">
        <v>152</v>
      </c>
      <c r="AU795" s="224" t="s">
        <v>83</v>
      </c>
      <c r="AY795" s="17" t="s">
        <v>151</v>
      </c>
      <c r="BE795" s="225">
        <f>IF(N795="základní",J795,0)</f>
        <v>0</v>
      </c>
      <c r="BF795" s="225">
        <f>IF(N795="snížená",J795,0)</f>
        <v>0</v>
      </c>
      <c r="BG795" s="225">
        <f>IF(N795="zákl. přenesená",J795,0)</f>
        <v>0</v>
      </c>
      <c r="BH795" s="225">
        <f>IF(N795="sníž. přenesená",J795,0)</f>
        <v>0</v>
      </c>
      <c r="BI795" s="225">
        <f>IF(N795="nulová",J795,0)</f>
        <v>0</v>
      </c>
      <c r="BJ795" s="17" t="s">
        <v>83</v>
      </c>
      <c r="BK795" s="225">
        <f>ROUND(I795*H795,2)</f>
        <v>0</v>
      </c>
      <c r="BL795" s="17" t="s">
        <v>157</v>
      </c>
      <c r="BM795" s="224" t="s">
        <v>2819</v>
      </c>
    </row>
    <row r="796" s="2" customFormat="1" ht="44.25" customHeight="1">
      <c r="A796" s="39"/>
      <c r="B796" s="40"/>
      <c r="C796" s="213" t="s">
        <v>2820</v>
      </c>
      <c r="D796" s="213" t="s">
        <v>152</v>
      </c>
      <c r="E796" s="214" t="s">
        <v>2821</v>
      </c>
      <c r="F796" s="215" t="s">
        <v>2822</v>
      </c>
      <c r="G796" s="216" t="s">
        <v>191</v>
      </c>
      <c r="H796" s="217">
        <v>25</v>
      </c>
      <c r="I796" s="218"/>
      <c r="J796" s="219">
        <f>ROUND(I796*H796,2)</f>
        <v>0</v>
      </c>
      <c r="K796" s="215" t="s">
        <v>156</v>
      </c>
      <c r="L796" s="45"/>
      <c r="M796" s="220" t="s">
        <v>32</v>
      </c>
      <c r="N796" s="221" t="s">
        <v>47</v>
      </c>
      <c r="O796" s="85"/>
      <c r="P796" s="222">
        <f>O796*H796</f>
        <v>0</v>
      </c>
      <c r="Q796" s="222">
        <v>0</v>
      </c>
      <c r="R796" s="222">
        <f>Q796*H796</f>
        <v>0</v>
      </c>
      <c r="S796" s="222">
        <v>0</v>
      </c>
      <c r="T796" s="223">
        <f>S796*H796</f>
        <v>0</v>
      </c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R796" s="224" t="s">
        <v>157</v>
      </c>
      <c r="AT796" s="224" t="s">
        <v>152</v>
      </c>
      <c r="AU796" s="224" t="s">
        <v>83</v>
      </c>
      <c r="AY796" s="17" t="s">
        <v>151</v>
      </c>
      <c r="BE796" s="225">
        <f>IF(N796="základní",J796,0)</f>
        <v>0</v>
      </c>
      <c r="BF796" s="225">
        <f>IF(N796="snížená",J796,0)</f>
        <v>0</v>
      </c>
      <c r="BG796" s="225">
        <f>IF(N796="zákl. přenesená",J796,0)</f>
        <v>0</v>
      </c>
      <c r="BH796" s="225">
        <f>IF(N796="sníž. přenesená",J796,0)</f>
        <v>0</v>
      </c>
      <c r="BI796" s="225">
        <f>IF(N796="nulová",J796,0)</f>
        <v>0</v>
      </c>
      <c r="BJ796" s="17" t="s">
        <v>83</v>
      </c>
      <c r="BK796" s="225">
        <f>ROUND(I796*H796,2)</f>
        <v>0</v>
      </c>
      <c r="BL796" s="17" t="s">
        <v>157</v>
      </c>
      <c r="BM796" s="224" t="s">
        <v>2823</v>
      </c>
    </row>
    <row r="797" s="2" customFormat="1" ht="16.5" customHeight="1">
      <c r="A797" s="39"/>
      <c r="B797" s="40"/>
      <c r="C797" s="213" t="s">
        <v>2824</v>
      </c>
      <c r="D797" s="213" t="s">
        <v>152</v>
      </c>
      <c r="E797" s="214" t="s">
        <v>2825</v>
      </c>
      <c r="F797" s="215" t="s">
        <v>2826</v>
      </c>
      <c r="G797" s="216" t="s">
        <v>191</v>
      </c>
      <c r="H797" s="217">
        <v>11</v>
      </c>
      <c r="I797" s="218"/>
      <c r="J797" s="219">
        <f>ROUND(I797*H797,2)</f>
        <v>0</v>
      </c>
      <c r="K797" s="215" t="s">
        <v>156</v>
      </c>
      <c r="L797" s="45"/>
      <c r="M797" s="220" t="s">
        <v>32</v>
      </c>
      <c r="N797" s="221" t="s">
        <v>47</v>
      </c>
      <c r="O797" s="85"/>
      <c r="P797" s="222">
        <f>O797*H797</f>
        <v>0</v>
      </c>
      <c r="Q797" s="222">
        <v>0</v>
      </c>
      <c r="R797" s="222">
        <f>Q797*H797</f>
        <v>0</v>
      </c>
      <c r="S797" s="222">
        <v>0</v>
      </c>
      <c r="T797" s="223">
        <f>S797*H797</f>
        <v>0</v>
      </c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R797" s="224" t="s">
        <v>497</v>
      </c>
      <c r="AT797" s="224" t="s">
        <v>152</v>
      </c>
      <c r="AU797" s="224" t="s">
        <v>83</v>
      </c>
      <c r="AY797" s="17" t="s">
        <v>151</v>
      </c>
      <c r="BE797" s="225">
        <f>IF(N797="základní",J797,0)</f>
        <v>0</v>
      </c>
      <c r="BF797" s="225">
        <f>IF(N797="snížená",J797,0)</f>
        <v>0</v>
      </c>
      <c r="BG797" s="225">
        <f>IF(N797="zákl. přenesená",J797,0)</f>
        <v>0</v>
      </c>
      <c r="BH797" s="225">
        <f>IF(N797="sníž. přenesená",J797,0)</f>
        <v>0</v>
      </c>
      <c r="BI797" s="225">
        <f>IF(N797="nulová",J797,0)</f>
        <v>0</v>
      </c>
      <c r="BJ797" s="17" t="s">
        <v>83</v>
      </c>
      <c r="BK797" s="225">
        <f>ROUND(I797*H797,2)</f>
        <v>0</v>
      </c>
      <c r="BL797" s="17" t="s">
        <v>497</v>
      </c>
      <c r="BM797" s="224" t="s">
        <v>2827</v>
      </c>
    </row>
    <row r="798" s="2" customFormat="1" ht="21.75" customHeight="1">
      <c r="A798" s="39"/>
      <c r="B798" s="40"/>
      <c r="C798" s="226" t="s">
        <v>2828</v>
      </c>
      <c r="D798" s="226" t="s">
        <v>159</v>
      </c>
      <c r="E798" s="227" t="s">
        <v>2829</v>
      </c>
      <c r="F798" s="228" t="s">
        <v>2830</v>
      </c>
      <c r="G798" s="229" t="s">
        <v>191</v>
      </c>
      <c r="H798" s="230">
        <v>65</v>
      </c>
      <c r="I798" s="231"/>
      <c r="J798" s="232">
        <f>ROUND(I798*H798,2)</f>
        <v>0</v>
      </c>
      <c r="K798" s="228" t="s">
        <v>156</v>
      </c>
      <c r="L798" s="233"/>
      <c r="M798" s="234" t="s">
        <v>32</v>
      </c>
      <c r="N798" s="235" t="s">
        <v>47</v>
      </c>
      <c r="O798" s="85"/>
      <c r="P798" s="222">
        <f>O798*H798</f>
        <v>0</v>
      </c>
      <c r="Q798" s="222">
        <v>0</v>
      </c>
      <c r="R798" s="222">
        <f>Q798*H798</f>
        <v>0</v>
      </c>
      <c r="S798" s="222">
        <v>0</v>
      </c>
      <c r="T798" s="223">
        <f>S798*H798</f>
        <v>0</v>
      </c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R798" s="224" t="s">
        <v>163</v>
      </c>
      <c r="AT798" s="224" t="s">
        <v>159</v>
      </c>
      <c r="AU798" s="224" t="s">
        <v>83</v>
      </c>
      <c r="AY798" s="17" t="s">
        <v>151</v>
      </c>
      <c r="BE798" s="225">
        <f>IF(N798="základní",J798,0)</f>
        <v>0</v>
      </c>
      <c r="BF798" s="225">
        <f>IF(N798="snížená",J798,0)</f>
        <v>0</v>
      </c>
      <c r="BG798" s="225">
        <f>IF(N798="zákl. přenesená",J798,0)</f>
        <v>0</v>
      </c>
      <c r="BH798" s="225">
        <f>IF(N798="sníž. přenesená",J798,0)</f>
        <v>0</v>
      </c>
      <c r="BI798" s="225">
        <f>IF(N798="nulová",J798,0)</f>
        <v>0</v>
      </c>
      <c r="BJ798" s="17" t="s">
        <v>83</v>
      </c>
      <c r="BK798" s="225">
        <f>ROUND(I798*H798,2)</f>
        <v>0</v>
      </c>
      <c r="BL798" s="17" t="s">
        <v>164</v>
      </c>
      <c r="BM798" s="224" t="s">
        <v>2831</v>
      </c>
    </row>
    <row r="799" s="2" customFormat="1" ht="24.15" customHeight="1">
      <c r="A799" s="39"/>
      <c r="B799" s="40"/>
      <c r="C799" s="213" t="s">
        <v>2832</v>
      </c>
      <c r="D799" s="213" t="s">
        <v>152</v>
      </c>
      <c r="E799" s="214" t="s">
        <v>2833</v>
      </c>
      <c r="F799" s="215" t="s">
        <v>2834</v>
      </c>
      <c r="G799" s="216" t="s">
        <v>191</v>
      </c>
      <c r="H799" s="217">
        <v>10</v>
      </c>
      <c r="I799" s="218"/>
      <c r="J799" s="219">
        <f>ROUND(I799*H799,2)</f>
        <v>0</v>
      </c>
      <c r="K799" s="215" t="s">
        <v>156</v>
      </c>
      <c r="L799" s="45"/>
      <c r="M799" s="220" t="s">
        <v>32</v>
      </c>
      <c r="N799" s="221" t="s">
        <v>47</v>
      </c>
      <c r="O799" s="85"/>
      <c r="P799" s="222">
        <f>O799*H799</f>
        <v>0</v>
      </c>
      <c r="Q799" s="222">
        <v>0</v>
      </c>
      <c r="R799" s="222">
        <f>Q799*H799</f>
        <v>0</v>
      </c>
      <c r="S799" s="222">
        <v>0</v>
      </c>
      <c r="T799" s="223">
        <f>S799*H799</f>
        <v>0</v>
      </c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R799" s="224" t="s">
        <v>157</v>
      </c>
      <c r="AT799" s="224" t="s">
        <v>152</v>
      </c>
      <c r="AU799" s="224" t="s">
        <v>83</v>
      </c>
      <c r="AY799" s="17" t="s">
        <v>151</v>
      </c>
      <c r="BE799" s="225">
        <f>IF(N799="základní",J799,0)</f>
        <v>0</v>
      </c>
      <c r="BF799" s="225">
        <f>IF(N799="snížená",J799,0)</f>
        <v>0</v>
      </c>
      <c r="BG799" s="225">
        <f>IF(N799="zákl. přenesená",J799,0)</f>
        <v>0</v>
      </c>
      <c r="BH799" s="225">
        <f>IF(N799="sníž. přenesená",J799,0)</f>
        <v>0</v>
      </c>
      <c r="BI799" s="225">
        <f>IF(N799="nulová",J799,0)</f>
        <v>0</v>
      </c>
      <c r="BJ799" s="17" t="s">
        <v>83</v>
      </c>
      <c r="BK799" s="225">
        <f>ROUND(I799*H799,2)</f>
        <v>0</v>
      </c>
      <c r="BL799" s="17" t="s">
        <v>157</v>
      </c>
      <c r="BM799" s="224" t="s">
        <v>2835</v>
      </c>
    </row>
    <row r="800" s="2" customFormat="1" ht="24.15" customHeight="1">
      <c r="A800" s="39"/>
      <c r="B800" s="40"/>
      <c r="C800" s="213" t="s">
        <v>2836</v>
      </c>
      <c r="D800" s="213" t="s">
        <v>152</v>
      </c>
      <c r="E800" s="214" t="s">
        <v>2837</v>
      </c>
      <c r="F800" s="215" t="s">
        <v>2838</v>
      </c>
      <c r="G800" s="216" t="s">
        <v>2839</v>
      </c>
      <c r="H800" s="217">
        <v>10</v>
      </c>
      <c r="I800" s="218"/>
      <c r="J800" s="219">
        <f>ROUND(I800*H800,2)</f>
        <v>0</v>
      </c>
      <c r="K800" s="215" t="s">
        <v>156</v>
      </c>
      <c r="L800" s="45"/>
      <c r="M800" s="220" t="s">
        <v>32</v>
      </c>
      <c r="N800" s="221" t="s">
        <v>47</v>
      </c>
      <c r="O800" s="85"/>
      <c r="P800" s="222">
        <f>O800*H800</f>
        <v>0</v>
      </c>
      <c r="Q800" s="222">
        <v>0</v>
      </c>
      <c r="R800" s="222">
        <f>Q800*H800</f>
        <v>0</v>
      </c>
      <c r="S800" s="222">
        <v>0</v>
      </c>
      <c r="T800" s="223">
        <f>S800*H800</f>
        <v>0</v>
      </c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R800" s="224" t="s">
        <v>157</v>
      </c>
      <c r="AT800" s="224" t="s">
        <v>152</v>
      </c>
      <c r="AU800" s="224" t="s">
        <v>83</v>
      </c>
      <c r="AY800" s="17" t="s">
        <v>151</v>
      </c>
      <c r="BE800" s="225">
        <f>IF(N800="základní",J800,0)</f>
        <v>0</v>
      </c>
      <c r="BF800" s="225">
        <f>IF(N800="snížená",J800,0)</f>
        <v>0</v>
      </c>
      <c r="BG800" s="225">
        <f>IF(N800="zákl. přenesená",J800,0)</f>
        <v>0</v>
      </c>
      <c r="BH800" s="225">
        <f>IF(N800="sníž. přenesená",J800,0)</f>
        <v>0</v>
      </c>
      <c r="BI800" s="225">
        <f>IF(N800="nulová",J800,0)</f>
        <v>0</v>
      </c>
      <c r="BJ800" s="17" t="s">
        <v>83</v>
      </c>
      <c r="BK800" s="225">
        <f>ROUND(I800*H800,2)</f>
        <v>0</v>
      </c>
      <c r="BL800" s="17" t="s">
        <v>157</v>
      </c>
      <c r="BM800" s="224" t="s">
        <v>2840</v>
      </c>
    </row>
    <row r="801" s="2" customFormat="1" ht="16.5" customHeight="1">
      <c r="A801" s="39"/>
      <c r="B801" s="40"/>
      <c r="C801" s="213" t="s">
        <v>2841</v>
      </c>
      <c r="D801" s="213" t="s">
        <v>152</v>
      </c>
      <c r="E801" s="214" t="s">
        <v>2842</v>
      </c>
      <c r="F801" s="215" t="s">
        <v>2843</v>
      </c>
      <c r="G801" s="216" t="s">
        <v>162</v>
      </c>
      <c r="H801" s="217">
        <v>1</v>
      </c>
      <c r="I801" s="218"/>
      <c r="J801" s="219">
        <f>ROUND(I801*H801,2)</f>
        <v>0</v>
      </c>
      <c r="K801" s="215" t="s">
        <v>156</v>
      </c>
      <c r="L801" s="45"/>
      <c r="M801" s="220" t="s">
        <v>32</v>
      </c>
      <c r="N801" s="221" t="s">
        <v>47</v>
      </c>
      <c r="O801" s="85"/>
      <c r="P801" s="222">
        <f>O801*H801</f>
        <v>0</v>
      </c>
      <c r="Q801" s="222">
        <v>0</v>
      </c>
      <c r="R801" s="222">
        <f>Q801*H801</f>
        <v>0</v>
      </c>
      <c r="S801" s="222">
        <v>0</v>
      </c>
      <c r="T801" s="223">
        <f>S801*H801</f>
        <v>0</v>
      </c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R801" s="224" t="s">
        <v>220</v>
      </c>
      <c r="AT801" s="224" t="s">
        <v>152</v>
      </c>
      <c r="AU801" s="224" t="s">
        <v>83</v>
      </c>
      <c r="AY801" s="17" t="s">
        <v>151</v>
      </c>
      <c r="BE801" s="225">
        <f>IF(N801="základní",J801,0)</f>
        <v>0</v>
      </c>
      <c r="BF801" s="225">
        <f>IF(N801="snížená",J801,0)</f>
        <v>0</v>
      </c>
      <c r="BG801" s="225">
        <f>IF(N801="zákl. přenesená",J801,0)</f>
        <v>0</v>
      </c>
      <c r="BH801" s="225">
        <f>IF(N801="sníž. přenesená",J801,0)</f>
        <v>0</v>
      </c>
      <c r="BI801" s="225">
        <f>IF(N801="nulová",J801,0)</f>
        <v>0</v>
      </c>
      <c r="BJ801" s="17" t="s">
        <v>83</v>
      </c>
      <c r="BK801" s="225">
        <f>ROUND(I801*H801,2)</f>
        <v>0</v>
      </c>
      <c r="BL801" s="17" t="s">
        <v>220</v>
      </c>
      <c r="BM801" s="224" t="s">
        <v>2844</v>
      </c>
    </row>
    <row r="802" s="2" customFormat="1" ht="24.15" customHeight="1">
      <c r="A802" s="39"/>
      <c r="B802" s="40"/>
      <c r="C802" s="213" t="s">
        <v>2845</v>
      </c>
      <c r="D802" s="213" t="s">
        <v>152</v>
      </c>
      <c r="E802" s="214" t="s">
        <v>2846</v>
      </c>
      <c r="F802" s="215" t="s">
        <v>2847</v>
      </c>
      <c r="G802" s="216" t="s">
        <v>162</v>
      </c>
      <c r="H802" s="217">
        <v>1</v>
      </c>
      <c r="I802" s="218"/>
      <c r="J802" s="219">
        <f>ROUND(I802*H802,2)</f>
        <v>0</v>
      </c>
      <c r="K802" s="215" t="s">
        <v>156</v>
      </c>
      <c r="L802" s="45"/>
      <c r="M802" s="220" t="s">
        <v>32</v>
      </c>
      <c r="N802" s="221" t="s">
        <v>47</v>
      </c>
      <c r="O802" s="85"/>
      <c r="P802" s="222">
        <f>O802*H802</f>
        <v>0</v>
      </c>
      <c r="Q802" s="222">
        <v>0</v>
      </c>
      <c r="R802" s="222">
        <f>Q802*H802</f>
        <v>0</v>
      </c>
      <c r="S802" s="222">
        <v>0</v>
      </c>
      <c r="T802" s="223">
        <f>S802*H802</f>
        <v>0</v>
      </c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R802" s="224" t="s">
        <v>157</v>
      </c>
      <c r="AT802" s="224" t="s">
        <v>152</v>
      </c>
      <c r="AU802" s="224" t="s">
        <v>83</v>
      </c>
      <c r="AY802" s="17" t="s">
        <v>151</v>
      </c>
      <c r="BE802" s="225">
        <f>IF(N802="základní",J802,0)</f>
        <v>0</v>
      </c>
      <c r="BF802" s="225">
        <f>IF(N802="snížená",J802,0)</f>
        <v>0</v>
      </c>
      <c r="BG802" s="225">
        <f>IF(N802="zákl. přenesená",J802,0)</f>
        <v>0</v>
      </c>
      <c r="BH802" s="225">
        <f>IF(N802="sníž. přenesená",J802,0)</f>
        <v>0</v>
      </c>
      <c r="BI802" s="225">
        <f>IF(N802="nulová",J802,0)</f>
        <v>0</v>
      </c>
      <c r="BJ802" s="17" t="s">
        <v>83</v>
      </c>
      <c r="BK802" s="225">
        <f>ROUND(I802*H802,2)</f>
        <v>0</v>
      </c>
      <c r="BL802" s="17" t="s">
        <v>157</v>
      </c>
      <c r="BM802" s="224" t="s">
        <v>2848</v>
      </c>
    </row>
    <row r="803" s="2" customFormat="1" ht="16.5" customHeight="1">
      <c r="A803" s="39"/>
      <c r="B803" s="40"/>
      <c r="C803" s="213" t="s">
        <v>2849</v>
      </c>
      <c r="D803" s="213" t="s">
        <v>152</v>
      </c>
      <c r="E803" s="214" t="s">
        <v>2850</v>
      </c>
      <c r="F803" s="215" t="s">
        <v>2851</v>
      </c>
      <c r="G803" s="216" t="s">
        <v>162</v>
      </c>
      <c r="H803" s="217">
        <v>6</v>
      </c>
      <c r="I803" s="218"/>
      <c r="J803" s="219">
        <f>ROUND(I803*H803,2)</f>
        <v>0</v>
      </c>
      <c r="K803" s="215" t="s">
        <v>156</v>
      </c>
      <c r="L803" s="45"/>
      <c r="M803" s="220" t="s">
        <v>32</v>
      </c>
      <c r="N803" s="221" t="s">
        <v>47</v>
      </c>
      <c r="O803" s="85"/>
      <c r="P803" s="222">
        <f>O803*H803</f>
        <v>0</v>
      </c>
      <c r="Q803" s="222">
        <v>0</v>
      </c>
      <c r="R803" s="222">
        <f>Q803*H803</f>
        <v>0</v>
      </c>
      <c r="S803" s="222">
        <v>0</v>
      </c>
      <c r="T803" s="223">
        <f>S803*H803</f>
        <v>0</v>
      </c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R803" s="224" t="s">
        <v>220</v>
      </c>
      <c r="AT803" s="224" t="s">
        <v>152</v>
      </c>
      <c r="AU803" s="224" t="s">
        <v>83</v>
      </c>
      <c r="AY803" s="17" t="s">
        <v>151</v>
      </c>
      <c r="BE803" s="225">
        <f>IF(N803="základní",J803,0)</f>
        <v>0</v>
      </c>
      <c r="BF803" s="225">
        <f>IF(N803="snížená",J803,0)</f>
        <v>0</v>
      </c>
      <c r="BG803" s="225">
        <f>IF(N803="zákl. přenesená",J803,0)</f>
        <v>0</v>
      </c>
      <c r="BH803" s="225">
        <f>IF(N803="sníž. přenesená",J803,0)</f>
        <v>0</v>
      </c>
      <c r="BI803" s="225">
        <f>IF(N803="nulová",J803,0)</f>
        <v>0</v>
      </c>
      <c r="BJ803" s="17" t="s">
        <v>83</v>
      </c>
      <c r="BK803" s="225">
        <f>ROUND(I803*H803,2)</f>
        <v>0</v>
      </c>
      <c r="BL803" s="17" t="s">
        <v>220</v>
      </c>
      <c r="BM803" s="224" t="s">
        <v>2852</v>
      </c>
    </row>
    <row r="804" s="2" customFormat="1" ht="16.5" customHeight="1">
      <c r="A804" s="39"/>
      <c r="B804" s="40"/>
      <c r="C804" s="213" t="s">
        <v>2853</v>
      </c>
      <c r="D804" s="213" t="s">
        <v>152</v>
      </c>
      <c r="E804" s="214" t="s">
        <v>2854</v>
      </c>
      <c r="F804" s="215" t="s">
        <v>2855</v>
      </c>
      <c r="G804" s="216" t="s">
        <v>191</v>
      </c>
      <c r="H804" s="217">
        <v>10</v>
      </c>
      <c r="I804" s="218"/>
      <c r="J804" s="219">
        <f>ROUND(I804*H804,2)</f>
        <v>0</v>
      </c>
      <c r="K804" s="215" t="s">
        <v>156</v>
      </c>
      <c r="L804" s="45"/>
      <c r="M804" s="220" t="s">
        <v>32</v>
      </c>
      <c r="N804" s="221" t="s">
        <v>47</v>
      </c>
      <c r="O804" s="85"/>
      <c r="P804" s="222">
        <f>O804*H804</f>
        <v>0</v>
      </c>
      <c r="Q804" s="222">
        <v>0</v>
      </c>
      <c r="R804" s="222">
        <f>Q804*H804</f>
        <v>0</v>
      </c>
      <c r="S804" s="222">
        <v>0</v>
      </c>
      <c r="T804" s="223">
        <f>S804*H804</f>
        <v>0</v>
      </c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R804" s="224" t="s">
        <v>83</v>
      </c>
      <c r="AT804" s="224" t="s">
        <v>152</v>
      </c>
      <c r="AU804" s="224" t="s">
        <v>83</v>
      </c>
      <c r="AY804" s="17" t="s">
        <v>151</v>
      </c>
      <c r="BE804" s="225">
        <f>IF(N804="základní",J804,0)</f>
        <v>0</v>
      </c>
      <c r="BF804" s="225">
        <f>IF(N804="snížená",J804,0)</f>
        <v>0</v>
      </c>
      <c r="BG804" s="225">
        <f>IF(N804="zákl. přenesená",J804,0)</f>
        <v>0</v>
      </c>
      <c r="BH804" s="225">
        <f>IF(N804="sníž. přenesená",J804,0)</f>
        <v>0</v>
      </c>
      <c r="BI804" s="225">
        <f>IF(N804="nulová",J804,0)</f>
        <v>0</v>
      </c>
      <c r="BJ804" s="17" t="s">
        <v>83</v>
      </c>
      <c r="BK804" s="225">
        <f>ROUND(I804*H804,2)</f>
        <v>0</v>
      </c>
      <c r="BL804" s="17" t="s">
        <v>83</v>
      </c>
      <c r="BM804" s="224" t="s">
        <v>2856</v>
      </c>
    </row>
    <row r="805" s="2" customFormat="1" ht="24.15" customHeight="1">
      <c r="A805" s="39"/>
      <c r="B805" s="40"/>
      <c r="C805" s="226" t="s">
        <v>2857</v>
      </c>
      <c r="D805" s="226" t="s">
        <v>159</v>
      </c>
      <c r="E805" s="227" t="s">
        <v>2858</v>
      </c>
      <c r="F805" s="228" t="s">
        <v>2859</v>
      </c>
      <c r="G805" s="229" t="s">
        <v>191</v>
      </c>
      <c r="H805" s="230">
        <v>11</v>
      </c>
      <c r="I805" s="231"/>
      <c r="J805" s="232">
        <f>ROUND(I805*H805,2)</f>
        <v>0</v>
      </c>
      <c r="K805" s="228" t="s">
        <v>156</v>
      </c>
      <c r="L805" s="233"/>
      <c r="M805" s="234" t="s">
        <v>32</v>
      </c>
      <c r="N805" s="235" t="s">
        <v>47</v>
      </c>
      <c r="O805" s="85"/>
      <c r="P805" s="222">
        <f>O805*H805</f>
        <v>0</v>
      </c>
      <c r="Q805" s="222">
        <v>0</v>
      </c>
      <c r="R805" s="222">
        <f>Q805*H805</f>
        <v>0</v>
      </c>
      <c r="S805" s="222">
        <v>0</v>
      </c>
      <c r="T805" s="223">
        <f>S805*H805</f>
        <v>0</v>
      </c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R805" s="224" t="s">
        <v>163</v>
      </c>
      <c r="AT805" s="224" t="s">
        <v>159</v>
      </c>
      <c r="AU805" s="224" t="s">
        <v>83</v>
      </c>
      <c r="AY805" s="17" t="s">
        <v>151</v>
      </c>
      <c r="BE805" s="225">
        <f>IF(N805="základní",J805,0)</f>
        <v>0</v>
      </c>
      <c r="BF805" s="225">
        <f>IF(N805="snížená",J805,0)</f>
        <v>0</v>
      </c>
      <c r="BG805" s="225">
        <f>IF(N805="zákl. přenesená",J805,0)</f>
        <v>0</v>
      </c>
      <c r="BH805" s="225">
        <f>IF(N805="sníž. přenesená",J805,0)</f>
        <v>0</v>
      </c>
      <c r="BI805" s="225">
        <f>IF(N805="nulová",J805,0)</f>
        <v>0</v>
      </c>
      <c r="BJ805" s="17" t="s">
        <v>83</v>
      </c>
      <c r="BK805" s="225">
        <f>ROUND(I805*H805,2)</f>
        <v>0</v>
      </c>
      <c r="BL805" s="17" t="s">
        <v>164</v>
      </c>
      <c r="BM805" s="224" t="s">
        <v>2860</v>
      </c>
    </row>
    <row r="806" s="2" customFormat="1" ht="24.15" customHeight="1">
      <c r="A806" s="39"/>
      <c r="B806" s="40"/>
      <c r="C806" s="226" t="s">
        <v>2861</v>
      </c>
      <c r="D806" s="226" t="s">
        <v>159</v>
      </c>
      <c r="E806" s="227" t="s">
        <v>2862</v>
      </c>
      <c r="F806" s="228" t="s">
        <v>2863</v>
      </c>
      <c r="G806" s="229" t="s">
        <v>162</v>
      </c>
      <c r="H806" s="230">
        <v>1</v>
      </c>
      <c r="I806" s="231"/>
      <c r="J806" s="232">
        <f>ROUND(I806*H806,2)</f>
        <v>0</v>
      </c>
      <c r="K806" s="228" t="s">
        <v>156</v>
      </c>
      <c r="L806" s="233"/>
      <c r="M806" s="234" t="s">
        <v>32</v>
      </c>
      <c r="N806" s="235" t="s">
        <v>47</v>
      </c>
      <c r="O806" s="85"/>
      <c r="P806" s="222">
        <f>O806*H806</f>
        <v>0</v>
      </c>
      <c r="Q806" s="222">
        <v>0</v>
      </c>
      <c r="R806" s="222">
        <f>Q806*H806</f>
        <v>0</v>
      </c>
      <c r="S806" s="222">
        <v>0</v>
      </c>
      <c r="T806" s="223">
        <f>S806*H806</f>
        <v>0</v>
      </c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R806" s="224" t="s">
        <v>163</v>
      </c>
      <c r="AT806" s="224" t="s">
        <v>159</v>
      </c>
      <c r="AU806" s="224" t="s">
        <v>83</v>
      </c>
      <c r="AY806" s="17" t="s">
        <v>151</v>
      </c>
      <c r="BE806" s="225">
        <f>IF(N806="základní",J806,0)</f>
        <v>0</v>
      </c>
      <c r="BF806" s="225">
        <f>IF(N806="snížená",J806,0)</f>
        <v>0</v>
      </c>
      <c r="BG806" s="225">
        <f>IF(N806="zákl. přenesená",J806,0)</f>
        <v>0</v>
      </c>
      <c r="BH806" s="225">
        <f>IF(N806="sníž. přenesená",J806,0)</f>
        <v>0</v>
      </c>
      <c r="BI806" s="225">
        <f>IF(N806="nulová",J806,0)</f>
        <v>0</v>
      </c>
      <c r="BJ806" s="17" t="s">
        <v>83</v>
      </c>
      <c r="BK806" s="225">
        <f>ROUND(I806*H806,2)</f>
        <v>0</v>
      </c>
      <c r="BL806" s="17" t="s">
        <v>164</v>
      </c>
      <c r="BM806" s="224" t="s">
        <v>2864</v>
      </c>
    </row>
    <row r="807" s="2" customFormat="1" ht="16.5" customHeight="1">
      <c r="A807" s="39"/>
      <c r="B807" s="40"/>
      <c r="C807" s="213" t="s">
        <v>2865</v>
      </c>
      <c r="D807" s="213" t="s">
        <v>152</v>
      </c>
      <c r="E807" s="214" t="s">
        <v>2866</v>
      </c>
      <c r="F807" s="215" t="s">
        <v>2867</v>
      </c>
      <c r="G807" s="216" t="s">
        <v>191</v>
      </c>
      <c r="H807" s="217">
        <v>11</v>
      </c>
      <c r="I807" s="218"/>
      <c r="J807" s="219">
        <f>ROUND(I807*H807,2)</f>
        <v>0</v>
      </c>
      <c r="K807" s="215" t="s">
        <v>156</v>
      </c>
      <c r="L807" s="45"/>
      <c r="M807" s="220" t="s">
        <v>32</v>
      </c>
      <c r="N807" s="221" t="s">
        <v>47</v>
      </c>
      <c r="O807" s="85"/>
      <c r="P807" s="222">
        <f>O807*H807</f>
        <v>0</v>
      </c>
      <c r="Q807" s="222">
        <v>0</v>
      </c>
      <c r="R807" s="222">
        <f>Q807*H807</f>
        <v>0</v>
      </c>
      <c r="S807" s="222">
        <v>0</v>
      </c>
      <c r="T807" s="223">
        <f>S807*H807</f>
        <v>0</v>
      </c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R807" s="224" t="s">
        <v>220</v>
      </c>
      <c r="AT807" s="224" t="s">
        <v>152</v>
      </c>
      <c r="AU807" s="224" t="s">
        <v>83</v>
      </c>
      <c r="AY807" s="17" t="s">
        <v>151</v>
      </c>
      <c r="BE807" s="225">
        <f>IF(N807="základní",J807,0)</f>
        <v>0</v>
      </c>
      <c r="BF807" s="225">
        <f>IF(N807="snížená",J807,0)</f>
        <v>0</v>
      </c>
      <c r="BG807" s="225">
        <f>IF(N807="zákl. přenesená",J807,0)</f>
        <v>0</v>
      </c>
      <c r="BH807" s="225">
        <f>IF(N807="sníž. přenesená",J807,0)</f>
        <v>0</v>
      </c>
      <c r="BI807" s="225">
        <f>IF(N807="nulová",J807,0)</f>
        <v>0</v>
      </c>
      <c r="BJ807" s="17" t="s">
        <v>83</v>
      </c>
      <c r="BK807" s="225">
        <f>ROUND(I807*H807,2)</f>
        <v>0</v>
      </c>
      <c r="BL807" s="17" t="s">
        <v>220</v>
      </c>
      <c r="BM807" s="224" t="s">
        <v>2868</v>
      </c>
    </row>
    <row r="808" s="2" customFormat="1" ht="24.15" customHeight="1">
      <c r="A808" s="39"/>
      <c r="B808" s="40"/>
      <c r="C808" s="226" t="s">
        <v>2869</v>
      </c>
      <c r="D808" s="226" t="s">
        <v>159</v>
      </c>
      <c r="E808" s="227" t="s">
        <v>2870</v>
      </c>
      <c r="F808" s="228" t="s">
        <v>2871</v>
      </c>
      <c r="G808" s="229" t="s">
        <v>162</v>
      </c>
      <c r="H808" s="230">
        <v>2</v>
      </c>
      <c r="I808" s="231"/>
      <c r="J808" s="232">
        <f>ROUND(I808*H808,2)</f>
        <v>0</v>
      </c>
      <c r="K808" s="228" t="s">
        <v>156</v>
      </c>
      <c r="L808" s="233"/>
      <c r="M808" s="234" t="s">
        <v>32</v>
      </c>
      <c r="N808" s="235" t="s">
        <v>47</v>
      </c>
      <c r="O808" s="85"/>
      <c r="P808" s="222">
        <f>O808*H808</f>
        <v>0</v>
      </c>
      <c r="Q808" s="222">
        <v>0</v>
      </c>
      <c r="R808" s="222">
        <f>Q808*H808</f>
        <v>0</v>
      </c>
      <c r="S808" s="222">
        <v>0</v>
      </c>
      <c r="T808" s="223">
        <f>S808*H808</f>
        <v>0</v>
      </c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R808" s="224" t="s">
        <v>163</v>
      </c>
      <c r="AT808" s="224" t="s">
        <v>159</v>
      </c>
      <c r="AU808" s="224" t="s">
        <v>83</v>
      </c>
      <c r="AY808" s="17" t="s">
        <v>151</v>
      </c>
      <c r="BE808" s="225">
        <f>IF(N808="základní",J808,0)</f>
        <v>0</v>
      </c>
      <c r="BF808" s="225">
        <f>IF(N808="snížená",J808,0)</f>
        <v>0</v>
      </c>
      <c r="BG808" s="225">
        <f>IF(N808="zákl. přenesená",J808,0)</f>
        <v>0</v>
      </c>
      <c r="BH808" s="225">
        <f>IF(N808="sníž. přenesená",J808,0)</f>
        <v>0</v>
      </c>
      <c r="BI808" s="225">
        <f>IF(N808="nulová",J808,0)</f>
        <v>0</v>
      </c>
      <c r="BJ808" s="17" t="s">
        <v>83</v>
      </c>
      <c r="BK808" s="225">
        <f>ROUND(I808*H808,2)</f>
        <v>0</v>
      </c>
      <c r="BL808" s="17" t="s">
        <v>164</v>
      </c>
      <c r="BM808" s="224" t="s">
        <v>2872</v>
      </c>
    </row>
    <row r="809" s="2" customFormat="1" ht="21.75" customHeight="1">
      <c r="A809" s="39"/>
      <c r="B809" s="40"/>
      <c r="C809" s="226" t="s">
        <v>2873</v>
      </c>
      <c r="D809" s="226" t="s">
        <v>159</v>
      </c>
      <c r="E809" s="227" t="s">
        <v>2874</v>
      </c>
      <c r="F809" s="228" t="s">
        <v>2875</v>
      </c>
      <c r="G809" s="229" t="s">
        <v>191</v>
      </c>
      <c r="H809" s="230">
        <v>11</v>
      </c>
      <c r="I809" s="231"/>
      <c r="J809" s="232">
        <f>ROUND(I809*H809,2)</f>
        <v>0</v>
      </c>
      <c r="K809" s="228" t="s">
        <v>156</v>
      </c>
      <c r="L809" s="233"/>
      <c r="M809" s="234" t="s">
        <v>32</v>
      </c>
      <c r="N809" s="235" t="s">
        <v>47</v>
      </c>
      <c r="O809" s="85"/>
      <c r="P809" s="222">
        <f>O809*H809</f>
        <v>0</v>
      </c>
      <c r="Q809" s="222">
        <v>0</v>
      </c>
      <c r="R809" s="222">
        <f>Q809*H809</f>
        <v>0</v>
      </c>
      <c r="S809" s="222">
        <v>0</v>
      </c>
      <c r="T809" s="223">
        <f>S809*H809</f>
        <v>0</v>
      </c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R809" s="224" t="s">
        <v>163</v>
      </c>
      <c r="AT809" s="224" t="s">
        <v>159</v>
      </c>
      <c r="AU809" s="224" t="s">
        <v>83</v>
      </c>
      <c r="AY809" s="17" t="s">
        <v>151</v>
      </c>
      <c r="BE809" s="225">
        <f>IF(N809="základní",J809,0)</f>
        <v>0</v>
      </c>
      <c r="BF809" s="225">
        <f>IF(N809="snížená",J809,0)</f>
        <v>0</v>
      </c>
      <c r="BG809" s="225">
        <f>IF(N809="zákl. přenesená",J809,0)</f>
        <v>0</v>
      </c>
      <c r="BH809" s="225">
        <f>IF(N809="sníž. přenesená",J809,0)</f>
        <v>0</v>
      </c>
      <c r="BI809" s="225">
        <f>IF(N809="nulová",J809,0)</f>
        <v>0</v>
      </c>
      <c r="BJ809" s="17" t="s">
        <v>83</v>
      </c>
      <c r="BK809" s="225">
        <f>ROUND(I809*H809,2)</f>
        <v>0</v>
      </c>
      <c r="BL809" s="17" t="s">
        <v>164</v>
      </c>
      <c r="BM809" s="224" t="s">
        <v>2876</v>
      </c>
    </row>
    <row r="810" s="2" customFormat="1" ht="24.15" customHeight="1">
      <c r="A810" s="39"/>
      <c r="B810" s="40"/>
      <c r="C810" s="213" t="s">
        <v>2877</v>
      </c>
      <c r="D810" s="213" t="s">
        <v>152</v>
      </c>
      <c r="E810" s="214" t="s">
        <v>2878</v>
      </c>
      <c r="F810" s="215" t="s">
        <v>2879</v>
      </c>
      <c r="G810" s="216" t="s">
        <v>162</v>
      </c>
      <c r="H810" s="217">
        <v>3</v>
      </c>
      <c r="I810" s="218"/>
      <c r="J810" s="219">
        <f>ROUND(I810*H810,2)</f>
        <v>0</v>
      </c>
      <c r="K810" s="215" t="s">
        <v>156</v>
      </c>
      <c r="L810" s="45"/>
      <c r="M810" s="220" t="s">
        <v>32</v>
      </c>
      <c r="N810" s="221" t="s">
        <v>47</v>
      </c>
      <c r="O810" s="85"/>
      <c r="P810" s="222">
        <f>O810*H810</f>
        <v>0</v>
      </c>
      <c r="Q810" s="222">
        <v>0</v>
      </c>
      <c r="R810" s="222">
        <f>Q810*H810</f>
        <v>0</v>
      </c>
      <c r="S810" s="222">
        <v>0</v>
      </c>
      <c r="T810" s="223">
        <f>S810*H810</f>
        <v>0</v>
      </c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R810" s="224" t="s">
        <v>157</v>
      </c>
      <c r="AT810" s="224" t="s">
        <v>152</v>
      </c>
      <c r="AU810" s="224" t="s">
        <v>83</v>
      </c>
      <c r="AY810" s="17" t="s">
        <v>151</v>
      </c>
      <c r="BE810" s="225">
        <f>IF(N810="základní",J810,0)</f>
        <v>0</v>
      </c>
      <c r="BF810" s="225">
        <f>IF(N810="snížená",J810,0)</f>
        <v>0</v>
      </c>
      <c r="BG810" s="225">
        <f>IF(N810="zákl. přenesená",J810,0)</f>
        <v>0</v>
      </c>
      <c r="BH810" s="225">
        <f>IF(N810="sníž. přenesená",J810,0)</f>
        <v>0</v>
      </c>
      <c r="BI810" s="225">
        <f>IF(N810="nulová",J810,0)</f>
        <v>0</v>
      </c>
      <c r="BJ810" s="17" t="s">
        <v>83</v>
      </c>
      <c r="BK810" s="225">
        <f>ROUND(I810*H810,2)</f>
        <v>0</v>
      </c>
      <c r="BL810" s="17" t="s">
        <v>157</v>
      </c>
      <c r="BM810" s="224" t="s">
        <v>2880</v>
      </c>
    </row>
    <row r="811" s="2" customFormat="1" ht="16.5" customHeight="1">
      <c r="A811" s="39"/>
      <c r="B811" s="40"/>
      <c r="C811" s="226" t="s">
        <v>2881</v>
      </c>
      <c r="D811" s="226" t="s">
        <v>159</v>
      </c>
      <c r="E811" s="227" t="s">
        <v>2882</v>
      </c>
      <c r="F811" s="228" t="s">
        <v>2883</v>
      </c>
      <c r="G811" s="229" t="s">
        <v>162</v>
      </c>
      <c r="H811" s="230">
        <v>5</v>
      </c>
      <c r="I811" s="231"/>
      <c r="J811" s="232">
        <f>ROUND(I811*H811,2)</f>
        <v>0</v>
      </c>
      <c r="K811" s="228" t="s">
        <v>32</v>
      </c>
      <c r="L811" s="233"/>
      <c r="M811" s="234" t="s">
        <v>32</v>
      </c>
      <c r="N811" s="235" t="s">
        <v>47</v>
      </c>
      <c r="O811" s="85"/>
      <c r="P811" s="222">
        <f>O811*H811</f>
        <v>0</v>
      </c>
      <c r="Q811" s="222">
        <v>0</v>
      </c>
      <c r="R811" s="222">
        <f>Q811*H811</f>
        <v>0</v>
      </c>
      <c r="S811" s="222">
        <v>0</v>
      </c>
      <c r="T811" s="223">
        <f>S811*H811</f>
        <v>0</v>
      </c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R811" s="224" t="s">
        <v>163</v>
      </c>
      <c r="AT811" s="224" t="s">
        <v>159</v>
      </c>
      <c r="AU811" s="224" t="s">
        <v>83</v>
      </c>
      <c r="AY811" s="17" t="s">
        <v>151</v>
      </c>
      <c r="BE811" s="225">
        <f>IF(N811="základní",J811,0)</f>
        <v>0</v>
      </c>
      <c r="BF811" s="225">
        <f>IF(N811="snížená",J811,0)</f>
        <v>0</v>
      </c>
      <c r="BG811" s="225">
        <f>IF(N811="zákl. přenesená",J811,0)</f>
        <v>0</v>
      </c>
      <c r="BH811" s="225">
        <f>IF(N811="sníž. přenesená",J811,0)</f>
        <v>0</v>
      </c>
      <c r="BI811" s="225">
        <f>IF(N811="nulová",J811,0)</f>
        <v>0</v>
      </c>
      <c r="BJ811" s="17" t="s">
        <v>83</v>
      </c>
      <c r="BK811" s="225">
        <f>ROUND(I811*H811,2)</f>
        <v>0</v>
      </c>
      <c r="BL811" s="17" t="s">
        <v>164</v>
      </c>
      <c r="BM811" s="224" t="s">
        <v>2884</v>
      </c>
    </row>
    <row r="812" s="2" customFormat="1" ht="16.5" customHeight="1">
      <c r="A812" s="39"/>
      <c r="B812" s="40"/>
      <c r="C812" s="226" t="s">
        <v>2885</v>
      </c>
      <c r="D812" s="226" t="s">
        <v>159</v>
      </c>
      <c r="E812" s="227" t="s">
        <v>2886</v>
      </c>
      <c r="F812" s="228" t="s">
        <v>2887</v>
      </c>
      <c r="G812" s="229" t="s">
        <v>162</v>
      </c>
      <c r="H812" s="230">
        <v>5</v>
      </c>
      <c r="I812" s="231"/>
      <c r="J812" s="232">
        <f>ROUND(I812*H812,2)</f>
        <v>0</v>
      </c>
      <c r="K812" s="228" t="s">
        <v>32</v>
      </c>
      <c r="L812" s="233"/>
      <c r="M812" s="234" t="s">
        <v>32</v>
      </c>
      <c r="N812" s="235" t="s">
        <v>47</v>
      </c>
      <c r="O812" s="85"/>
      <c r="P812" s="222">
        <f>O812*H812</f>
        <v>0</v>
      </c>
      <c r="Q812" s="222">
        <v>0</v>
      </c>
      <c r="R812" s="222">
        <f>Q812*H812</f>
        <v>0</v>
      </c>
      <c r="S812" s="222">
        <v>0</v>
      </c>
      <c r="T812" s="223">
        <f>S812*H812</f>
        <v>0</v>
      </c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R812" s="224" t="s">
        <v>163</v>
      </c>
      <c r="AT812" s="224" t="s">
        <v>159</v>
      </c>
      <c r="AU812" s="224" t="s">
        <v>83</v>
      </c>
      <c r="AY812" s="17" t="s">
        <v>151</v>
      </c>
      <c r="BE812" s="225">
        <f>IF(N812="základní",J812,0)</f>
        <v>0</v>
      </c>
      <c r="BF812" s="225">
        <f>IF(N812="snížená",J812,0)</f>
        <v>0</v>
      </c>
      <c r="BG812" s="225">
        <f>IF(N812="zákl. přenesená",J812,0)</f>
        <v>0</v>
      </c>
      <c r="BH812" s="225">
        <f>IF(N812="sníž. přenesená",J812,0)</f>
        <v>0</v>
      </c>
      <c r="BI812" s="225">
        <f>IF(N812="nulová",J812,0)</f>
        <v>0</v>
      </c>
      <c r="BJ812" s="17" t="s">
        <v>83</v>
      </c>
      <c r="BK812" s="225">
        <f>ROUND(I812*H812,2)</f>
        <v>0</v>
      </c>
      <c r="BL812" s="17" t="s">
        <v>164</v>
      </c>
      <c r="BM812" s="224" t="s">
        <v>2888</v>
      </c>
    </row>
    <row r="813" s="2" customFormat="1" ht="16.5" customHeight="1">
      <c r="A813" s="39"/>
      <c r="B813" s="40"/>
      <c r="C813" s="226" t="s">
        <v>2889</v>
      </c>
      <c r="D813" s="226" t="s">
        <v>159</v>
      </c>
      <c r="E813" s="227" t="s">
        <v>2890</v>
      </c>
      <c r="F813" s="228" t="s">
        <v>2891</v>
      </c>
      <c r="G813" s="229" t="s">
        <v>162</v>
      </c>
      <c r="H813" s="230">
        <v>5</v>
      </c>
      <c r="I813" s="231"/>
      <c r="J813" s="232">
        <f>ROUND(I813*H813,2)</f>
        <v>0</v>
      </c>
      <c r="K813" s="228" t="s">
        <v>32</v>
      </c>
      <c r="L813" s="233"/>
      <c r="M813" s="234" t="s">
        <v>32</v>
      </c>
      <c r="N813" s="235" t="s">
        <v>47</v>
      </c>
      <c r="O813" s="85"/>
      <c r="P813" s="222">
        <f>O813*H813</f>
        <v>0</v>
      </c>
      <c r="Q813" s="222">
        <v>0</v>
      </c>
      <c r="R813" s="222">
        <f>Q813*H813</f>
        <v>0</v>
      </c>
      <c r="S813" s="222">
        <v>0</v>
      </c>
      <c r="T813" s="223">
        <f>S813*H813</f>
        <v>0</v>
      </c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R813" s="224" t="s">
        <v>163</v>
      </c>
      <c r="AT813" s="224" t="s">
        <v>159</v>
      </c>
      <c r="AU813" s="224" t="s">
        <v>83</v>
      </c>
      <c r="AY813" s="17" t="s">
        <v>151</v>
      </c>
      <c r="BE813" s="225">
        <f>IF(N813="základní",J813,0)</f>
        <v>0</v>
      </c>
      <c r="BF813" s="225">
        <f>IF(N813="snížená",J813,0)</f>
        <v>0</v>
      </c>
      <c r="BG813" s="225">
        <f>IF(N813="zákl. přenesená",J813,0)</f>
        <v>0</v>
      </c>
      <c r="BH813" s="225">
        <f>IF(N813="sníž. přenesená",J813,0)</f>
        <v>0</v>
      </c>
      <c r="BI813" s="225">
        <f>IF(N813="nulová",J813,0)</f>
        <v>0</v>
      </c>
      <c r="BJ813" s="17" t="s">
        <v>83</v>
      </c>
      <c r="BK813" s="225">
        <f>ROUND(I813*H813,2)</f>
        <v>0</v>
      </c>
      <c r="BL813" s="17" t="s">
        <v>164</v>
      </c>
      <c r="BM813" s="224" t="s">
        <v>2892</v>
      </c>
    </row>
    <row r="814" s="2" customFormat="1" ht="21.75" customHeight="1">
      <c r="A814" s="39"/>
      <c r="B814" s="40"/>
      <c r="C814" s="226" t="s">
        <v>2893</v>
      </c>
      <c r="D814" s="226" t="s">
        <v>159</v>
      </c>
      <c r="E814" s="227" t="s">
        <v>2894</v>
      </c>
      <c r="F814" s="228" t="s">
        <v>2895</v>
      </c>
      <c r="G814" s="229" t="s">
        <v>191</v>
      </c>
      <c r="H814" s="230">
        <v>11</v>
      </c>
      <c r="I814" s="231"/>
      <c r="J814" s="232">
        <f>ROUND(I814*H814,2)</f>
        <v>0</v>
      </c>
      <c r="K814" s="228" t="s">
        <v>156</v>
      </c>
      <c r="L814" s="233"/>
      <c r="M814" s="234" t="s">
        <v>32</v>
      </c>
      <c r="N814" s="235" t="s">
        <v>47</v>
      </c>
      <c r="O814" s="85"/>
      <c r="P814" s="222">
        <f>O814*H814</f>
        <v>0</v>
      </c>
      <c r="Q814" s="222">
        <v>0</v>
      </c>
      <c r="R814" s="222">
        <f>Q814*H814</f>
        <v>0</v>
      </c>
      <c r="S814" s="222">
        <v>0</v>
      </c>
      <c r="T814" s="223">
        <f>S814*H814</f>
        <v>0</v>
      </c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R814" s="224" t="s">
        <v>163</v>
      </c>
      <c r="AT814" s="224" t="s">
        <v>159</v>
      </c>
      <c r="AU814" s="224" t="s">
        <v>83</v>
      </c>
      <c r="AY814" s="17" t="s">
        <v>151</v>
      </c>
      <c r="BE814" s="225">
        <f>IF(N814="základní",J814,0)</f>
        <v>0</v>
      </c>
      <c r="BF814" s="225">
        <f>IF(N814="snížená",J814,0)</f>
        <v>0</v>
      </c>
      <c r="BG814" s="225">
        <f>IF(N814="zákl. přenesená",J814,0)</f>
        <v>0</v>
      </c>
      <c r="BH814" s="225">
        <f>IF(N814="sníž. přenesená",J814,0)</f>
        <v>0</v>
      </c>
      <c r="BI814" s="225">
        <f>IF(N814="nulová",J814,0)</f>
        <v>0</v>
      </c>
      <c r="BJ814" s="17" t="s">
        <v>83</v>
      </c>
      <c r="BK814" s="225">
        <f>ROUND(I814*H814,2)</f>
        <v>0</v>
      </c>
      <c r="BL814" s="17" t="s">
        <v>164</v>
      </c>
      <c r="BM814" s="224" t="s">
        <v>2896</v>
      </c>
    </row>
    <row r="815" s="2" customFormat="1" ht="16.5" customHeight="1">
      <c r="A815" s="39"/>
      <c r="B815" s="40"/>
      <c r="C815" s="226" t="s">
        <v>2897</v>
      </c>
      <c r="D815" s="226" t="s">
        <v>159</v>
      </c>
      <c r="E815" s="227" t="s">
        <v>2898</v>
      </c>
      <c r="F815" s="228" t="s">
        <v>2899</v>
      </c>
      <c r="G815" s="229" t="s">
        <v>191</v>
      </c>
      <c r="H815" s="230">
        <v>10</v>
      </c>
      <c r="I815" s="231"/>
      <c r="J815" s="232">
        <f>ROUND(I815*H815,2)</f>
        <v>0</v>
      </c>
      <c r="K815" s="228" t="s">
        <v>156</v>
      </c>
      <c r="L815" s="233"/>
      <c r="M815" s="234" t="s">
        <v>32</v>
      </c>
      <c r="N815" s="235" t="s">
        <v>47</v>
      </c>
      <c r="O815" s="85"/>
      <c r="P815" s="222">
        <f>O815*H815</f>
        <v>0</v>
      </c>
      <c r="Q815" s="222">
        <v>0</v>
      </c>
      <c r="R815" s="222">
        <f>Q815*H815</f>
        <v>0</v>
      </c>
      <c r="S815" s="222">
        <v>0</v>
      </c>
      <c r="T815" s="223">
        <f>S815*H815</f>
        <v>0</v>
      </c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R815" s="224" t="s">
        <v>163</v>
      </c>
      <c r="AT815" s="224" t="s">
        <v>159</v>
      </c>
      <c r="AU815" s="224" t="s">
        <v>83</v>
      </c>
      <c r="AY815" s="17" t="s">
        <v>151</v>
      </c>
      <c r="BE815" s="225">
        <f>IF(N815="základní",J815,0)</f>
        <v>0</v>
      </c>
      <c r="BF815" s="225">
        <f>IF(N815="snížená",J815,0)</f>
        <v>0</v>
      </c>
      <c r="BG815" s="225">
        <f>IF(N815="zákl. přenesená",J815,0)</f>
        <v>0</v>
      </c>
      <c r="BH815" s="225">
        <f>IF(N815="sníž. přenesená",J815,0)</f>
        <v>0</v>
      </c>
      <c r="BI815" s="225">
        <f>IF(N815="nulová",J815,0)</f>
        <v>0</v>
      </c>
      <c r="BJ815" s="17" t="s">
        <v>83</v>
      </c>
      <c r="BK815" s="225">
        <f>ROUND(I815*H815,2)</f>
        <v>0</v>
      </c>
      <c r="BL815" s="17" t="s">
        <v>164</v>
      </c>
      <c r="BM815" s="224" t="s">
        <v>2900</v>
      </c>
    </row>
    <row r="816" s="2" customFormat="1" ht="16.5" customHeight="1">
      <c r="A816" s="39"/>
      <c r="B816" s="40"/>
      <c r="C816" s="226" t="s">
        <v>2901</v>
      </c>
      <c r="D816" s="226" t="s">
        <v>159</v>
      </c>
      <c r="E816" s="227" t="s">
        <v>2902</v>
      </c>
      <c r="F816" s="228" t="s">
        <v>2903</v>
      </c>
      <c r="G816" s="229" t="s">
        <v>191</v>
      </c>
      <c r="H816" s="230">
        <v>10</v>
      </c>
      <c r="I816" s="231"/>
      <c r="J816" s="232">
        <f>ROUND(I816*H816,2)</f>
        <v>0</v>
      </c>
      <c r="K816" s="228" t="s">
        <v>156</v>
      </c>
      <c r="L816" s="233"/>
      <c r="M816" s="234" t="s">
        <v>32</v>
      </c>
      <c r="N816" s="235" t="s">
        <v>47</v>
      </c>
      <c r="O816" s="85"/>
      <c r="P816" s="222">
        <f>O816*H816</f>
        <v>0</v>
      </c>
      <c r="Q816" s="222">
        <v>0</v>
      </c>
      <c r="R816" s="222">
        <f>Q816*H816</f>
        <v>0</v>
      </c>
      <c r="S816" s="222">
        <v>0</v>
      </c>
      <c r="T816" s="223">
        <f>S816*H816</f>
        <v>0</v>
      </c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R816" s="224" t="s">
        <v>163</v>
      </c>
      <c r="AT816" s="224" t="s">
        <v>159</v>
      </c>
      <c r="AU816" s="224" t="s">
        <v>83</v>
      </c>
      <c r="AY816" s="17" t="s">
        <v>151</v>
      </c>
      <c r="BE816" s="225">
        <f>IF(N816="základní",J816,0)</f>
        <v>0</v>
      </c>
      <c r="BF816" s="225">
        <f>IF(N816="snížená",J816,0)</f>
        <v>0</v>
      </c>
      <c r="BG816" s="225">
        <f>IF(N816="zákl. přenesená",J816,0)</f>
        <v>0</v>
      </c>
      <c r="BH816" s="225">
        <f>IF(N816="sníž. přenesená",J816,0)</f>
        <v>0</v>
      </c>
      <c r="BI816" s="225">
        <f>IF(N816="nulová",J816,0)</f>
        <v>0</v>
      </c>
      <c r="BJ816" s="17" t="s">
        <v>83</v>
      </c>
      <c r="BK816" s="225">
        <f>ROUND(I816*H816,2)</f>
        <v>0</v>
      </c>
      <c r="BL816" s="17" t="s">
        <v>164</v>
      </c>
      <c r="BM816" s="224" t="s">
        <v>2904</v>
      </c>
    </row>
    <row r="817" s="2" customFormat="1" ht="16.5" customHeight="1">
      <c r="A817" s="39"/>
      <c r="B817" s="40"/>
      <c r="C817" s="226" t="s">
        <v>2905</v>
      </c>
      <c r="D817" s="226" t="s">
        <v>159</v>
      </c>
      <c r="E817" s="227" t="s">
        <v>2906</v>
      </c>
      <c r="F817" s="228" t="s">
        <v>2907</v>
      </c>
      <c r="G817" s="229" t="s">
        <v>191</v>
      </c>
      <c r="H817" s="230">
        <v>20</v>
      </c>
      <c r="I817" s="231"/>
      <c r="J817" s="232">
        <f>ROUND(I817*H817,2)</f>
        <v>0</v>
      </c>
      <c r="K817" s="228" t="s">
        <v>156</v>
      </c>
      <c r="L817" s="233"/>
      <c r="M817" s="234" t="s">
        <v>32</v>
      </c>
      <c r="N817" s="235" t="s">
        <v>47</v>
      </c>
      <c r="O817" s="85"/>
      <c r="P817" s="222">
        <f>O817*H817</f>
        <v>0</v>
      </c>
      <c r="Q817" s="222">
        <v>0</v>
      </c>
      <c r="R817" s="222">
        <f>Q817*H817</f>
        <v>0</v>
      </c>
      <c r="S817" s="222">
        <v>0</v>
      </c>
      <c r="T817" s="223">
        <f>S817*H817</f>
        <v>0</v>
      </c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R817" s="224" t="s">
        <v>163</v>
      </c>
      <c r="AT817" s="224" t="s">
        <v>159</v>
      </c>
      <c r="AU817" s="224" t="s">
        <v>83</v>
      </c>
      <c r="AY817" s="17" t="s">
        <v>151</v>
      </c>
      <c r="BE817" s="225">
        <f>IF(N817="základní",J817,0)</f>
        <v>0</v>
      </c>
      <c r="BF817" s="225">
        <f>IF(N817="snížená",J817,0)</f>
        <v>0</v>
      </c>
      <c r="BG817" s="225">
        <f>IF(N817="zákl. přenesená",J817,0)</f>
        <v>0</v>
      </c>
      <c r="BH817" s="225">
        <f>IF(N817="sníž. přenesená",J817,0)</f>
        <v>0</v>
      </c>
      <c r="BI817" s="225">
        <f>IF(N817="nulová",J817,0)</f>
        <v>0</v>
      </c>
      <c r="BJ817" s="17" t="s">
        <v>83</v>
      </c>
      <c r="BK817" s="225">
        <f>ROUND(I817*H817,2)</f>
        <v>0</v>
      </c>
      <c r="BL817" s="17" t="s">
        <v>164</v>
      </c>
      <c r="BM817" s="224" t="s">
        <v>2908</v>
      </c>
    </row>
    <row r="818" s="2" customFormat="1" ht="16.5" customHeight="1">
      <c r="A818" s="39"/>
      <c r="B818" s="40"/>
      <c r="C818" s="226" t="s">
        <v>2909</v>
      </c>
      <c r="D818" s="226" t="s">
        <v>159</v>
      </c>
      <c r="E818" s="227" t="s">
        <v>2910</v>
      </c>
      <c r="F818" s="228" t="s">
        <v>2911</v>
      </c>
      <c r="G818" s="229" t="s">
        <v>191</v>
      </c>
      <c r="H818" s="230">
        <v>18</v>
      </c>
      <c r="I818" s="231"/>
      <c r="J818" s="232">
        <f>ROUND(I818*H818,2)</f>
        <v>0</v>
      </c>
      <c r="K818" s="228" t="s">
        <v>156</v>
      </c>
      <c r="L818" s="233"/>
      <c r="M818" s="234" t="s">
        <v>32</v>
      </c>
      <c r="N818" s="235" t="s">
        <v>47</v>
      </c>
      <c r="O818" s="85"/>
      <c r="P818" s="222">
        <f>O818*H818</f>
        <v>0</v>
      </c>
      <c r="Q818" s="222">
        <v>0</v>
      </c>
      <c r="R818" s="222">
        <f>Q818*H818</f>
        <v>0</v>
      </c>
      <c r="S818" s="222">
        <v>0</v>
      </c>
      <c r="T818" s="223">
        <f>S818*H818</f>
        <v>0</v>
      </c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R818" s="224" t="s">
        <v>163</v>
      </c>
      <c r="AT818" s="224" t="s">
        <v>159</v>
      </c>
      <c r="AU818" s="224" t="s">
        <v>83</v>
      </c>
      <c r="AY818" s="17" t="s">
        <v>151</v>
      </c>
      <c r="BE818" s="225">
        <f>IF(N818="základní",J818,0)</f>
        <v>0</v>
      </c>
      <c r="BF818" s="225">
        <f>IF(N818="snížená",J818,0)</f>
        <v>0</v>
      </c>
      <c r="BG818" s="225">
        <f>IF(N818="zákl. přenesená",J818,0)</f>
        <v>0</v>
      </c>
      <c r="BH818" s="225">
        <f>IF(N818="sníž. přenesená",J818,0)</f>
        <v>0</v>
      </c>
      <c r="BI818" s="225">
        <f>IF(N818="nulová",J818,0)</f>
        <v>0</v>
      </c>
      <c r="BJ818" s="17" t="s">
        <v>83</v>
      </c>
      <c r="BK818" s="225">
        <f>ROUND(I818*H818,2)</f>
        <v>0</v>
      </c>
      <c r="BL818" s="17" t="s">
        <v>164</v>
      </c>
      <c r="BM818" s="224" t="s">
        <v>2912</v>
      </c>
    </row>
    <row r="819" s="2" customFormat="1" ht="16.5" customHeight="1">
      <c r="A819" s="39"/>
      <c r="B819" s="40"/>
      <c r="C819" s="226" t="s">
        <v>2913</v>
      </c>
      <c r="D819" s="226" t="s">
        <v>159</v>
      </c>
      <c r="E819" s="227" t="s">
        <v>2914</v>
      </c>
      <c r="F819" s="228" t="s">
        <v>2915</v>
      </c>
      <c r="G819" s="229" t="s">
        <v>162</v>
      </c>
      <c r="H819" s="230">
        <v>5</v>
      </c>
      <c r="I819" s="231"/>
      <c r="J819" s="232">
        <f>ROUND(I819*H819,2)</f>
        <v>0</v>
      </c>
      <c r="K819" s="228" t="s">
        <v>156</v>
      </c>
      <c r="L819" s="233"/>
      <c r="M819" s="234" t="s">
        <v>32</v>
      </c>
      <c r="N819" s="235" t="s">
        <v>47</v>
      </c>
      <c r="O819" s="85"/>
      <c r="P819" s="222">
        <f>O819*H819</f>
        <v>0</v>
      </c>
      <c r="Q819" s="222">
        <v>0</v>
      </c>
      <c r="R819" s="222">
        <f>Q819*H819</f>
        <v>0</v>
      </c>
      <c r="S819" s="222">
        <v>0</v>
      </c>
      <c r="T819" s="223">
        <f>S819*H819</f>
        <v>0</v>
      </c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R819" s="224" t="s">
        <v>163</v>
      </c>
      <c r="AT819" s="224" t="s">
        <v>159</v>
      </c>
      <c r="AU819" s="224" t="s">
        <v>83</v>
      </c>
      <c r="AY819" s="17" t="s">
        <v>151</v>
      </c>
      <c r="BE819" s="225">
        <f>IF(N819="základní",J819,0)</f>
        <v>0</v>
      </c>
      <c r="BF819" s="225">
        <f>IF(N819="snížená",J819,0)</f>
        <v>0</v>
      </c>
      <c r="BG819" s="225">
        <f>IF(N819="zákl. přenesená",J819,0)</f>
        <v>0</v>
      </c>
      <c r="BH819" s="225">
        <f>IF(N819="sníž. přenesená",J819,0)</f>
        <v>0</v>
      </c>
      <c r="BI819" s="225">
        <f>IF(N819="nulová",J819,0)</f>
        <v>0</v>
      </c>
      <c r="BJ819" s="17" t="s">
        <v>83</v>
      </c>
      <c r="BK819" s="225">
        <f>ROUND(I819*H819,2)</f>
        <v>0</v>
      </c>
      <c r="BL819" s="17" t="s">
        <v>164</v>
      </c>
      <c r="BM819" s="224" t="s">
        <v>2916</v>
      </c>
    </row>
    <row r="820" s="2" customFormat="1" ht="16.5" customHeight="1">
      <c r="A820" s="39"/>
      <c r="B820" s="40"/>
      <c r="C820" s="226" t="s">
        <v>2917</v>
      </c>
      <c r="D820" s="226" t="s">
        <v>159</v>
      </c>
      <c r="E820" s="227" t="s">
        <v>2918</v>
      </c>
      <c r="F820" s="228" t="s">
        <v>2919</v>
      </c>
      <c r="G820" s="229" t="s">
        <v>162</v>
      </c>
      <c r="H820" s="230">
        <v>1</v>
      </c>
      <c r="I820" s="231"/>
      <c r="J820" s="232">
        <f>ROUND(I820*H820,2)</f>
        <v>0</v>
      </c>
      <c r="K820" s="228" t="s">
        <v>156</v>
      </c>
      <c r="L820" s="233"/>
      <c r="M820" s="234" t="s">
        <v>32</v>
      </c>
      <c r="N820" s="235" t="s">
        <v>47</v>
      </c>
      <c r="O820" s="85"/>
      <c r="P820" s="222">
        <f>O820*H820</f>
        <v>0</v>
      </c>
      <c r="Q820" s="222">
        <v>0</v>
      </c>
      <c r="R820" s="222">
        <f>Q820*H820</f>
        <v>0</v>
      </c>
      <c r="S820" s="222">
        <v>0</v>
      </c>
      <c r="T820" s="223">
        <f>S820*H820</f>
        <v>0</v>
      </c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R820" s="224" t="s">
        <v>668</v>
      </c>
      <c r="AT820" s="224" t="s">
        <v>159</v>
      </c>
      <c r="AU820" s="224" t="s">
        <v>83</v>
      </c>
      <c r="AY820" s="17" t="s">
        <v>151</v>
      </c>
      <c r="BE820" s="225">
        <f>IF(N820="základní",J820,0)</f>
        <v>0</v>
      </c>
      <c r="BF820" s="225">
        <f>IF(N820="snížená",J820,0)</f>
        <v>0</v>
      </c>
      <c r="BG820" s="225">
        <f>IF(N820="zákl. přenesená",J820,0)</f>
        <v>0</v>
      </c>
      <c r="BH820" s="225">
        <f>IF(N820="sníž. přenesená",J820,0)</f>
        <v>0</v>
      </c>
      <c r="BI820" s="225">
        <f>IF(N820="nulová",J820,0)</f>
        <v>0</v>
      </c>
      <c r="BJ820" s="17" t="s">
        <v>83</v>
      </c>
      <c r="BK820" s="225">
        <f>ROUND(I820*H820,2)</f>
        <v>0</v>
      </c>
      <c r="BL820" s="17" t="s">
        <v>668</v>
      </c>
      <c r="BM820" s="224" t="s">
        <v>2920</v>
      </c>
    </row>
    <row r="821" s="2" customFormat="1" ht="16.5" customHeight="1">
      <c r="A821" s="39"/>
      <c r="B821" s="40"/>
      <c r="C821" s="226" t="s">
        <v>2921</v>
      </c>
      <c r="D821" s="226" t="s">
        <v>159</v>
      </c>
      <c r="E821" s="227" t="s">
        <v>2922</v>
      </c>
      <c r="F821" s="228" t="s">
        <v>2923</v>
      </c>
      <c r="G821" s="229" t="s">
        <v>191</v>
      </c>
      <c r="H821" s="230">
        <v>13</v>
      </c>
      <c r="I821" s="231"/>
      <c r="J821" s="232">
        <f>ROUND(I821*H821,2)</f>
        <v>0</v>
      </c>
      <c r="K821" s="228" t="s">
        <v>156</v>
      </c>
      <c r="L821" s="233"/>
      <c r="M821" s="234" t="s">
        <v>32</v>
      </c>
      <c r="N821" s="235" t="s">
        <v>47</v>
      </c>
      <c r="O821" s="85"/>
      <c r="P821" s="222">
        <f>O821*H821</f>
        <v>0</v>
      </c>
      <c r="Q821" s="222">
        <v>0</v>
      </c>
      <c r="R821" s="222">
        <f>Q821*H821</f>
        <v>0</v>
      </c>
      <c r="S821" s="222">
        <v>0</v>
      </c>
      <c r="T821" s="223">
        <f>S821*H821</f>
        <v>0</v>
      </c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R821" s="224" t="s">
        <v>163</v>
      </c>
      <c r="AT821" s="224" t="s">
        <v>159</v>
      </c>
      <c r="AU821" s="224" t="s">
        <v>83</v>
      </c>
      <c r="AY821" s="17" t="s">
        <v>151</v>
      </c>
      <c r="BE821" s="225">
        <f>IF(N821="základní",J821,0)</f>
        <v>0</v>
      </c>
      <c r="BF821" s="225">
        <f>IF(N821="snížená",J821,0)</f>
        <v>0</v>
      </c>
      <c r="BG821" s="225">
        <f>IF(N821="zákl. přenesená",J821,0)</f>
        <v>0</v>
      </c>
      <c r="BH821" s="225">
        <f>IF(N821="sníž. přenesená",J821,0)</f>
        <v>0</v>
      </c>
      <c r="BI821" s="225">
        <f>IF(N821="nulová",J821,0)</f>
        <v>0</v>
      </c>
      <c r="BJ821" s="17" t="s">
        <v>83</v>
      </c>
      <c r="BK821" s="225">
        <f>ROUND(I821*H821,2)</f>
        <v>0</v>
      </c>
      <c r="BL821" s="17" t="s">
        <v>164</v>
      </c>
      <c r="BM821" s="224" t="s">
        <v>2924</v>
      </c>
    </row>
    <row r="822" s="2" customFormat="1" ht="16.5" customHeight="1">
      <c r="A822" s="39"/>
      <c r="B822" s="40"/>
      <c r="C822" s="226" t="s">
        <v>2925</v>
      </c>
      <c r="D822" s="226" t="s">
        <v>159</v>
      </c>
      <c r="E822" s="227" t="s">
        <v>2926</v>
      </c>
      <c r="F822" s="228" t="s">
        <v>2927</v>
      </c>
      <c r="G822" s="229" t="s">
        <v>191</v>
      </c>
      <c r="H822" s="230">
        <v>13</v>
      </c>
      <c r="I822" s="231"/>
      <c r="J822" s="232">
        <f>ROUND(I822*H822,2)</f>
        <v>0</v>
      </c>
      <c r="K822" s="228" t="s">
        <v>156</v>
      </c>
      <c r="L822" s="233"/>
      <c r="M822" s="234" t="s">
        <v>32</v>
      </c>
      <c r="N822" s="235" t="s">
        <v>47</v>
      </c>
      <c r="O822" s="85"/>
      <c r="P822" s="222">
        <f>O822*H822</f>
        <v>0</v>
      </c>
      <c r="Q822" s="222">
        <v>0</v>
      </c>
      <c r="R822" s="222">
        <f>Q822*H822</f>
        <v>0</v>
      </c>
      <c r="S822" s="222">
        <v>0</v>
      </c>
      <c r="T822" s="223">
        <f>S822*H822</f>
        <v>0</v>
      </c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R822" s="224" t="s">
        <v>163</v>
      </c>
      <c r="AT822" s="224" t="s">
        <v>159</v>
      </c>
      <c r="AU822" s="224" t="s">
        <v>83</v>
      </c>
      <c r="AY822" s="17" t="s">
        <v>151</v>
      </c>
      <c r="BE822" s="225">
        <f>IF(N822="základní",J822,0)</f>
        <v>0</v>
      </c>
      <c r="BF822" s="225">
        <f>IF(N822="snížená",J822,0)</f>
        <v>0</v>
      </c>
      <c r="BG822" s="225">
        <f>IF(N822="zákl. přenesená",J822,0)</f>
        <v>0</v>
      </c>
      <c r="BH822" s="225">
        <f>IF(N822="sníž. přenesená",J822,0)</f>
        <v>0</v>
      </c>
      <c r="BI822" s="225">
        <f>IF(N822="nulová",J822,0)</f>
        <v>0</v>
      </c>
      <c r="BJ822" s="17" t="s">
        <v>83</v>
      </c>
      <c r="BK822" s="225">
        <f>ROUND(I822*H822,2)</f>
        <v>0</v>
      </c>
      <c r="BL822" s="17" t="s">
        <v>164</v>
      </c>
      <c r="BM822" s="224" t="s">
        <v>2928</v>
      </c>
    </row>
    <row r="823" s="2" customFormat="1" ht="16.5" customHeight="1">
      <c r="A823" s="39"/>
      <c r="B823" s="40"/>
      <c r="C823" s="226" t="s">
        <v>2929</v>
      </c>
      <c r="D823" s="226" t="s">
        <v>159</v>
      </c>
      <c r="E823" s="227" t="s">
        <v>2930</v>
      </c>
      <c r="F823" s="228" t="s">
        <v>2931</v>
      </c>
      <c r="G823" s="229" t="s">
        <v>162</v>
      </c>
      <c r="H823" s="230">
        <v>2</v>
      </c>
      <c r="I823" s="231"/>
      <c r="J823" s="232">
        <f>ROUND(I823*H823,2)</f>
        <v>0</v>
      </c>
      <c r="K823" s="228" t="s">
        <v>156</v>
      </c>
      <c r="L823" s="233"/>
      <c r="M823" s="234" t="s">
        <v>32</v>
      </c>
      <c r="N823" s="235" t="s">
        <v>47</v>
      </c>
      <c r="O823" s="85"/>
      <c r="P823" s="222">
        <f>O823*H823</f>
        <v>0</v>
      </c>
      <c r="Q823" s="222">
        <v>0</v>
      </c>
      <c r="R823" s="222">
        <f>Q823*H823</f>
        <v>0</v>
      </c>
      <c r="S823" s="222">
        <v>0</v>
      </c>
      <c r="T823" s="223">
        <f>S823*H823</f>
        <v>0</v>
      </c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R823" s="224" t="s">
        <v>163</v>
      </c>
      <c r="AT823" s="224" t="s">
        <v>159</v>
      </c>
      <c r="AU823" s="224" t="s">
        <v>83</v>
      </c>
      <c r="AY823" s="17" t="s">
        <v>151</v>
      </c>
      <c r="BE823" s="225">
        <f>IF(N823="základní",J823,0)</f>
        <v>0</v>
      </c>
      <c r="BF823" s="225">
        <f>IF(N823="snížená",J823,0)</f>
        <v>0</v>
      </c>
      <c r="BG823" s="225">
        <f>IF(N823="zákl. přenesená",J823,0)</f>
        <v>0</v>
      </c>
      <c r="BH823" s="225">
        <f>IF(N823="sníž. přenesená",J823,0)</f>
        <v>0</v>
      </c>
      <c r="BI823" s="225">
        <f>IF(N823="nulová",J823,0)</f>
        <v>0</v>
      </c>
      <c r="BJ823" s="17" t="s">
        <v>83</v>
      </c>
      <c r="BK823" s="225">
        <f>ROUND(I823*H823,2)</f>
        <v>0</v>
      </c>
      <c r="BL823" s="17" t="s">
        <v>164</v>
      </c>
      <c r="BM823" s="224" t="s">
        <v>2932</v>
      </c>
    </row>
    <row r="824" s="2" customFormat="1" ht="21.75" customHeight="1">
      <c r="A824" s="39"/>
      <c r="B824" s="40"/>
      <c r="C824" s="226" t="s">
        <v>2933</v>
      </c>
      <c r="D824" s="226" t="s">
        <v>159</v>
      </c>
      <c r="E824" s="227" t="s">
        <v>2934</v>
      </c>
      <c r="F824" s="228" t="s">
        <v>2935</v>
      </c>
      <c r="G824" s="229" t="s">
        <v>162</v>
      </c>
      <c r="H824" s="230">
        <v>2</v>
      </c>
      <c r="I824" s="231"/>
      <c r="J824" s="232">
        <f>ROUND(I824*H824,2)</f>
        <v>0</v>
      </c>
      <c r="K824" s="228" t="s">
        <v>156</v>
      </c>
      <c r="L824" s="233"/>
      <c r="M824" s="234" t="s">
        <v>32</v>
      </c>
      <c r="N824" s="235" t="s">
        <v>47</v>
      </c>
      <c r="O824" s="85"/>
      <c r="P824" s="222">
        <f>O824*H824</f>
        <v>0</v>
      </c>
      <c r="Q824" s="222">
        <v>0</v>
      </c>
      <c r="R824" s="222">
        <f>Q824*H824</f>
        <v>0</v>
      </c>
      <c r="S824" s="222">
        <v>0</v>
      </c>
      <c r="T824" s="223">
        <f>S824*H824</f>
        <v>0</v>
      </c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R824" s="224" t="s">
        <v>163</v>
      </c>
      <c r="AT824" s="224" t="s">
        <v>159</v>
      </c>
      <c r="AU824" s="224" t="s">
        <v>83</v>
      </c>
      <c r="AY824" s="17" t="s">
        <v>151</v>
      </c>
      <c r="BE824" s="225">
        <f>IF(N824="základní",J824,0)</f>
        <v>0</v>
      </c>
      <c r="BF824" s="225">
        <f>IF(N824="snížená",J824,0)</f>
        <v>0</v>
      </c>
      <c r="BG824" s="225">
        <f>IF(N824="zákl. přenesená",J824,0)</f>
        <v>0</v>
      </c>
      <c r="BH824" s="225">
        <f>IF(N824="sníž. přenesená",J824,0)</f>
        <v>0</v>
      </c>
      <c r="BI824" s="225">
        <f>IF(N824="nulová",J824,0)</f>
        <v>0</v>
      </c>
      <c r="BJ824" s="17" t="s">
        <v>83</v>
      </c>
      <c r="BK824" s="225">
        <f>ROUND(I824*H824,2)</f>
        <v>0</v>
      </c>
      <c r="BL824" s="17" t="s">
        <v>164</v>
      </c>
      <c r="BM824" s="224" t="s">
        <v>2936</v>
      </c>
    </row>
    <row r="825" s="2" customFormat="1" ht="33" customHeight="1">
      <c r="A825" s="39"/>
      <c r="B825" s="40"/>
      <c r="C825" s="213" t="s">
        <v>2937</v>
      </c>
      <c r="D825" s="213" t="s">
        <v>152</v>
      </c>
      <c r="E825" s="214" t="s">
        <v>2938</v>
      </c>
      <c r="F825" s="215" t="s">
        <v>2939</v>
      </c>
      <c r="G825" s="216" t="s">
        <v>162</v>
      </c>
      <c r="H825" s="217">
        <v>2</v>
      </c>
      <c r="I825" s="218"/>
      <c r="J825" s="219">
        <f>ROUND(I825*H825,2)</f>
        <v>0</v>
      </c>
      <c r="K825" s="215" t="s">
        <v>156</v>
      </c>
      <c r="L825" s="45"/>
      <c r="M825" s="220" t="s">
        <v>32</v>
      </c>
      <c r="N825" s="221" t="s">
        <v>47</v>
      </c>
      <c r="O825" s="85"/>
      <c r="P825" s="222">
        <f>O825*H825</f>
        <v>0</v>
      </c>
      <c r="Q825" s="222">
        <v>0</v>
      </c>
      <c r="R825" s="222">
        <f>Q825*H825</f>
        <v>0</v>
      </c>
      <c r="S825" s="222">
        <v>0</v>
      </c>
      <c r="T825" s="223">
        <f>S825*H825</f>
        <v>0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24" t="s">
        <v>157</v>
      </c>
      <c r="AT825" s="224" t="s">
        <v>152</v>
      </c>
      <c r="AU825" s="224" t="s">
        <v>83</v>
      </c>
      <c r="AY825" s="17" t="s">
        <v>151</v>
      </c>
      <c r="BE825" s="225">
        <f>IF(N825="základní",J825,0)</f>
        <v>0</v>
      </c>
      <c r="BF825" s="225">
        <f>IF(N825="snížená",J825,0)</f>
        <v>0</v>
      </c>
      <c r="BG825" s="225">
        <f>IF(N825="zákl. přenesená",J825,0)</f>
        <v>0</v>
      </c>
      <c r="BH825" s="225">
        <f>IF(N825="sníž. přenesená",J825,0)</f>
        <v>0</v>
      </c>
      <c r="BI825" s="225">
        <f>IF(N825="nulová",J825,0)</f>
        <v>0</v>
      </c>
      <c r="BJ825" s="17" t="s">
        <v>83</v>
      </c>
      <c r="BK825" s="225">
        <f>ROUND(I825*H825,2)</f>
        <v>0</v>
      </c>
      <c r="BL825" s="17" t="s">
        <v>157</v>
      </c>
      <c r="BM825" s="224" t="s">
        <v>2940</v>
      </c>
    </row>
    <row r="826" s="2" customFormat="1" ht="33" customHeight="1">
      <c r="A826" s="39"/>
      <c r="B826" s="40"/>
      <c r="C826" s="213" t="s">
        <v>2941</v>
      </c>
      <c r="D826" s="213" t="s">
        <v>152</v>
      </c>
      <c r="E826" s="214" t="s">
        <v>2942</v>
      </c>
      <c r="F826" s="215" t="s">
        <v>2943</v>
      </c>
      <c r="G826" s="216" t="s">
        <v>162</v>
      </c>
      <c r="H826" s="217">
        <v>2</v>
      </c>
      <c r="I826" s="218"/>
      <c r="J826" s="219">
        <f>ROUND(I826*H826,2)</f>
        <v>0</v>
      </c>
      <c r="K826" s="215" t="s">
        <v>156</v>
      </c>
      <c r="L826" s="45"/>
      <c r="M826" s="220" t="s">
        <v>32</v>
      </c>
      <c r="N826" s="221" t="s">
        <v>47</v>
      </c>
      <c r="O826" s="85"/>
      <c r="P826" s="222">
        <f>O826*H826</f>
        <v>0</v>
      </c>
      <c r="Q826" s="222">
        <v>0</v>
      </c>
      <c r="R826" s="222">
        <f>Q826*H826</f>
        <v>0</v>
      </c>
      <c r="S826" s="222">
        <v>0</v>
      </c>
      <c r="T826" s="223">
        <f>S826*H826</f>
        <v>0</v>
      </c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R826" s="224" t="s">
        <v>157</v>
      </c>
      <c r="AT826" s="224" t="s">
        <v>152</v>
      </c>
      <c r="AU826" s="224" t="s">
        <v>83</v>
      </c>
      <c r="AY826" s="17" t="s">
        <v>151</v>
      </c>
      <c r="BE826" s="225">
        <f>IF(N826="základní",J826,0)</f>
        <v>0</v>
      </c>
      <c r="BF826" s="225">
        <f>IF(N826="snížená",J826,0)</f>
        <v>0</v>
      </c>
      <c r="BG826" s="225">
        <f>IF(N826="zákl. přenesená",J826,0)</f>
        <v>0</v>
      </c>
      <c r="BH826" s="225">
        <f>IF(N826="sníž. přenesená",J826,0)</f>
        <v>0</v>
      </c>
      <c r="BI826" s="225">
        <f>IF(N826="nulová",J826,0)</f>
        <v>0</v>
      </c>
      <c r="BJ826" s="17" t="s">
        <v>83</v>
      </c>
      <c r="BK826" s="225">
        <f>ROUND(I826*H826,2)</f>
        <v>0</v>
      </c>
      <c r="BL826" s="17" t="s">
        <v>157</v>
      </c>
      <c r="BM826" s="224" t="s">
        <v>2944</v>
      </c>
    </row>
    <row r="827" s="2" customFormat="1" ht="21.75" customHeight="1">
      <c r="A827" s="39"/>
      <c r="B827" s="40"/>
      <c r="C827" s="226" t="s">
        <v>2945</v>
      </c>
      <c r="D827" s="226" t="s">
        <v>159</v>
      </c>
      <c r="E827" s="227" t="s">
        <v>2946</v>
      </c>
      <c r="F827" s="228" t="s">
        <v>2947</v>
      </c>
      <c r="G827" s="229" t="s">
        <v>191</v>
      </c>
      <c r="H827" s="230">
        <v>6</v>
      </c>
      <c r="I827" s="231"/>
      <c r="J827" s="232">
        <f>ROUND(I827*H827,2)</f>
        <v>0</v>
      </c>
      <c r="K827" s="228" t="s">
        <v>156</v>
      </c>
      <c r="L827" s="233"/>
      <c r="M827" s="234" t="s">
        <v>32</v>
      </c>
      <c r="N827" s="235" t="s">
        <v>47</v>
      </c>
      <c r="O827" s="85"/>
      <c r="P827" s="222">
        <f>O827*H827</f>
        <v>0</v>
      </c>
      <c r="Q827" s="222">
        <v>0</v>
      </c>
      <c r="R827" s="222">
        <f>Q827*H827</f>
        <v>0</v>
      </c>
      <c r="S827" s="222">
        <v>0</v>
      </c>
      <c r="T827" s="223">
        <f>S827*H827</f>
        <v>0</v>
      </c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R827" s="224" t="s">
        <v>163</v>
      </c>
      <c r="AT827" s="224" t="s">
        <v>159</v>
      </c>
      <c r="AU827" s="224" t="s">
        <v>83</v>
      </c>
      <c r="AY827" s="17" t="s">
        <v>151</v>
      </c>
      <c r="BE827" s="225">
        <f>IF(N827="základní",J827,0)</f>
        <v>0</v>
      </c>
      <c r="BF827" s="225">
        <f>IF(N827="snížená",J827,0)</f>
        <v>0</v>
      </c>
      <c r="BG827" s="225">
        <f>IF(N827="zákl. přenesená",J827,0)</f>
        <v>0</v>
      </c>
      <c r="BH827" s="225">
        <f>IF(N827="sníž. přenesená",J827,0)</f>
        <v>0</v>
      </c>
      <c r="BI827" s="225">
        <f>IF(N827="nulová",J827,0)</f>
        <v>0</v>
      </c>
      <c r="BJ827" s="17" t="s">
        <v>83</v>
      </c>
      <c r="BK827" s="225">
        <f>ROUND(I827*H827,2)</f>
        <v>0</v>
      </c>
      <c r="BL827" s="17" t="s">
        <v>164</v>
      </c>
      <c r="BM827" s="224" t="s">
        <v>2948</v>
      </c>
    </row>
    <row r="828" s="2" customFormat="1" ht="33" customHeight="1">
      <c r="A828" s="39"/>
      <c r="B828" s="40"/>
      <c r="C828" s="226" t="s">
        <v>2949</v>
      </c>
      <c r="D828" s="226" t="s">
        <v>159</v>
      </c>
      <c r="E828" s="227" t="s">
        <v>2950</v>
      </c>
      <c r="F828" s="228" t="s">
        <v>2951</v>
      </c>
      <c r="G828" s="229" t="s">
        <v>162</v>
      </c>
      <c r="H828" s="230">
        <v>3</v>
      </c>
      <c r="I828" s="231"/>
      <c r="J828" s="232">
        <f>ROUND(I828*H828,2)</f>
        <v>0</v>
      </c>
      <c r="K828" s="228" t="s">
        <v>156</v>
      </c>
      <c r="L828" s="233"/>
      <c r="M828" s="234" t="s">
        <v>32</v>
      </c>
      <c r="N828" s="235" t="s">
        <v>47</v>
      </c>
      <c r="O828" s="85"/>
      <c r="P828" s="222">
        <f>O828*H828</f>
        <v>0</v>
      </c>
      <c r="Q828" s="222">
        <v>0</v>
      </c>
      <c r="R828" s="222">
        <f>Q828*H828</f>
        <v>0</v>
      </c>
      <c r="S828" s="222">
        <v>0</v>
      </c>
      <c r="T828" s="223">
        <f>S828*H828</f>
        <v>0</v>
      </c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R828" s="224" t="s">
        <v>163</v>
      </c>
      <c r="AT828" s="224" t="s">
        <v>159</v>
      </c>
      <c r="AU828" s="224" t="s">
        <v>83</v>
      </c>
      <c r="AY828" s="17" t="s">
        <v>151</v>
      </c>
      <c r="BE828" s="225">
        <f>IF(N828="základní",J828,0)</f>
        <v>0</v>
      </c>
      <c r="BF828" s="225">
        <f>IF(N828="snížená",J828,0)</f>
        <v>0</v>
      </c>
      <c r="BG828" s="225">
        <f>IF(N828="zákl. přenesená",J828,0)</f>
        <v>0</v>
      </c>
      <c r="BH828" s="225">
        <f>IF(N828="sníž. přenesená",J828,0)</f>
        <v>0</v>
      </c>
      <c r="BI828" s="225">
        <f>IF(N828="nulová",J828,0)</f>
        <v>0</v>
      </c>
      <c r="BJ828" s="17" t="s">
        <v>83</v>
      </c>
      <c r="BK828" s="225">
        <f>ROUND(I828*H828,2)</f>
        <v>0</v>
      </c>
      <c r="BL828" s="17" t="s">
        <v>164</v>
      </c>
      <c r="BM828" s="224" t="s">
        <v>2952</v>
      </c>
    </row>
    <row r="829" s="2" customFormat="1" ht="33" customHeight="1">
      <c r="A829" s="39"/>
      <c r="B829" s="40"/>
      <c r="C829" s="226" t="s">
        <v>2953</v>
      </c>
      <c r="D829" s="226" t="s">
        <v>159</v>
      </c>
      <c r="E829" s="227" t="s">
        <v>2954</v>
      </c>
      <c r="F829" s="228" t="s">
        <v>2955</v>
      </c>
      <c r="G829" s="229" t="s">
        <v>162</v>
      </c>
      <c r="H829" s="230">
        <v>3</v>
      </c>
      <c r="I829" s="231"/>
      <c r="J829" s="232">
        <f>ROUND(I829*H829,2)</f>
        <v>0</v>
      </c>
      <c r="K829" s="228" t="s">
        <v>156</v>
      </c>
      <c r="L829" s="233"/>
      <c r="M829" s="234" t="s">
        <v>32</v>
      </c>
      <c r="N829" s="235" t="s">
        <v>47</v>
      </c>
      <c r="O829" s="85"/>
      <c r="P829" s="222">
        <f>O829*H829</f>
        <v>0</v>
      </c>
      <c r="Q829" s="222">
        <v>0</v>
      </c>
      <c r="R829" s="222">
        <f>Q829*H829</f>
        <v>0</v>
      </c>
      <c r="S829" s="222">
        <v>0</v>
      </c>
      <c r="T829" s="223">
        <f>S829*H829</f>
        <v>0</v>
      </c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R829" s="224" t="s">
        <v>163</v>
      </c>
      <c r="AT829" s="224" t="s">
        <v>159</v>
      </c>
      <c r="AU829" s="224" t="s">
        <v>83</v>
      </c>
      <c r="AY829" s="17" t="s">
        <v>151</v>
      </c>
      <c r="BE829" s="225">
        <f>IF(N829="základní",J829,0)</f>
        <v>0</v>
      </c>
      <c r="BF829" s="225">
        <f>IF(N829="snížená",J829,0)</f>
        <v>0</v>
      </c>
      <c r="BG829" s="225">
        <f>IF(N829="zákl. přenesená",J829,0)</f>
        <v>0</v>
      </c>
      <c r="BH829" s="225">
        <f>IF(N829="sníž. přenesená",J829,0)</f>
        <v>0</v>
      </c>
      <c r="BI829" s="225">
        <f>IF(N829="nulová",J829,0)</f>
        <v>0</v>
      </c>
      <c r="BJ829" s="17" t="s">
        <v>83</v>
      </c>
      <c r="BK829" s="225">
        <f>ROUND(I829*H829,2)</f>
        <v>0</v>
      </c>
      <c r="BL829" s="17" t="s">
        <v>164</v>
      </c>
      <c r="BM829" s="224" t="s">
        <v>2956</v>
      </c>
    </row>
    <row r="830" s="2" customFormat="1" ht="21.75" customHeight="1">
      <c r="A830" s="39"/>
      <c r="B830" s="40"/>
      <c r="C830" s="226" t="s">
        <v>2957</v>
      </c>
      <c r="D830" s="226" t="s">
        <v>159</v>
      </c>
      <c r="E830" s="227" t="s">
        <v>2958</v>
      </c>
      <c r="F830" s="228" t="s">
        <v>2959</v>
      </c>
      <c r="G830" s="229" t="s">
        <v>191</v>
      </c>
      <c r="H830" s="230">
        <v>11</v>
      </c>
      <c r="I830" s="231"/>
      <c r="J830" s="232">
        <f>ROUND(I830*H830,2)</f>
        <v>0</v>
      </c>
      <c r="K830" s="228" t="s">
        <v>156</v>
      </c>
      <c r="L830" s="233"/>
      <c r="M830" s="234" t="s">
        <v>32</v>
      </c>
      <c r="N830" s="235" t="s">
        <v>47</v>
      </c>
      <c r="O830" s="85"/>
      <c r="P830" s="222">
        <f>O830*H830</f>
        <v>0</v>
      </c>
      <c r="Q830" s="222">
        <v>0</v>
      </c>
      <c r="R830" s="222">
        <f>Q830*H830</f>
        <v>0</v>
      </c>
      <c r="S830" s="222">
        <v>0</v>
      </c>
      <c r="T830" s="223">
        <f>S830*H830</f>
        <v>0</v>
      </c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R830" s="224" t="s">
        <v>163</v>
      </c>
      <c r="AT830" s="224" t="s">
        <v>159</v>
      </c>
      <c r="AU830" s="224" t="s">
        <v>83</v>
      </c>
      <c r="AY830" s="17" t="s">
        <v>151</v>
      </c>
      <c r="BE830" s="225">
        <f>IF(N830="základní",J830,0)</f>
        <v>0</v>
      </c>
      <c r="BF830" s="225">
        <f>IF(N830="snížená",J830,0)</f>
        <v>0</v>
      </c>
      <c r="BG830" s="225">
        <f>IF(N830="zákl. přenesená",J830,0)</f>
        <v>0</v>
      </c>
      <c r="BH830" s="225">
        <f>IF(N830="sníž. přenesená",J830,0)</f>
        <v>0</v>
      </c>
      <c r="BI830" s="225">
        <f>IF(N830="nulová",J830,0)</f>
        <v>0</v>
      </c>
      <c r="BJ830" s="17" t="s">
        <v>83</v>
      </c>
      <c r="BK830" s="225">
        <f>ROUND(I830*H830,2)</f>
        <v>0</v>
      </c>
      <c r="BL830" s="17" t="s">
        <v>164</v>
      </c>
      <c r="BM830" s="224" t="s">
        <v>2960</v>
      </c>
    </row>
    <row r="831" s="2" customFormat="1" ht="21.75" customHeight="1">
      <c r="A831" s="39"/>
      <c r="B831" s="40"/>
      <c r="C831" s="226" t="s">
        <v>2961</v>
      </c>
      <c r="D831" s="226" t="s">
        <v>159</v>
      </c>
      <c r="E831" s="227" t="s">
        <v>2962</v>
      </c>
      <c r="F831" s="228" t="s">
        <v>2963</v>
      </c>
      <c r="G831" s="229" t="s">
        <v>191</v>
      </c>
      <c r="H831" s="230">
        <v>11</v>
      </c>
      <c r="I831" s="231"/>
      <c r="J831" s="232">
        <f>ROUND(I831*H831,2)</f>
        <v>0</v>
      </c>
      <c r="K831" s="228" t="s">
        <v>156</v>
      </c>
      <c r="L831" s="233"/>
      <c r="M831" s="234" t="s">
        <v>32</v>
      </c>
      <c r="N831" s="235" t="s">
        <v>47</v>
      </c>
      <c r="O831" s="85"/>
      <c r="P831" s="222">
        <f>O831*H831</f>
        <v>0</v>
      </c>
      <c r="Q831" s="222">
        <v>0</v>
      </c>
      <c r="R831" s="222">
        <f>Q831*H831</f>
        <v>0</v>
      </c>
      <c r="S831" s="222">
        <v>0</v>
      </c>
      <c r="T831" s="223">
        <f>S831*H831</f>
        <v>0</v>
      </c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R831" s="224" t="s">
        <v>163</v>
      </c>
      <c r="AT831" s="224" t="s">
        <v>159</v>
      </c>
      <c r="AU831" s="224" t="s">
        <v>83</v>
      </c>
      <c r="AY831" s="17" t="s">
        <v>151</v>
      </c>
      <c r="BE831" s="225">
        <f>IF(N831="základní",J831,0)</f>
        <v>0</v>
      </c>
      <c r="BF831" s="225">
        <f>IF(N831="snížená",J831,0)</f>
        <v>0</v>
      </c>
      <c r="BG831" s="225">
        <f>IF(N831="zákl. přenesená",J831,0)</f>
        <v>0</v>
      </c>
      <c r="BH831" s="225">
        <f>IF(N831="sníž. přenesená",J831,0)</f>
        <v>0</v>
      </c>
      <c r="BI831" s="225">
        <f>IF(N831="nulová",J831,0)</f>
        <v>0</v>
      </c>
      <c r="BJ831" s="17" t="s">
        <v>83</v>
      </c>
      <c r="BK831" s="225">
        <f>ROUND(I831*H831,2)</f>
        <v>0</v>
      </c>
      <c r="BL831" s="17" t="s">
        <v>164</v>
      </c>
      <c r="BM831" s="224" t="s">
        <v>2964</v>
      </c>
    </row>
    <row r="832" s="2" customFormat="1" ht="21.75" customHeight="1">
      <c r="A832" s="39"/>
      <c r="B832" s="40"/>
      <c r="C832" s="226" t="s">
        <v>2965</v>
      </c>
      <c r="D832" s="226" t="s">
        <v>159</v>
      </c>
      <c r="E832" s="227" t="s">
        <v>2966</v>
      </c>
      <c r="F832" s="228" t="s">
        <v>2967</v>
      </c>
      <c r="G832" s="229" t="s">
        <v>191</v>
      </c>
      <c r="H832" s="230">
        <v>37</v>
      </c>
      <c r="I832" s="231"/>
      <c r="J832" s="232">
        <f>ROUND(I832*H832,2)</f>
        <v>0</v>
      </c>
      <c r="K832" s="228" t="s">
        <v>156</v>
      </c>
      <c r="L832" s="233"/>
      <c r="M832" s="234" t="s">
        <v>32</v>
      </c>
      <c r="N832" s="235" t="s">
        <v>47</v>
      </c>
      <c r="O832" s="85"/>
      <c r="P832" s="222">
        <f>O832*H832</f>
        <v>0</v>
      </c>
      <c r="Q832" s="222">
        <v>0</v>
      </c>
      <c r="R832" s="222">
        <f>Q832*H832</f>
        <v>0</v>
      </c>
      <c r="S832" s="222">
        <v>0</v>
      </c>
      <c r="T832" s="223">
        <f>S832*H832</f>
        <v>0</v>
      </c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R832" s="224" t="s">
        <v>163</v>
      </c>
      <c r="AT832" s="224" t="s">
        <v>159</v>
      </c>
      <c r="AU832" s="224" t="s">
        <v>83</v>
      </c>
      <c r="AY832" s="17" t="s">
        <v>151</v>
      </c>
      <c r="BE832" s="225">
        <f>IF(N832="základní",J832,0)</f>
        <v>0</v>
      </c>
      <c r="BF832" s="225">
        <f>IF(N832="snížená",J832,0)</f>
        <v>0</v>
      </c>
      <c r="BG832" s="225">
        <f>IF(N832="zákl. přenesená",J832,0)</f>
        <v>0</v>
      </c>
      <c r="BH832" s="225">
        <f>IF(N832="sníž. přenesená",J832,0)</f>
        <v>0</v>
      </c>
      <c r="BI832" s="225">
        <f>IF(N832="nulová",J832,0)</f>
        <v>0</v>
      </c>
      <c r="BJ832" s="17" t="s">
        <v>83</v>
      </c>
      <c r="BK832" s="225">
        <f>ROUND(I832*H832,2)</f>
        <v>0</v>
      </c>
      <c r="BL832" s="17" t="s">
        <v>164</v>
      </c>
      <c r="BM832" s="224" t="s">
        <v>2968</v>
      </c>
    </row>
    <row r="833" s="2" customFormat="1" ht="24.15" customHeight="1">
      <c r="A833" s="39"/>
      <c r="B833" s="40"/>
      <c r="C833" s="226" t="s">
        <v>2969</v>
      </c>
      <c r="D833" s="226" t="s">
        <v>159</v>
      </c>
      <c r="E833" s="227" t="s">
        <v>2970</v>
      </c>
      <c r="F833" s="228" t="s">
        <v>2971</v>
      </c>
      <c r="G833" s="229" t="s">
        <v>162</v>
      </c>
      <c r="H833" s="230">
        <v>1</v>
      </c>
      <c r="I833" s="231"/>
      <c r="J833" s="232">
        <f>ROUND(I833*H833,2)</f>
        <v>0</v>
      </c>
      <c r="K833" s="228" t="s">
        <v>156</v>
      </c>
      <c r="L833" s="233"/>
      <c r="M833" s="234" t="s">
        <v>32</v>
      </c>
      <c r="N833" s="235" t="s">
        <v>47</v>
      </c>
      <c r="O833" s="85"/>
      <c r="P833" s="222">
        <f>O833*H833</f>
        <v>0</v>
      </c>
      <c r="Q833" s="222">
        <v>0</v>
      </c>
      <c r="R833" s="222">
        <f>Q833*H833</f>
        <v>0</v>
      </c>
      <c r="S833" s="222">
        <v>0</v>
      </c>
      <c r="T833" s="223">
        <f>S833*H833</f>
        <v>0</v>
      </c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R833" s="224" t="s">
        <v>668</v>
      </c>
      <c r="AT833" s="224" t="s">
        <v>159</v>
      </c>
      <c r="AU833" s="224" t="s">
        <v>83</v>
      </c>
      <c r="AY833" s="17" t="s">
        <v>151</v>
      </c>
      <c r="BE833" s="225">
        <f>IF(N833="základní",J833,0)</f>
        <v>0</v>
      </c>
      <c r="BF833" s="225">
        <f>IF(N833="snížená",J833,0)</f>
        <v>0</v>
      </c>
      <c r="BG833" s="225">
        <f>IF(N833="zákl. přenesená",J833,0)</f>
        <v>0</v>
      </c>
      <c r="BH833" s="225">
        <f>IF(N833="sníž. přenesená",J833,0)</f>
        <v>0</v>
      </c>
      <c r="BI833" s="225">
        <f>IF(N833="nulová",J833,0)</f>
        <v>0</v>
      </c>
      <c r="BJ833" s="17" t="s">
        <v>83</v>
      </c>
      <c r="BK833" s="225">
        <f>ROUND(I833*H833,2)</f>
        <v>0</v>
      </c>
      <c r="BL833" s="17" t="s">
        <v>668</v>
      </c>
      <c r="BM833" s="224" t="s">
        <v>2972</v>
      </c>
    </row>
    <row r="834" s="2" customFormat="1" ht="16.5" customHeight="1">
      <c r="A834" s="39"/>
      <c r="B834" s="40"/>
      <c r="C834" s="226" t="s">
        <v>2973</v>
      </c>
      <c r="D834" s="226" t="s">
        <v>159</v>
      </c>
      <c r="E834" s="227" t="s">
        <v>2974</v>
      </c>
      <c r="F834" s="228" t="s">
        <v>2975</v>
      </c>
      <c r="G834" s="229" t="s">
        <v>162</v>
      </c>
      <c r="H834" s="230">
        <v>17</v>
      </c>
      <c r="I834" s="231"/>
      <c r="J834" s="232">
        <f>ROUND(I834*H834,2)</f>
        <v>0</v>
      </c>
      <c r="K834" s="228" t="s">
        <v>156</v>
      </c>
      <c r="L834" s="233"/>
      <c r="M834" s="234" t="s">
        <v>32</v>
      </c>
      <c r="N834" s="235" t="s">
        <v>47</v>
      </c>
      <c r="O834" s="85"/>
      <c r="P834" s="222">
        <f>O834*H834</f>
        <v>0</v>
      </c>
      <c r="Q834" s="222">
        <v>0</v>
      </c>
      <c r="R834" s="222">
        <f>Q834*H834</f>
        <v>0</v>
      </c>
      <c r="S834" s="222">
        <v>0</v>
      </c>
      <c r="T834" s="223">
        <f>S834*H834</f>
        <v>0</v>
      </c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R834" s="224" t="s">
        <v>163</v>
      </c>
      <c r="AT834" s="224" t="s">
        <v>159</v>
      </c>
      <c r="AU834" s="224" t="s">
        <v>83</v>
      </c>
      <c r="AY834" s="17" t="s">
        <v>151</v>
      </c>
      <c r="BE834" s="225">
        <f>IF(N834="základní",J834,0)</f>
        <v>0</v>
      </c>
      <c r="BF834" s="225">
        <f>IF(N834="snížená",J834,0)</f>
        <v>0</v>
      </c>
      <c r="BG834" s="225">
        <f>IF(N834="zákl. přenesená",J834,0)</f>
        <v>0</v>
      </c>
      <c r="BH834" s="225">
        <f>IF(N834="sníž. přenesená",J834,0)</f>
        <v>0</v>
      </c>
      <c r="BI834" s="225">
        <f>IF(N834="nulová",J834,0)</f>
        <v>0</v>
      </c>
      <c r="BJ834" s="17" t="s">
        <v>83</v>
      </c>
      <c r="BK834" s="225">
        <f>ROUND(I834*H834,2)</f>
        <v>0</v>
      </c>
      <c r="BL834" s="17" t="s">
        <v>164</v>
      </c>
      <c r="BM834" s="224" t="s">
        <v>2976</v>
      </c>
    </row>
    <row r="835" s="2" customFormat="1" ht="16.5" customHeight="1">
      <c r="A835" s="39"/>
      <c r="B835" s="40"/>
      <c r="C835" s="226" t="s">
        <v>2977</v>
      </c>
      <c r="D835" s="226" t="s">
        <v>159</v>
      </c>
      <c r="E835" s="227" t="s">
        <v>2978</v>
      </c>
      <c r="F835" s="228" t="s">
        <v>2979</v>
      </c>
      <c r="G835" s="229" t="s">
        <v>191</v>
      </c>
      <c r="H835" s="230">
        <v>3</v>
      </c>
      <c r="I835" s="231"/>
      <c r="J835" s="232">
        <f>ROUND(I835*H835,2)</f>
        <v>0</v>
      </c>
      <c r="K835" s="228" t="s">
        <v>156</v>
      </c>
      <c r="L835" s="233"/>
      <c r="M835" s="234" t="s">
        <v>32</v>
      </c>
      <c r="N835" s="235" t="s">
        <v>47</v>
      </c>
      <c r="O835" s="85"/>
      <c r="P835" s="222">
        <f>O835*H835</f>
        <v>0</v>
      </c>
      <c r="Q835" s="222">
        <v>0</v>
      </c>
      <c r="R835" s="222">
        <f>Q835*H835</f>
        <v>0</v>
      </c>
      <c r="S835" s="222">
        <v>0</v>
      </c>
      <c r="T835" s="223">
        <f>S835*H835</f>
        <v>0</v>
      </c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R835" s="224" t="s">
        <v>163</v>
      </c>
      <c r="AT835" s="224" t="s">
        <v>159</v>
      </c>
      <c r="AU835" s="224" t="s">
        <v>83</v>
      </c>
      <c r="AY835" s="17" t="s">
        <v>151</v>
      </c>
      <c r="BE835" s="225">
        <f>IF(N835="základní",J835,0)</f>
        <v>0</v>
      </c>
      <c r="BF835" s="225">
        <f>IF(N835="snížená",J835,0)</f>
        <v>0</v>
      </c>
      <c r="BG835" s="225">
        <f>IF(N835="zákl. přenesená",J835,0)</f>
        <v>0</v>
      </c>
      <c r="BH835" s="225">
        <f>IF(N835="sníž. přenesená",J835,0)</f>
        <v>0</v>
      </c>
      <c r="BI835" s="225">
        <f>IF(N835="nulová",J835,0)</f>
        <v>0</v>
      </c>
      <c r="BJ835" s="17" t="s">
        <v>83</v>
      </c>
      <c r="BK835" s="225">
        <f>ROUND(I835*H835,2)</f>
        <v>0</v>
      </c>
      <c r="BL835" s="17" t="s">
        <v>164</v>
      </c>
      <c r="BM835" s="224" t="s">
        <v>2980</v>
      </c>
    </row>
    <row r="836" s="2" customFormat="1" ht="16.5" customHeight="1">
      <c r="A836" s="39"/>
      <c r="B836" s="40"/>
      <c r="C836" s="226" t="s">
        <v>2981</v>
      </c>
      <c r="D836" s="226" t="s">
        <v>159</v>
      </c>
      <c r="E836" s="227" t="s">
        <v>2982</v>
      </c>
      <c r="F836" s="228" t="s">
        <v>2983</v>
      </c>
      <c r="G836" s="229" t="s">
        <v>191</v>
      </c>
      <c r="H836" s="230">
        <v>30</v>
      </c>
      <c r="I836" s="231"/>
      <c r="J836" s="232">
        <f>ROUND(I836*H836,2)</f>
        <v>0</v>
      </c>
      <c r="K836" s="228" t="s">
        <v>156</v>
      </c>
      <c r="L836" s="233"/>
      <c r="M836" s="234" t="s">
        <v>32</v>
      </c>
      <c r="N836" s="235" t="s">
        <v>47</v>
      </c>
      <c r="O836" s="85"/>
      <c r="P836" s="222">
        <f>O836*H836</f>
        <v>0</v>
      </c>
      <c r="Q836" s="222">
        <v>0</v>
      </c>
      <c r="R836" s="222">
        <f>Q836*H836</f>
        <v>0</v>
      </c>
      <c r="S836" s="222">
        <v>0</v>
      </c>
      <c r="T836" s="223">
        <f>S836*H836</f>
        <v>0</v>
      </c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R836" s="224" t="s">
        <v>163</v>
      </c>
      <c r="AT836" s="224" t="s">
        <v>159</v>
      </c>
      <c r="AU836" s="224" t="s">
        <v>83</v>
      </c>
      <c r="AY836" s="17" t="s">
        <v>151</v>
      </c>
      <c r="BE836" s="225">
        <f>IF(N836="základní",J836,0)</f>
        <v>0</v>
      </c>
      <c r="BF836" s="225">
        <f>IF(N836="snížená",J836,0)</f>
        <v>0</v>
      </c>
      <c r="BG836" s="225">
        <f>IF(N836="zákl. přenesená",J836,0)</f>
        <v>0</v>
      </c>
      <c r="BH836" s="225">
        <f>IF(N836="sníž. přenesená",J836,0)</f>
        <v>0</v>
      </c>
      <c r="BI836" s="225">
        <f>IF(N836="nulová",J836,0)</f>
        <v>0</v>
      </c>
      <c r="BJ836" s="17" t="s">
        <v>83</v>
      </c>
      <c r="BK836" s="225">
        <f>ROUND(I836*H836,2)</f>
        <v>0</v>
      </c>
      <c r="BL836" s="17" t="s">
        <v>164</v>
      </c>
      <c r="BM836" s="224" t="s">
        <v>2984</v>
      </c>
    </row>
    <row r="837" s="2" customFormat="1" ht="16.5" customHeight="1">
      <c r="A837" s="39"/>
      <c r="B837" s="40"/>
      <c r="C837" s="226" t="s">
        <v>2985</v>
      </c>
      <c r="D837" s="226" t="s">
        <v>159</v>
      </c>
      <c r="E837" s="227" t="s">
        <v>2986</v>
      </c>
      <c r="F837" s="228" t="s">
        <v>2987</v>
      </c>
      <c r="G837" s="229" t="s">
        <v>191</v>
      </c>
      <c r="H837" s="230">
        <v>3</v>
      </c>
      <c r="I837" s="231"/>
      <c r="J837" s="232">
        <f>ROUND(I837*H837,2)</f>
        <v>0</v>
      </c>
      <c r="K837" s="228" t="s">
        <v>156</v>
      </c>
      <c r="L837" s="233"/>
      <c r="M837" s="234" t="s">
        <v>32</v>
      </c>
      <c r="N837" s="235" t="s">
        <v>47</v>
      </c>
      <c r="O837" s="85"/>
      <c r="P837" s="222">
        <f>O837*H837</f>
        <v>0</v>
      </c>
      <c r="Q837" s="222">
        <v>0</v>
      </c>
      <c r="R837" s="222">
        <f>Q837*H837</f>
        <v>0</v>
      </c>
      <c r="S837" s="222">
        <v>0</v>
      </c>
      <c r="T837" s="223">
        <f>S837*H837</f>
        <v>0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24" t="s">
        <v>163</v>
      </c>
      <c r="AT837" s="224" t="s">
        <v>159</v>
      </c>
      <c r="AU837" s="224" t="s">
        <v>83</v>
      </c>
      <c r="AY837" s="17" t="s">
        <v>151</v>
      </c>
      <c r="BE837" s="225">
        <f>IF(N837="základní",J837,0)</f>
        <v>0</v>
      </c>
      <c r="BF837" s="225">
        <f>IF(N837="snížená",J837,0)</f>
        <v>0</v>
      </c>
      <c r="BG837" s="225">
        <f>IF(N837="zákl. přenesená",J837,0)</f>
        <v>0</v>
      </c>
      <c r="BH837" s="225">
        <f>IF(N837="sníž. přenesená",J837,0)</f>
        <v>0</v>
      </c>
      <c r="BI837" s="225">
        <f>IF(N837="nulová",J837,0)</f>
        <v>0</v>
      </c>
      <c r="BJ837" s="17" t="s">
        <v>83</v>
      </c>
      <c r="BK837" s="225">
        <f>ROUND(I837*H837,2)</f>
        <v>0</v>
      </c>
      <c r="BL837" s="17" t="s">
        <v>164</v>
      </c>
      <c r="BM837" s="224" t="s">
        <v>2988</v>
      </c>
    </row>
    <row r="838" s="2" customFormat="1" ht="16.5" customHeight="1">
      <c r="A838" s="39"/>
      <c r="B838" s="40"/>
      <c r="C838" s="226" t="s">
        <v>2989</v>
      </c>
      <c r="D838" s="226" t="s">
        <v>159</v>
      </c>
      <c r="E838" s="227" t="s">
        <v>2990</v>
      </c>
      <c r="F838" s="228" t="s">
        <v>2991</v>
      </c>
      <c r="G838" s="229" t="s">
        <v>191</v>
      </c>
      <c r="H838" s="230">
        <v>30</v>
      </c>
      <c r="I838" s="231"/>
      <c r="J838" s="232">
        <f>ROUND(I838*H838,2)</f>
        <v>0</v>
      </c>
      <c r="K838" s="228" t="s">
        <v>156</v>
      </c>
      <c r="L838" s="233"/>
      <c r="M838" s="234" t="s">
        <v>32</v>
      </c>
      <c r="N838" s="235" t="s">
        <v>47</v>
      </c>
      <c r="O838" s="85"/>
      <c r="P838" s="222">
        <f>O838*H838</f>
        <v>0</v>
      </c>
      <c r="Q838" s="222">
        <v>0</v>
      </c>
      <c r="R838" s="222">
        <f>Q838*H838</f>
        <v>0</v>
      </c>
      <c r="S838" s="222">
        <v>0</v>
      </c>
      <c r="T838" s="223">
        <f>S838*H838</f>
        <v>0</v>
      </c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R838" s="224" t="s">
        <v>163</v>
      </c>
      <c r="AT838" s="224" t="s">
        <v>159</v>
      </c>
      <c r="AU838" s="224" t="s">
        <v>83</v>
      </c>
      <c r="AY838" s="17" t="s">
        <v>151</v>
      </c>
      <c r="BE838" s="225">
        <f>IF(N838="základní",J838,0)</f>
        <v>0</v>
      </c>
      <c r="BF838" s="225">
        <f>IF(N838="snížená",J838,0)</f>
        <v>0</v>
      </c>
      <c r="BG838" s="225">
        <f>IF(N838="zákl. přenesená",J838,0)</f>
        <v>0</v>
      </c>
      <c r="BH838" s="225">
        <f>IF(N838="sníž. přenesená",J838,0)</f>
        <v>0</v>
      </c>
      <c r="BI838" s="225">
        <f>IF(N838="nulová",J838,0)</f>
        <v>0</v>
      </c>
      <c r="BJ838" s="17" t="s">
        <v>83</v>
      </c>
      <c r="BK838" s="225">
        <f>ROUND(I838*H838,2)</f>
        <v>0</v>
      </c>
      <c r="BL838" s="17" t="s">
        <v>164</v>
      </c>
      <c r="BM838" s="224" t="s">
        <v>2992</v>
      </c>
    </row>
    <row r="839" s="2" customFormat="1" ht="33" customHeight="1">
      <c r="A839" s="39"/>
      <c r="B839" s="40"/>
      <c r="C839" s="226" t="s">
        <v>2993</v>
      </c>
      <c r="D839" s="226" t="s">
        <v>159</v>
      </c>
      <c r="E839" s="227" t="s">
        <v>2994</v>
      </c>
      <c r="F839" s="228" t="s">
        <v>2951</v>
      </c>
      <c r="G839" s="229" t="s">
        <v>162</v>
      </c>
      <c r="H839" s="230">
        <v>1</v>
      </c>
      <c r="I839" s="231"/>
      <c r="J839" s="232">
        <f>ROUND(I839*H839,2)</f>
        <v>0</v>
      </c>
      <c r="K839" s="228" t="s">
        <v>156</v>
      </c>
      <c r="L839" s="233"/>
      <c r="M839" s="234" t="s">
        <v>32</v>
      </c>
      <c r="N839" s="235" t="s">
        <v>47</v>
      </c>
      <c r="O839" s="85"/>
      <c r="P839" s="222">
        <f>O839*H839</f>
        <v>0</v>
      </c>
      <c r="Q839" s="222">
        <v>0</v>
      </c>
      <c r="R839" s="222">
        <f>Q839*H839</f>
        <v>0</v>
      </c>
      <c r="S839" s="222">
        <v>0</v>
      </c>
      <c r="T839" s="223">
        <f>S839*H839</f>
        <v>0</v>
      </c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R839" s="224" t="s">
        <v>163</v>
      </c>
      <c r="AT839" s="224" t="s">
        <v>159</v>
      </c>
      <c r="AU839" s="224" t="s">
        <v>83</v>
      </c>
      <c r="AY839" s="17" t="s">
        <v>151</v>
      </c>
      <c r="BE839" s="225">
        <f>IF(N839="základní",J839,0)</f>
        <v>0</v>
      </c>
      <c r="BF839" s="225">
        <f>IF(N839="snížená",J839,0)</f>
        <v>0</v>
      </c>
      <c r="BG839" s="225">
        <f>IF(N839="zákl. přenesená",J839,0)</f>
        <v>0</v>
      </c>
      <c r="BH839" s="225">
        <f>IF(N839="sníž. přenesená",J839,0)</f>
        <v>0</v>
      </c>
      <c r="BI839" s="225">
        <f>IF(N839="nulová",J839,0)</f>
        <v>0</v>
      </c>
      <c r="BJ839" s="17" t="s">
        <v>83</v>
      </c>
      <c r="BK839" s="225">
        <f>ROUND(I839*H839,2)</f>
        <v>0</v>
      </c>
      <c r="BL839" s="17" t="s">
        <v>164</v>
      </c>
      <c r="BM839" s="224" t="s">
        <v>2995</v>
      </c>
    </row>
    <row r="840" s="2" customFormat="1" ht="33" customHeight="1">
      <c r="A840" s="39"/>
      <c r="B840" s="40"/>
      <c r="C840" s="226" t="s">
        <v>2996</v>
      </c>
      <c r="D840" s="226" t="s">
        <v>159</v>
      </c>
      <c r="E840" s="227" t="s">
        <v>2997</v>
      </c>
      <c r="F840" s="228" t="s">
        <v>2998</v>
      </c>
      <c r="G840" s="229" t="s">
        <v>162</v>
      </c>
      <c r="H840" s="230">
        <v>1</v>
      </c>
      <c r="I840" s="231"/>
      <c r="J840" s="232">
        <f>ROUND(I840*H840,2)</f>
        <v>0</v>
      </c>
      <c r="K840" s="228" t="s">
        <v>156</v>
      </c>
      <c r="L840" s="233"/>
      <c r="M840" s="234" t="s">
        <v>32</v>
      </c>
      <c r="N840" s="235" t="s">
        <v>47</v>
      </c>
      <c r="O840" s="85"/>
      <c r="P840" s="222">
        <f>O840*H840</f>
        <v>0</v>
      </c>
      <c r="Q840" s="222">
        <v>0</v>
      </c>
      <c r="R840" s="222">
        <f>Q840*H840</f>
        <v>0</v>
      </c>
      <c r="S840" s="222">
        <v>0</v>
      </c>
      <c r="T840" s="223">
        <f>S840*H840</f>
        <v>0</v>
      </c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R840" s="224" t="s">
        <v>163</v>
      </c>
      <c r="AT840" s="224" t="s">
        <v>159</v>
      </c>
      <c r="AU840" s="224" t="s">
        <v>83</v>
      </c>
      <c r="AY840" s="17" t="s">
        <v>151</v>
      </c>
      <c r="BE840" s="225">
        <f>IF(N840="základní",J840,0)</f>
        <v>0</v>
      </c>
      <c r="BF840" s="225">
        <f>IF(N840="snížená",J840,0)</f>
        <v>0</v>
      </c>
      <c r="BG840" s="225">
        <f>IF(N840="zákl. přenesená",J840,0)</f>
        <v>0</v>
      </c>
      <c r="BH840" s="225">
        <f>IF(N840="sníž. přenesená",J840,0)</f>
        <v>0</v>
      </c>
      <c r="BI840" s="225">
        <f>IF(N840="nulová",J840,0)</f>
        <v>0</v>
      </c>
      <c r="BJ840" s="17" t="s">
        <v>83</v>
      </c>
      <c r="BK840" s="225">
        <f>ROUND(I840*H840,2)</f>
        <v>0</v>
      </c>
      <c r="BL840" s="17" t="s">
        <v>164</v>
      </c>
      <c r="BM840" s="224" t="s">
        <v>2999</v>
      </c>
    </row>
    <row r="841" s="2" customFormat="1" ht="33" customHeight="1">
      <c r="A841" s="39"/>
      <c r="B841" s="40"/>
      <c r="C841" s="226" t="s">
        <v>3000</v>
      </c>
      <c r="D841" s="226" t="s">
        <v>159</v>
      </c>
      <c r="E841" s="227" t="s">
        <v>3001</v>
      </c>
      <c r="F841" s="228" t="s">
        <v>3002</v>
      </c>
      <c r="G841" s="229" t="s">
        <v>162</v>
      </c>
      <c r="H841" s="230">
        <v>1</v>
      </c>
      <c r="I841" s="231"/>
      <c r="J841" s="232">
        <f>ROUND(I841*H841,2)</f>
        <v>0</v>
      </c>
      <c r="K841" s="228" t="s">
        <v>156</v>
      </c>
      <c r="L841" s="233"/>
      <c r="M841" s="234" t="s">
        <v>32</v>
      </c>
      <c r="N841" s="235" t="s">
        <v>47</v>
      </c>
      <c r="O841" s="85"/>
      <c r="P841" s="222">
        <f>O841*H841</f>
        <v>0</v>
      </c>
      <c r="Q841" s="222">
        <v>0</v>
      </c>
      <c r="R841" s="222">
        <f>Q841*H841</f>
        <v>0</v>
      </c>
      <c r="S841" s="222">
        <v>0</v>
      </c>
      <c r="T841" s="223">
        <f>S841*H841</f>
        <v>0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24" t="s">
        <v>163</v>
      </c>
      <c r="AT841" s="224" t="s">
        <v>159</v>
      </c>
      <c r="AU841" s="224" t="s">
        <v>83</v>
      </c>
      <c r="AY841" s="17" t="s">
        <v>151</v>
      </c>
      <c r="BE841" s="225">
        <f>IF(N841="základní",J841,0)</f>
        <v>0</v>
      </c>
      <c r="BF841" s="225">
        <f>IF(N841="snížená",J841,0)</f>
        <v>0</v>
      </c>
      <c r="BG841" s="225">
        <f>IF(N841="zákl. přenesená",J841,0)</f>
        <v>0</v>
      </c>
      <c r="BH841" s="225">
        <f>IF(N841="sníž. přenesená",J841,0)</f>
        <v>0</v>
      </c>
      <c r="BI841" s="225">
        <f>IF(N841="nulová",J841,0)</f>
        <v>0</v>
      </c>
      <c r="BJ841" s="17" t="s">
        <v>83</v>
      </c>
      <c r="BK841" s="225">
        <f>ROUND(I841*H841,2)</f>
        <v>0</v>
      </c>
      <c r="BL841" s="17" t="s">
        <v>164</v>
      </c>
      <c r="BM841" s="224" t="s">
        <v>3003</v>
      </c>
    </row>
    <row r="842" s="2" customFormat="1" ht="33" customHeight="1">
      <c r="A842" s="39"/>
      <c r="B842" s="40"/>
      <c r="C842" s="226" t="s">
        <v>3004</v>
      </c>
      <c r="D842" s="226" t="s">
        <v>159</v>
      </c>
      <c r="E842" s="227" t="s">
        <v>3005</v>
      </c>
      <c r="F842" s="228" t="s">
        <v>3006</v>
      </c>
      <c r="G842" s="229" t="s">
        <v>162</v>
      </c>
      <c r="H842" s="230">
        <v>1</v>
      </c>
      <c r="I842" s="231"/>
      <c r="J842" s="232">
        <f>ROUND(I842*H842,2)</f>
        <v>0</v>
      </c>
      <c r="K842" s="228" t="s">
        <v>156</v>
      </c>
      <c r="L842" s="233"/>
      <c r="M842" s="234" t="s">
        <v>32</v>
      </c>
      <c r="N842" s="235" t="s">
        <v>47</v>
      </c>
      <c r="O842" s="85"/>
      <c r="P842" s="222">
        <f>O842*H842</f>
        <v>0</v>
      </c>
      <c r="Q842" s="222">
        <v>0</v>
      </c>
      <c r="R842" s="222">
        <f>Q842*H842</f>
        <v>0</v>
      </c>
      <c r="S842" s="222">
        <v>0</v>
      </c>
      <c r="T842" s="223">
        <f>S842*H842</f>
        <v>0</v>
      </c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R842" s="224" t="s">
        <v>163</v>
      </c>
      <c r="AT842" s="224" t="s">
        <v>159</v>
      </c>
      <c r="AU842" s="224" t="s">
        <v>83</v>
      </c>
      <c r="AY842" s="17" t="s">
        <v>151</v>
      </c>
      <c r="BE842" s="225">
        <f>IF(N842="základní",J842,0)</f>
        <v>0</v>
      </c>
      <c r="BF842" s="225">
        <f>IF(N842="snížená",J842,0)</f>
        <v>0</v>
      </c>
      <c r="BG842" s="225">
        <f>IF(N842="zákl. přenesená",J842,0)</f>
        <v>0</v>
      </c>
      <c r="BH842" s="225">
        <f>IF(N842="sníž. přenesená",J842,0)</f>
        <v>0</v>
      </c>
      <c r="BI842" s="225">
        <f>IF(N842="nulová",J842,0)</f>
        <v>0</v>
      </c>
      <c r="BJ842" s="17" t="s">
        <v>83</v>
      </c>
      <c r="BK842" s="225">
        <f>ROUND(I842*H842,2)</f>
        <v>0</v>
      </c>
      <c r="BL842" s="17" t="s">
        <v>164</v>
      </c>
      <c r="BM842" s="224" t="s">
        <v>3007</v>
      </c>
    </row>
    <row r="843" s="2" customFormat="1" ht="16.5" customHeight="1">
      <c r="A843" s="39"/>
      <c r="B843" s="40"/>
      <c r="C843" s="226" t="s">
        <v>3008</v>
      </c>
      <c r="D843" s="226" t="s">
        <v>159</v>
      </c>
      <c r="E843" s="227" t="s">
        <v>3009</v>
      </c>
      <c r="F843" s="228" t="s">
        <v>3010</v>
      </c>
      <c r="G843" s="229" t="s">
        <v>162</v>
      </c>
      <c r="H843" s="230">
        <v>4</v>
      </c>
      <c r="I843" s="231"/>
      <c r="J843" s="232">
        <f>ROUND(I843*H843,2)</f>
        <v>0</v>
      </c>
      <c r="K843" s="228" t="s">
        <v>156</v>
      </c>
      <c r="L843" s="233"/>
      <c r="M843" s="234" t="s">
        <v>32</v>
      </c>
      <c r="N843" s="235" t="s">
        <v>47</v>
      </c>
      <c r="O843" s="85"/>
      <c r="P843" s="222">
        <f>O843*H843</f>
        <v>0</v>
      </c>
      <c r="Q843" s="222">
        <v>0</v>
      </c>
      <c r="R843" s="222">
        <f>Q843*H843</f>
        <v>0</v>
      </c>
      <c r="S843" s="222">
        <v>0</v>
      </c>
      <c r="T843" s="223">
        <f>S843*H843</f>
        <v>0</v>
      </c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R843" s="224" t="s">
        <v>163</v>
      </c>
      <c r="AT843" s="224" t="s">
        <v>159</v>
      </c>
      <c r="AU843" s="224" t="s">
        <v>83</v>
      </c>
      <c r="AY843" s="17" t="s">
        <v>151</v>
      </c>
      <c r="BE843" s="225">
        <f>IF(N843="základní",J843,0)</f>
        <v>0</v>
      </c>
      <c r="BF843" s="225">
        <f>IF(N843="snížená",J843,0)</f>
        <v>0</v>
      </c>
      <c r="BG843" s="225">
        <f>IF(N843="zákl. přenesená",J843,0)</f>
        <v>0</v>
      </c>
      <c r="BH843" s="225">
        <f>IF(N843="sníž. přenesená",J843,0)</f>
        <v>0</v>
      </c>
      <c r="BI843" s="225">
        <f>IF(N843="nulová",J843,0)</f>
        <v>0</v>
      </c>
      <c r="BJ843" s="17" t="s">
        <v>83</v>
      </c>
      <c r="BK843" s="225">
        <f>ROUND(I843*H843,2)</f>
        <v>0</v>
      </c>
      <c r="BL843" s="17" t="s">
        <v>164</v>
      </c>
      <c r="BM843" s="224" t="s">
        <v>3011</v>
      </c>
    </row>
    <row r="844" s="2" customFormat="1" ht="16.5" customHeight="1">
      <c r="A844" s="39"/>
      <c r="B844" s="40"/>
      <c r="C844" s="226" t="s">
        <v>3012</v>
      </c>
      <c r="D844" s="226" t="s">
        <v>159</v>
      </c>
      <c r="E844" s="227" t="s">
        <v>3013</v>
      </c>
      <c r="F844" s="228" t="s">
        <v>3014</v>
      </c>
      <c r="G844" s="229" t="s">
        <v>162</v>
      </c>
      <c r="H844" s="230">
        <v>8</v>
      </c>
      <c r="I844" s="231"/>
      <c r="J844" s="232">
        <f>ROUND(I844*H844,2)</f>
        <v>0</v>
      </c>
      <c r="K844" s="228" t="s">
        <v>156</v>
      </c>
      <c r="L844" s="233"/>
      <c r="M844" s="234" t="s">
        <v>32</v>
      </c>
      <c r="N844" s="235" t="s">
        <v>47</v>
      </c>
      <c r="O844" s="85"/>
      <c r="P844" s="222">
        <f>O844*H844</f>
        <v>0</v>
      </c>
      <c r="Q844" s="222">
        <v>0</v>
      </c>
      <c r="R844" s="222">
        <f>Q844*H844</f>
        <v>0</v>
      </c>
      <c r="S844" s="222">
        <v>0</v>
      </c>
      <c r="T844" s="223">
        <f>S844*H844</f>
        <v>0</v>
      </c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R844" s="224" t="s">
        <v>163</v>
      </c>
      <c r="AT844" s="224" t="s">
        <v>159</v>
      </c>
      <c r="AU844" s="224" t="s">
        <v>83</v>
      </c>
      <c r="AY844" s="17" t="s">
        <v>151</v>
      </c>
      <c r="BE844" s="225">
        <f>IF(N844="základní",J844,0)</f>
        <v>0</v>
      </c>
      <c r="BF844" s="225">
        <f>IF(N844="snížená",J844,0)</f>
        <v>0</v>
      </c>
      <c r="BG844" s="225">
        <f>IF(N844="zákl. přenesená",J844,0)</f>
        <v>0</v>
      </c>
      <c r="BH844" s="225">
        <f>IF(N844="sníž. přenesená",J844,0)</f>
        <v>0</v>
      </c>
      <c r="BI844" s="225">
        <f>IF(N844="nulová",J844,0)</f>
        <v>0</v>
      </c>
      <c r="BJ844" s="17" t="s">
        <v>83</v>
      </c>
      <c r="BK844" s="225">
        <f>ROUND(I844*H844,2)</f>
        <v>0</v>
      </c>
      <c r="BL844" s="17" t="s">
        <v>164</v>
      </c>
      <c r="BM844" s="224" t="s">
        <v>3015</v>
      </c>
    </row>
    <row r="845" s="2" customFormat="1" ht="21.75" customHeight="1">
      <c r="A845" s="39"/>
      <c r="B845" s="40"/>
      <c r="C845" s="226" t="s">
        <v>3016</v>
      </c>
      <c r="D845" s="226" t="s">
        <v>159</v>
      </c>
      <c r="E845" s="227" t="s">
        <v>3017</v>
      </c>
      <c r="F845" s="228" t="s">
        <v>3018</v>
      </c>
      <c r="G845" s="229" t="s">
        <v>191</v>
      </c>
      <c r="H845" s="230">
        <v>6</v>
      </c>
      <c r="I845" s="231"/>
      <c r="J845" s="232">
        <f>ROUND(I845*H845,2)</f>
        <v>0</v>
      </c>
      <c r="K845" s="228" t="s">
        <v>156</v>
      </c>
      <c r="L845" s="233"/>
      <c r="M845" s="234" t="s">
        <v>32</v>
      </c>
      <c r="N845" s="235" t="s">
        <v>47</v>
      </c>
      <c r="O845" s="85"/>
      <c r="P845" s="222">
        <f>O845*H845</f>
        <v>0</v>
      </c>
      <c r="Q845" s="222">
        <v>0</v>
      </c>
      <c r="R845" s="222">
        <f>Q845*H845</f>
        <v>0</v>
      </c>
      <c r="S845" s="222">
        <v>0</v>
      </c>
      <c r="T845" s="223">
        <f>S845*H845</f>
        <v>0</v>
      </c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R845" s="224" t="s">
        <v>163</v>
      </c>
      <c r="AT845" s="224" t="s">
        <v>159</v>
      </c>
      <c r="AU845" s="224" t="s">
        <v>83</v>
      </c>
      <c r="AY845" s="17" t="s">
        <v>151</v>
      </c>
      <c r="BE845" s="225">
        <f>IF(N845="základní",J845,0)</f>
        <v>0</v>
      </c>
      <c r="BF845" s="225">
        <f>IF(N845="snížená",J845,0)</f>
        <v>0</v>
      </c>
      <c r="BG845" s="225">
        <f>IF(N845="zákl. přenesená",J845,0)</f>
        <v>0</v>
      </c>
      <c r="BH845" s="225">
        <f>IF(N845="sníž. přenesená",J845,0)</f>
        <v>0</v>
      </c>
      <c r="BI845" s="225">
        <f>IF(N845="nulová",J845,0)</f>
        <v>0</v>
      </c>
      <c r="BJ845" s="17" t="s">
        <v>83</v>
      </c>
      <c r="BK845" s="225">
        <f>ROUND(I845*H845,2)</f>
        <v>0</v>
      </c>
      <c r="BL845" s="17" t="s">
        <v>164</v>
      </c>
      <c r="BM845" s="224" t="s">
        <v>3019</v>
      </c>
    </row>
    <row r="846" s="2" customFormat="1" ht="16.5" customHeight="1">
      <c r="A846" s="39"/>
      <c r="B846" s="40"/>
      <c r="C846" s="226" t="s">
        <v>3020</v>
      </c>
      <c r="D846" s="226" t="s">
        <v>159</v>
      </c>
      <c r="E846" s="227" t="s">
        <v>3021</v>
      </c>
      <c r="F846" s="228" t="s">
        <v>3022</v>
      </c>
      <c r="G846" s="229" t="s">
        <v>191</v>
      </c>
      <c r="H846" s="230">
        <v>11</v>
      </c>
      <c r="I846" s="231"/>
      <c r="J846" s="232">
        <f>ROUND(I846*H846,2)</f>
        <v>0</v>
      </c>
      <c r="K846" s="228" t="s">
        <v>156</v>
      </c>
      <c r="L846" s="233"/>
      <c r="M846" s="234" t="s">
        <v>32</v>
      </c>
      <c r="N846" s="235" t="s">
        <v>47</v>
      </c>
      <c r="O846" s="85"/>
      <c r="P846" s="222">
        <f>O846*H846</f>
        <v>0</v>
      </c>
      <c r="Q846" s="222">
        <v>0</v>
      </c>
      <c r="R846" s="222">
        <f>Q846*H846</f>
        <v>0</v>
      </c>
      <c r="S846" s="222">
        <v>0</v>
      </c>
      <c r="T846" s="223">
        <f>S846*H846</f>
        <v>0</v>
      </c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R846" s="224" t="s">
        <v>163</v>
      </c>
      <c r="AT846" s="224" t="s">
        <v>159</v>
      </c>
      <c r="AU846" s="224" t="s">
        <v>83</v>
      </c>
      <c r="AY846" s="17" t="s">
        <v>151</v>
      </c>
      <c r="BE846" s="225">
        <f>IF(N846="základní",J846,0)</f>
        <v>0</v>
      </c>
      <c r="BF846" s="225">
        <f>IF(N846="snížená",J846,0)</f>
        <v>0</v>
      </c>
      <c r="BG846" s="225">
        <f>IF(N846="zákl. přenesená",J846,0)</f>
        <v>0</v>
      </c>
      <c r="BH846" s="225">
        <f>IF(N846="sníž. přenesená",J846,0)</f>
        <v>0</v>
      </c>
      <c r="BI846" s="225">
        <f>IF(N846="nulová",J846,0)</f>
        <v>0</v>
      </c>
      <c r="BJ846" s="17" t="s">
        <v>83</v>
      </c>
      <c r="BK846" s="225">
        <f>ROUND(I846*H846,2)</f>
        <v>0</v>
      </c>
      <c r="BL846" s="17" t="s">
        <v>164</v>
      </c>
      <c r="BM846" s="224" t="s">
        <v>3023</v>
      </c>
    </row>
    <row r="847" s="2" customFormat="1" ht="16.5" customHeight="1">
      <c r="A847" s="39"/>
      <c r="B847" s="40"/>
      <c r="C847" s="226" t="s">
        <v>3024</v>
      </c>
      <c r="D847" s="226" t="s">
        <v>159</v>
      </c>
      <c r="E847" s="227" t="s">
        <v>3025</v>
      </c>
      <c r="F847" s="228" t="s">
        <v>3026</v>
      </c>
      <c r="G847" s="229" t="s">
        <v>191</v>
      </c>
      <c r="H847" s="230">
        <v>6</v>
      </c>
      <c r="I847" s="231"/>
      <c r="J847" s="232">
        <f>ROUND(I847*H847,2)</f>
        <v>0</v>
      </c>
      <c r="K847" s="228" t="s">
        <v>156</v>
      </c>
      <c r="L847" s="233"/>
      <c r="M847" s="234" t="s">
        <v>32</v>
      </c>
      <c r="N847" s="235" t="s">
        <v>47</v>
      </c>
      <c r="O847" s="85"/>
      <c r="P847" s="222">
        <f>O847*H847</f>
        <v>0</v>
      </c>
      <c r="Q847" s="222">
        <v>0</v>
      </c>
      <c r="R847" s="222">
        <f>Q847*H847</f>
        <v>0</v>
      </c>
      <c r="S847" s="222">
        <v>0</v>
      </c>
      <c r="T847" s="223">
        <f>S847*H847</f>
        <v>0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24" t="s">
        <v>163</v>
      </c>
      <c r="AT847" s="224" t="s">
        <v>159</v>
      </c>
      <c r="AU847" s="224" t="s">
        <v>83</v>
      </c>
      <c r="AY847" s="17" t="s">
        <v>151</v>
      </c>
      <c r="BE847" s="225">
        <f>IF(N847="základní",J847,0)</f>
        <v>0</v>
      </c>
      <c r="BF847" s="225">
        <f>IF(N847="snížená",J847,0)</f>
        <v>0</v>
      </c>
      <c r="BG847" s="225">
        <f>IF(N847="zákl. přenesená",J847,0)</f>
        <v>0</v>
      </c>
      <c r="BH847" s="225">
        <f>IF(N847="sníž. přenesená",J847,0)</f>
        <v>0</v>
      </c>
      <c r="BI847" s="225">
        <f>IF(N847="nulová",J847,0)</f>
        <v>0</v>
      </c>
      <c r="BJ847" s="17" t="s">
        <v>83</v>
      </c>
      <c r="BK847" s="225">
        <f>ROUND(I847*H847,2)</f>
        <v>0</v>
      </c>
      <c r="BL847" s="17" t="s">
        <v>164</v>
      </c>
      <c r="BM847" s="224" t="s">
        <v>3027</v>
      </c>
    </row>
    <row r="848" s="2" customFormat="1" ht="16.5" customHeight="1">
      <c r="A848" s="39"/>
      <c r="B848" s="40"/>
      <c r="C848" s="226" t="s">
        <v>3028</v>
      </c>
      <c r="D848" s="226" t="s">
        <v>159</v>
      </c>
      <c r="E848" s="227" t="s">
        <v>3029</v>
      </c>
      <c r="F848" s="228" t="s">
        <v>3030</v>
      </c>
      <c r="G848" s="229" t="s">
        <v>191</v>
      </c>
      <c r="H848" s="230">
        <v>11</v>
      </c>
      <c r="I848" s="231"/>
      <c r="J848" s="232">
        <f>ROUND(I848*H848,2)</f>
        <v>0</v>
      </c>
      <c r="K848" s="228" t="s">
        <v>156</v>
      </c>
      <c r="L848" s="233"/>
      <c r="M848" s="234" t="s">
        <v>32</v>
      </c>
      <c r="N848" s="235" t="s">
        <v>47</v>
      </c>
      <c r="O848" s="85"/>
      <c r="P848" s="222">
        <f>O848*H848</f>
        <v>0</v>
      </c>
      <c r="Q848" s="222">
        <v>0</v>
      </c>
      <c r="R848" s="222">
        <f>Q848*H848</f>
        <v>0</v>
      </c>
      <c r="S848" s="222">
        <v>0</v>
      </c>
      <c r="T848" s="223">
        <f>S848*H848</f>
        <v>0</v>
      </c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R848" s="224" t="s">
        <v>163</v>
      </c>
      <c r="AT848" s="224" t="s">
        <v>159</v>
      </c>
      <c r="AU848" s="224" t="s">
        <v>83</v>
      </c>
      <c r="AY848" s="17" t="s">
        <v>151</v>
      </c>
      <c r="BE848" s="225">
        <f>IF(N848="základní",J848,0)</f>
        <v>0</v>
      </c>
      <c r="BF848" s="225">
        <f>IF(N848="snížená",J848,0)</f>
        <v>0</v>
      </c>
      <c r="BG848" s="225">
        <f>IF(N848="zákl. přenesená",J848,0)</f>
        <v>0</v>
      </c>
      <c r="BH848" s="225">
        <f>IF(N848="sníž. přenesená",J848,0)</f>
        <v>0</v>
      </c>
      <c r="BI848" s="225">
        <f>IF(N848="nulová",J848,0)</f>
        <v>0</v>
      </c>
      <c r="BJ848" s="17" t="s">
        <v>83</v>
      </c>
      <c r="BK848" s="225">
        <f>ROUND(I848*H848,2)</f>
        <v>0</v>
      </c>
      <c r="BL848" s="17" t="s">
        <v>164</v>
      </c>
      <c r="BM848" s="224" t="s">
        <v>3031</v>
      </c>
    </row>
    <row r="849" s="2" customFormat="1" ht="21.75" customHeight="1">
      <c r="A849" s="39"/>
      <c r="B849" s="40"/>
      <c r="C849" s="226" t="s">
        <v>3032</v>
      </c>
      <c r="D849" s="226" t="s">
        <v>159</v>
      </c>
      <c r="E849" s="227" t="s">
        <v>3033</v>
      </c>
      <c r="F849" s="228" t="s">
        <v>3034</v>
      </c>
      <c r="G849" s="229" t="s">
        <v>191</v>
      </c>
      <c r="H849" s="230">
        <v>11</v>
      </c>
      <c r="I849" s="231"/>
      <c r="J849" s="232">
        <f>ROUND(I849*H849,2)</f>
        <v>0</v>
      </c>
      <c r="K849" s="228" t="s">
        <v>156</v>
      </c>
      <c r="L849" s="233"/>
      <c r="M849" s="234" t="s">
        <v>32</v>
      </c>
      <c r="N849" s="235" t="s">
        <v>47</v>
      </c>
      <c r="O849" s="85"/>
      <c r="P849" s="222">
        <f>O849*H849</f>
        <v>0</v>
      </c>
      <c r="Q849" s="222">
        <v>0</v>
      </c>
      <c r="R849" s="222">
        <f>Q849*H849</f>
        <v>0</v>
      </c>
      <c r="S849" s="222">
        <v>0</v>
      </c>
      <c r="T849" s="223">
        <f>S849*H849</f>
        <v>0</v>
      </c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R849" s="224" t="s">
        <v>163</v>
      </c>
      <c r="AT849" s="224" t="s">
        <v>159</v>
      </c>
      <c r="AU849" s="224" t="s">
        <v>83</v>
      </c>
      <c r="AY849" s="17" t="s">
        <v>151</v>
      </c>
      <c r="BE849" s="225">
        <f>IF(N849="základní",J849,0)</f>
        <v>0</v>
      </c>
      <c r="BF849" s="225">
        <f>IF(N849="snížená",J849,0)</f>
        <v>0</v>
      </c>
      <c r="BG849" s="225">
        <f>IF(N849="zákl. přenesená",J849,0)</f>
        <v>0</v>
      </c>
      <c r="BH849" s="225">
        <f>IF(N849="sníž. přenesená",J849,0)</f>
        <v>0</v>
      </c>
      <c r="BI849" s="225">
        <f>IF(N849="nulová",J849,0)</f>
        <v>0</v>
      </c>
      <c r="BJ849" s="17" t="s">
        <v>83</v>
      </c>
      <c r="BK849" s="225">
        <f>ROUND(I849*H849,2)</f>
        <v>0</v>
      </c>
      <c r="BL849" s="17" t="s">
        <v>164</v>
      </c>
      <c r="BM849" s="224" t="s">
        <v>3035</v>
      </c>
    </row>
    <row r="850" s="2" customFormat="1" ht="21.75" customHeight="1">
      <c r="A850" s="39"/>
      <c r="B850" s="40"/>
      <c r="C850" s="226" t="s">
        <v>3036</v>
      </c>
      <c r="D850" s="226" t="s">
        <v>159</v>
      </c>
      <c r="E850" s="227" t="s">
        <v>3037</v>
      </c>
      <c r="F850" s="228" t="s">
        <v>3038</v>
      </c>
      <c r="G850" s="229" t="s">
        <v>191</v>
      </c>
      <c r="H850" s="230">
        <v>6</v>
      </c>
      <c r="I850" s="231"/>
      <c r="J850" s="232">
        <f>ROUND(I850*H850,2)</f>
        <v>0</v>
      </c>
      <c r="K850" s="228" t="s">
        <v>156</v>
      </c>
      <c r="L850" s="233"/>
      <c r="M850" s="234" t="s">
        <v>32</v>
      </c>
      <c r="N850" s="235" t="s">
        <v>47</v>
      </c>
      <c r="O850" s="85"/>
      <c r="P850" s="222">
        <f>O850*H850</f>
        <v>0</v>
      </c>
      <c r="Q850" s="222">
        <v>0</v>
      </c>
      <c r="R850" s="222">
        <f>Q850*H850</f>
        <v>0</v>
      </c>
      <c r="S850" s="222">
        <v>0</v>
      </c>
      <c r="T850" s="223">
        <f>S850*H850</f>
        <v>0</v>
      </c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R850" s="224" t="s">
        <v>163</v>
      </c>
      <c r="AT850" s="224" t="s">
        <v>159</v>
      </c>
      <c r="AU850" s="224" t="s">
        <v>83</v>
      </c>
      <c r="AY850" s="17" t="s">
        <v>151</v>
      </c>
      <c r="BE850" s="225">
        <f>IF(N850="základní",J850,0)</f>
        <v>0</v>
      </c>
      <c r="BF850" s="225">
        <f>IF(N850="snížená",J850,0)</f>
        <v>0</v>
      </c>
      <c r="BG850" s="225">
        <f>IF(N850="zákl. přenesená",J850,0)</f>
        <v>0</v>
      </c>
      <c r="BH850" s="225">
        <f>IF(N850="sníž. přenesená",J850,0)</f>
        <v>0</v>
      </c>
      <c r="BI850" s="225">
        <f>IF(N850="nulová",J850,0)</f>
        <v>0</v>
      </c>
      <c r="BJ850" s="17" t="s">
        <v>83</v>
      </c>
      <c r="BK850" s="225">
        <f>ROUND(I850*H850,2)</f>
        <v>0</v>
      </c>
      <c r="BL850" s="17" t="s">
        <v>164</v>
      </c>
      <c r="BM850" s="224" t="s">
        <v>3039</v>
      </c>
    </row>
    <row r="851" s="2" customFormat="1" ht="21.75" customHeight="1">
      <c r="A851" s="39"/>
      <c r="B851" s="40"/>
      <c r="C851" s="213" t="s">
        <v>3040</v>
      </c>
      <c r="D851" s="213" t="s">
        <v>152</v>
      </c>
      <c r="E851" s="214" t="s">
        <v>3041</v>
      </c>
      <c r="F851" s="215" t="s">
        <v>3042</v>
      </c>
      <c r="G851" s="216" t="s">
        <v>191</v>
      </c>
      <c r="H851" s="217">
        <v>6</v>
      </c>
      <c r="I851" s="218"/>
      <c r="J851" s="219">
        <f>ROUND(I851*H851,2)</f>
        <v>0</v>
      </c>
      <c r="K851" s="215" t="s">
        <v>156</v>
      </c>
      <c r="L851" s="45"/>
      <c r="M851" s="220" t="s">
        <v>32</v>
      </c>
      <c r="N851" s="221" t="s">
        <v>47</v>
      </c>
      <c r="O851" s="85"/>
      <c r="P851" s="222">
        <f>O851*H851</f>
        <v>0</v>
      </c>
      <c r="Q851" s="222">
        <v>0</v>
      </c>
      <c r="R851" s="222">
        <f>Q851*H851</f>
        <v>0</v>
      </c>
      <c r="S851" s="222">
        <v>0</v>
      </c>
      <c r="T851" s="223">
        <f>S851*H851</f>
        <v>0</v>
      </c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R851" s="224" t="s">
        <v>157</v>
      </c>
      <c r="AT851" s="224" t="s">
        <v>152</v>
      </c>
      <c r="AU851" s="224" t="s">
        <v>83</v>
      </c>
      <c r="AY851" s="17" t="s">
        <v>151</v>
      </c>
      <c r="BE851" s="225">
        <f>IF(N851="základní",J851,0)</f>
        <v>0</v>
      </c>
      <c r="BF851" s="225">
        <f>IF(N851="snížená",J851,0)</f>
        <v>0</v>
      </c>
      <c r="BG851" s="225">
        <f>IF(N851="zákl. přenesená",J851,0)</f>
        <v>0</v>
      </c>
      <c r="BH851" s="225">
        <f>IF(N851="sníž. přenesená",J851,0)</f>
        <v>0</v>
      </c>
      <c r="BI851" s="225">
        <f>IF(N851="nulová",J851,0)</f>
        <v>0</v>
      </c>
      <c r="BJ851" s="17" t="s">
        <v>83</v>
      </c>
      <c r="BK851" s="225">
        <f>ROUND(I851*H851,2)</f>
        <v>0</v>
      </c>
      <c r="BL851" s="17" t="s">
        <v>157</v>
      </c>
      <c r="BM851" s="224" t="s">
        <v>3043</v>
      </c>
    </row>
    <row r="852" s="2" customFormat="1" ht="16.5" customHeight="1">
      <c r="A852" s="39"/>
      <c r="B852" s="40"/>
      <c r="C852" s="213" t="s">
        <v>3044</v>
      </c>
      <c r="D852" s="213" t="s">
        <v>152</v>
      </c>
      <c r="E852" s="214" t="s">
        <v>3045</v>
      </c>
      <c r="F852" s="215" t="s">
        <v>3046</v>
      </c>
      <c r="G852" s="216" t="s">
        <v>162</v>
      </c>
      <c r="H852" s="217">
        <v>1</v>
      </c>
      <c r="I852" s="218"/>
      <c r="J852" s="219">
        <f>ROUND(I852*H852,2)</f>
        <v>0</v>
      </c>
      <c r="K852" s="215" t="s">
        <v>156</v>
      </c>
      <c r="L852" s="45"/>
      <c r="M852" s="220" t="s">
        <v>32</v>
      </c>
      <c r="N852" s="221" t="s">
        <v>47</v>
      </c>
      <c r="O852" s="85"/>
      <c r="P852" s="222">
        <f>O852*H852</f>
        <v>0</v>
      </c>
      <c r="Q852" s="222">
        <v>0</v>
      </c>
      <c r="R852" s="222">
        <f>Q852*H852</f>
        <v>0</v>
      </c>
      <c r="S852" s="222">
        <v>0</v>
      </c>
      <c r="T852" s="223">
        <f>S852*H852</f>
        <v>0</v>
      </c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R852" s="224" t="s">
        <v>497</v>
      </c>
      <c r="AT852" s="224" t="s">
        <v>152</v>
      </c>
      <c r="AU852" s="224" t="s">
        <v>83</v>
      </c>
      <c r="AY852" s="17" t="s">
        <v>151</v>
      </c>
      <c r="BE852" s="225">
        <f>IF(N852="základní",J852,0)</f>
        <v>0</v>
      </c>
      <c r="BF852" s="225">
        <f>IF(N852="snížená",J852,0)</f>
        <v>0</v>
      </c>
      <c r="BG852" s="225">
        <f>IF(N852="zákl. přenesená",J852,0)</f>
        <v>0</v>
      </c>
      <c r="BH852" s="225">
        <f>IF(N852="sníž. přenesená",J852,0)</f>
        <v>0</v>
      </c>
      <c r="BI852" s="225">
        <f>IF(N852="nulová",J852,0)</f>
        <v>0</v>
      </c>
      <c r="BJ852" s="17" t="s">
        <v>83</v>
      </c>
      <c r="BK852" s="225">
        <f>ROUND(I852*H852,2)</f>
        <v>0</v>
      </c>
      <c r="BL852" s="17" t="s">
        <v>497</v>
      </c>
      <c r="BM852" s="224" t="s">
        <v>3047</v>
      </c>
    </row>
    <row r="853" s="2" customFormat="1" ht="33" customHeight="1">
      <c r="A853" s="39"/>
      <c r="B853" s="40"/>
      <c r="C853" s="226" t="s">
        <v>3048</v>
      </c>
      <c r="D853" s="226" t="s">
        <v>159</v>
      </c>
      <c r="E853" s="227" t="s">
        <v>3049</v>
      </c>
      <c r="F853" s="228" t="s">
        <v>3050</v>
      </c>
      <c r="G853" s="229" t="s">
        <v>162</v>
      </c>
      <c r="H853" s="230">
        <v>2</v>
      </c>
      <c r="I853" s="231"/>
      <c r="J853" s="232">
        <f>ROUND(I853*H853,2)</f>
        <v>0</v>
      </c>
      <c r="K853" s="228" t="s">
        <v>156</v>
      </c>
      <c r="L853" s="233"/>
      <c r="M853" s="234" t="s">
        <v>32</v>
      </c>
      <c r="N853" s="235" t="s">
        <v>47</v>
      </c>
      <c r="O853" s="85"/>
      <c r="P853" s="222">
        <f>O853*H853</f>
        <v>0</v>
      </c>
      <c r="Q853" s="222">
        <v>0</v>
      </c>
      <c r="R853" s="222">
        <f>Q853*H853</f>
        <v>0</v>
      </c>
      <c r="S853" s="222">
        <v>0</v>
      </c>
      <c r="T853" s="223">
        <f>S853*H853</f>
        <v>0</v>
      </c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R853" s="224" t="s">
        <v>163</v>
      </c>
      <c r="AT853" s="224" t="s">
        <v>159</v>
      </c>
      <c r="AU853" s="224" t="s">
        <v>83</v>
      </c>
      <c r="AY853" s="17" t="s">
        <v>151</v>
      </c>
      <c r="BE853" s="225">
        <f>IF(N853="základní",J853,0)</f>
        <v>0</v>
      </c>
      <c r="BF853" s="225">
        <f>IF(N853="snížená",J853,0)</f>
        <v>0</v>
      </c>
      <c r="BG853" s="225">
        <f>IF(N853="zákl. přenesená",J853,0)</f>
        <v>0</v>
      </c>
      <c r="BH853" s="225">
        <f>IF(N853="sníž. přenesená",J853,0)</f>
        <v>0</v>
      </c>
      <c r="BI853" s="225">
        <f>IF(N853="nulová",J853,0)</f>
        <v>0</v>
      </c>
      <c r="BJ853" s="17" t="s">
        <v>83</v>
      </c>
      <c r="BK853" s="225">
        <f>ROUND(I853*H853,2)</f>
        <v>0</v>
      </c>
      <c r="BL853" s="17" t="s">
        <v>164</v>
      </c>
      <c r="BM853" s="224" t="s">
        <v>3051</v>
      </c>
    </row>
    <row r="854" s="2" customFormat="1" ht="24.15" customHeight="1">
      <c r="A854" s="39"/>
      <c r="B854" s="40"/>
      <c r="C854" s="226" t="s">
        <v>3052</v>
      </c>
      <c r="D854" s="226" t="s">
        <v>159</v>
      </c>
      <c r="E854" s="227" t="s">
        <v>3053</v>
      </c>
      <c r="F854" s="228" t="s">
        <v>3054</v>
      </c>
      <c r="G854" s="229" t="s">
        <v>162</v>
      </c>
      <c r="H854" s="230">
        <v>2</v>
      </c>
      <c r="I854" s="231"/>
      <c r="J854" s="232">
        <f>ROUND(I854*H854,2)</f>
        <v>0</v>
      </c>
      <c r="K854" s="228" t="s">
        <v>156</v>
      </c>
      <c r="L854" s="233"/>
      <c r="M854" s="234" t="s">
        <v>32</v>
      </c>
      <c r="N854" s="235" t="s">
        <v>47</v>
      </c>
      <c r="O854" s="85"/>
      <c r="P854" s="222">
        <f>O854*H854</f>
        <v>0</v>
      </c>
      <c r="Q854" s="222">
        <v>0</v>
      </c>
      <c r="R854" s="222">
        <f>Q854*H854</f>
        <v>0</v>
      </c>
      <c r="S854" s="222">
        <v>0</v>
      </c>
      <c r="T854" s="223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24" t="s">
        <v>163</v>
      </c>
      <c r="AT854" s="224" t="s">
        <v>159</v>
      </c>
      <c r="AU854" s="224" t="s">
        <v>83</v>
      </c>
      <c r="AY854" s="17" t="s">
        <v>151</v>
      </c>
      <c r="BE854" s="225">
        <f>IF(N854="základní",J854,0)</f>
        <v>0</v>
      </c>
      <c r="BF854" s="225">
        <f>IF(N854="snížená",J854,0)</f>
        <v>0</v>
      </c>
      <c r="BG854" s="225">
        <f>IF(N854="zákl. přenesená",J854,0)</f>
        <v>0</v>
      </c>
      <c r="BH854" s="225">
        <f>IF(N854="sníž. přenesená",J854,0)</f>
        <v>0</v>
      </c>
      <c r="BI854" s="225">
        <f>IF(N854="nulová",J854,0)</f>
        <v>0</v>
      </c>
      <c r="BJ854" s="17" t="s">
        <v>83</v>
      </c>
      <c r="BK854" s="225">
        <f>ROUND(I854*H854,2)</f>
        <v>0</v>
      </c>
      <c r="BL854" s="17" t="s">
        <v>164</v>
      </c>
      <c r="BM854" s="224" t="s">
        <v>3055</v>
      </c>
    </row>
    <row r="855" s="2" customFormat="1" ht="33" customHeight="1">
      <c r="A855" s="39"/>
      <c r="B855" s="40"/>
      <c r="C855" s="213" t="s">
        <v>3056</v>
      </c>
      <c r="D855" s="213" t="s">
        <v>152</v>
      </c>
      <c r="E855" s="214" t="s">
        <v>3057</v>
      </c>
      <c r="F855" s="215" t="s">
        <v>3058</v>
      </c>
      <c r="G855" s="216" t="s">
        <v>162</v>
      </c>
      <c r="H855" s="217">
        <v>4</v>
      </c>
      <c r="I855" s="218"/>
      <c r="J855" s="219">
        <f>ROUND(I855*H855,2)</f>
        <v>0</v>
      </c>
      <c r="K855" s="215" t="s">
        <v>156</v>
      </c>
      <c r="L855" s="45"/>
      <c r="M855" s="220" t="s">
        <v>32</v>
      </c>
      <c r="N855" s="221" t="s">
        <v>47</v>
      </c>
      <c r="O855" s="85"/>
      <c r="P855" s="222">
        <f>O855*H855</f>
        <v>0</v>
      </c>
      <c r="Q855" s="222">
        <v>0</v>
      </c>
      <c r="R855" s="222">
        <f>Q855*H855</f>
        <v>0</v>
      </c>
      <c r="S855" s="222">
        <v>0</v>
      </c>
      <c r="T855" s="223">
        <f>S855*H855</f>
        <v>0</v>
      </c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R855" s="224" t="s">
        <v>157</v>
      </c>
      <c r="AT855" s="224" t="s">
        <v>152</v>
      </c>
      <c r="AU855" s="224" t="s">
        <v>83</v>
      </c>
      <c r="AY855" s="17" t="s">
        <v>151</v>
      </c>
      <c r="BE855" s="225">
        <f>IF(N855="základní",J855,0)</f>
        <v>0</v>
      </c>
      <c r="BF855" s="225">
        <f>IF(N855="snížená",J855,0)</f>
        <v>0</v>
      </c>
      <c r="BG855" s="225">
        <f>IF(N855="zákl. přenesená",J855,0)</f>
        <v>0</v>
      </c>
      <c r="BH855" s="225">
        <f>IF(N855="sníž. přenesená",J855,0)</f>
        <v>0</v>
      </c>
      <c r="BI855" s="225">
        <f>IF(N855="nulová",J855,0)</f>
        <v>0</v>
      </c>
      <c r="BJ855" s="17" t="s">
        <v>83</v>
      </c>
      <c r="BK855" s="225">
        <f>ROUND(I855*H855,2)</f>
        <v>0</v>
      </c>
      <c r="BL855" s="17" t="s">
        <v>157</v>
      </c>
      <c r="BM855" s="224" t="s">
        <v>3059</v>
      </c>
    </row>
    <row r="856" s="2" customFormat="1" ht="37.8" customHeight="1">
      <c r="A856" s="39"/>
      <c r="B856" s="40"/>
      <c r="C856" s="213" t="s">
        <v>3060</v>
      </c>
      <c r="D856" s="213" t="s">
        <v>152</v>
      </c>
      <c r="E856" s="214" t="s">
        <v>3061</v>
      </c>
      <c r="F856" s="215" t="s">
        <v>3062</v>
      </c>
      <c r="G856" s="216" t="s">
        <v>191</v>
      </c>
      <c r="H856" s="217">
        <v>6</v>
      </c>
      <c r="I856" s="218"/>
      <c r="J856" s="219">
        <f>ROUND(I856*H856,2)</f>
        <v>0</v>
      </c>
      <c r="K856" s="215" t="s">
        <v>156</v>
      </c>
      <c r="L856" s="45"/>
      <c r="M856" s="220" t="s">
        <v>32</v>
      </c>
      <c r="N856" s="221" t="s">
        <v>47</v>
      </c>
      <c r="O856" s="85"/>
      <c r="P856" s="222">
        <f>O856*H856</f>
        <v>0</v>
      </c>
      <c r="Q856" s="222">
        <v>0</v>
      </c>
      <c r="R856" s="222">
        <f>Q856*H856</f>
        <v>0</v>
      </c>
      <c r="S856" s="222">
        <v>0</v>
      </c>
      <c r="T856" s="223">
        <f>S856*H856</f>
        <v>0</v>
      </c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R856" s="224" t="s">
        <v>157</v>
      </c>
      <c r="AT856" s="224" t="s">
        <v>152</v>
      </c>
      <c r="AU856" s="224" t="s">
        <v>83</v>
      </c>
      <c r="AY856" s="17" t="s">
        <v>151</v>
      </c>
      <c r="BE856" s="225">
        <f>IF(N856="základní",J856,0)</f>
        <v>0</v>
      </c>
      <c r="BF856" s="225">
        <f>IF(N856="snížená",J856,0)</f>
        <v>0</v>
      </c>
      <c r="BG856" s="225">
        <f>IF(N856="zákl. přenesená",J856,0)</f>
        <v>0</v>
      </c>
      <c r="BH856" s="225">
        <f>IF(N856="sníž. přenesená",J856,0)</f>
        <v>0</v>
      </c>
      <c r="BI856" s="225">
        <f>IF(N856="nulová",J856,0)</f>
        <v>0</v>
      </c>
      <c r="BJ856" s="17" t="s">
        <v>83</v>
      </c>
      <c r="BK856" s="225">
        <f>ROUND(I856*H856,2)</f>
        <v>0</v>
      </c>
      <c r="BL856" s="17" t="s">
        <v>157</v>
      </c>
      <c r="BM856" s="224" t="s">
        <v>3063</v>
      </c>
    </row>
    <row r="857" s="2" customFormat="1" ht="37.8" customHeight="1">
      <c r="A857" s="39"/>
      <c r="B857" s="40"/>
      <c r="C857" s="213" t="s">
        <v>3064</v>
      </c>
      <c r="D857" s="213" t="s">
        <v>152</v>
      </c>
      <c r="E857" s="214" t="s">
        <v>3065</v>
      </c>
      <c r="F857" s="215" t="s">
        <v>3066</v>
      </c>
      <c r="G857" s="216" t="s">
        <v>191</v>
      </c>
      <c r="H857" s="217">
        <v>11</v>
      </c>
      <c r="I857" s="218"/>
      <c r="J857" s="219">
        <f>ROUND(I857*H857,2)</f>
        <v>0</v>
      </c>
      <c r="K857" s="215" t="s">
        <v>156</v>
      </c>
      <c r="L857" s="45"/>
      <c r="M857" s="220" t="s">
        <v>32</v>
      </c>
      <c r="N857" s="221" t="s">
        <v>47</v>
      </c>
      <c r="O857" s="85"/>
      <c r="P857" s="222">
        <f>O857*H857</f>
        <v>0</v>
      </c>
      <c r="Q857" s="222">
        <v>0</v>
      </c>
      <c r="R857" s="222">
        <f>Q857*H857</f>
        <v>0</v>
      </c>
      <c r="S857" s="222">
        <v>0</v>
      </c>
      <c r="T857" s="223">
        <f>S857*H857</f>
        <v>0</v>
      </c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R857" s="224" t="s">
        <v>157</v>
      </c>
      <c r="AT857" s="224" t="s">
        <v>152</v>
      </c>
      <c r="AU857" s="224" t="s">
        <v>83</v>
      </c>
      <c r="AY857" s="17" t="s">
        <v>151</v>
      </c>
      <c r="BE857" s="225">
        <f>IF(N857="základní",J857,0)</f>
        <v>0</v>
      </c>
      <c r="BF857" s="225">
        <f>IF(N857="snížená",J857,0)</f>
        <v>0</v>
      </c>
      <c r="BG857" s="225">
        <f>IF(N857="zákl. přenesená",J857,0)</f>
        <v>0</v>
      </c>
      <c r="BH857" s="225">
        <f>IF(N857="sníž. přenesená",J857,0)</f>
        <v>0</v>
      </c>
      <c r="BI857" s="225">
        <f>IF(N857="nulová",J857,0)</f>
        <v>0</v>
      </c>
      <c r="BJ857" s="17" t="s">
        <v>83</v>
      </c>
      <c r="BK857" s="225">
        <f>ROUND(I857*H857,2)</f>
        <v>0</v>
      </c>
      <c r="BL857" s="17" t="s">
        <v>157</v>
      </c>
      <c r="BM857" s="224" t="s">
        <v>3067</v>
      </c>
    </row>
    <row r="858" s="2" customFormat="1" ht="24.15" customHeight="1">
      <c r="A858" s="39"/>
      <c r="B858" s="40"/>
      <c r="C858" s="213" t="s">
        <v>3068</v>
      </c>
      <c r="D858" s="213" t="s">
        <v>152</v>
      </c>
      <c r="E858" s="214" t="s">
        <v>3069</v>
      </c>
      <c r="F858" s="215" t="s">
        <v>3070</v>
      </c>
      <c r="G858" s="216" t="s">
        <v>162</v>
      </c>
      <c r="H858" s="217">
        <v>6</v>
      </c>
      <c r="I858" s="218"/>
      <c r="J858" s="219">
        <f>ROUND(I858*H858,2)</f>
        <v>0</v>
      </c>
      <c r="K858" s="215" t="s">
        <v>156</v>
      </c>
      <c r="L858" s="45"/>
      <c r="M858" s="220" t="s">
        <v>32</v>
      </c>
      <c r="N858" s="221" t="s">
        <v>47</v>
      </c>
      <c r="O858" s="85"/>
      <c r="P858" s="222">
        <f>O858*H858</f>
        <v>0</v>
      </c>
      <c r="Q858" s="222">
        <v>0</v>
      </c>
      <c r="R858" s="222">
        <f>Q858*H858</f>
        <v>0</v>
      </c>
      <c r="S858" s="222">
        <v>0</v>
      </c>
      <c r="T858" s="223">
        <f>S858*H858</f>
        <v>0</v>
      </c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R858" s="224" t="s">
        <v>157</v>
      </c>
      <c r="AT858" s="224" t="s">
        <v>152</v>
      </c>
      <c r="AU858" s="224" t="s">
        <v>83</v>
      </c>
      <c r="AY858" s="17" t="s">
        <v>151</v>
      </c>
      <c r="BE858" s="225">
        <f>IF(N858="základní",J858,0)</f>
        <v>0</v>
      </c>
      <c r="BF858" s="225">
        <f>IF(N858="snížená",J858,0)</f>
        <v>0</v>
      </c>
      <c r="BG858" s="225">
        <f>IF(N858="zákl. přenesená",J858,0)</f>
        <v>0</v>
      </c>
      <c r="BH858" s="225">
        <f>IF(N858="sníž. přenesená",J858,0)</f>
        <v>0</v>
      </c>
      <c r="BI858" s="225">
        <f>IF(N858="nulová",J858,0)</f>
        <v>0</v>
      </c>
      <c r="BJ858" s="17" t="s">
        <v>83</v>
      </c>
      <c r="BK858" s="225">
        <f>ROUND(I858*H858,2)</f>
        <v>0</v>
      </c>
      <c r="BL858" s="17" t="s">
        <v>157</v>
      </c>
      <c r="BM858" s="224" t="s">
        <v>3071</v>
      </c>
    </row>
    <row r="859" s="2" customFormat="1" ht="44.25" customHeight="1">
      <c r="A859" s="39"/>
      <c r="B859" s="40"/>
      <c r="C859" s="213" t="s">
        <v>3072</v>
      </c>
      <c r="D859" s="213" t="s">
        <v>152</v>
      </c>
      <c r="E859" s="214" t="s">
        <v>3073</v>
      </c>
      <c r="F859" s="215" t="s">
        <v>3074</v>
      </c>
      <c r="G859" s="216" t="s">
        <v>162</v>
      </c>
      <c r="H859" s="217">
        <v>7</v>
      </c>
      <c r="I859" s="218"/>
      <c r="J859" s="219">
        <f>ROUND(I859*H859,2)</f>
        <v>0</v>
      </c>
      <c r="K859" s="215" t="s">
        <v>156</v>
      </c>
      <c r="L859" s="45"/>
      <c r="M859" s="220" t="s">
        <v>32</v>
      </c>
      <c r="N859" s="221" t="s">
        <v>47</v>
      </c>
      <c r="O859" s="85"/>
      <c r="P859" s="222">
        <f>O859*H859</f>
        <v>0</v>
      </c>
      <c r="Q859" s="222">
        <v>0</v>
      </c>
      <c r="R859" s="222">
        <f>Q859*H859</f>
        <v>0</v>
      </c>
      <c r="S859" s="222">
        <v>0</v>
      </c>
      <c r="T859" s="223">
        <f>S859*H859</f>
        <v>0</v>
      </c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R859" s="224" t="s">
        <v>497</v>
      </c>
      <c r="AT859" s="224" t="s">
        <v>152</v>
      </c>
      <c r="AU859" s="224" t="s">
        <v>83</v>
      </c>
      <c r="AY859" s="17" t="s">
        <v>151</v>
      </c>
      <c r="BE859" s="225">
        <f>IF(N859="základní",J859,0)</f>
        <v>0</v>
      </c>
      <c r="BF859" s="225">
        <f>IF(N859="snížená",J859,0)</f>
        <v>0</v>
      </c>
      <c r="BG859" s="225">
        <f>IF(N859="zákl. přenesená",J859,0)</f>
        <v>0</v>
      </c>
      <c r="BH859" s="225">
        <f>IF(N859="sníž. přenesená",J859,0)</f>
        <v>0</v>
      </c>
      <c r="BI859" s="225">
        <f>IF(N859="nulová",J859,0)</f>
        <v>0</v>
      </c>
      <c r="BJ859" s="17" t="s">
        <v>83</v>
      </c>
      <c r="BK859" s="225">
        <f>ROUND(I859*H859,2)</f>
        <v>0</v>
      </c>
      <c r="BL859" s="17" t="s">
        <v>497</v>
      </c>
      <c r="BM859" s="224" t="s">
        <v>3075</v>
      </c>
    </row>
    <row r="860" s="2" customFormat="1" ht="44.25" customHeight="1">
      <c r="A860" s="39"/>
      <c r="B860" s="40"/>
      <c r="C860" s="213" t="s">
        <v>3076</v>
      </c>
      <c r="D860" s="213" t="s">
        <v>152</v>
      </c>
      <c r="E860" s="214" t="s">
        <v>3077</v>
      </c>
      <c r="F860" s="215" t="s">
        <v>3078</v>
      </c>
      <c r="G860" s="216" t="s">
        <v>162</v>
      </c>
      <c r="H860" s="217">
        <v>2</v>
      </c>
      <c r="I860" s="218"/>
      <c r="J860" s="219">
        <f>ROUND(I860*H860,2)</f>
        <v>0</v>
      </c>
      <c r="K860" s="215" t="s">
        <v>156</v>
      </c>
      <c r="L860" s="45"/>
      <c r="M860" s="220" t="s">
        <v>32</v>
      </c>
      <c r="N860" s="221" t="s">
        <v>47</v>
      </c>
      <c r="O860" s="85"/>
      <c r="P860" s="222">
        <f>O860*H860</f>
        <v>0</v>
      </c>
      <c r="Q860" s="222">
        <v>0</v>
      </c>
      <c r="R860" s="222">
        <f>Q860*H860</f>
        <v>0</v>
      </c>
      <c r="S860" s="222">
        <v>0</v>
      </c>
      <c r="T860" s="223">
        <f>S860*H860</f>
        <v>0</v>
      </c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R860" s="224" t="s">
        <v>497</v>
      </c>
      <c r="AT860" s="224" t="s">
        <v>152</v>
      </c>
      <c r="AU860" s="224" t="s">
        <v>83</v>
      </c>
      <c r="AY860" s="17" t="s">
        <v>151</v>
      </c>
      <c r="BE860" s="225">
        <f>IF(N860="základní",J860,0)</f>
        <v>0</v>
      </c>
      <c r="BF860" s="225">
        <f>IF(N860="snížená",J860,0)</f>
        <v>0</v>
      </c>
      <c r="BG860" s="225">
        <f>IF(N860="zákl. přenesená",J860,0)</f>
        <v>0</v>
      </c>
      <c r="BH860" s="225">
        <f>IF(N860="sníž. přenesená",J860,0)</f>
        <v>0</v>
      </c>
      <c r="BI860" s="225">
        <f>IF(N860="nulová",J860,0)</f>
        <v>0</v>
      </c>
      <c r="BJ860" s="17" t="s">
        <v>83</v>
      </c>
      <c r="BK860" s="225">
        <f>ROUND(I860*H860,2)</f>
        <v>0</v>
      </c>
      <c r="BL860" s="17" t="s">
        <v>497</v>
      </c>
      <c r="BM860" s="224" t="s">
        <v>3079</v>
      </c>
    </row>
    <row r="861" s="2" customFormat="1" ht="49.05" customHeight="1">
      <c r="A861" s="39"/>
      <c r="B861" s="40"/>
      <c r="C861" s="213" t="s">
        <v>3080</v>
      </c>
      <c r="D861" s="213" t="s">
        <v>152</v>
      </c>
      <c r="E861" s="214" t="s">
        <v>3081</v>
      </c>
      <c r="F861" s="215" t="s">
        <v>3082</v>
      </c>
      <c r="G861" s="216" t="s">
        <v>162</v>
      </c>
      <c r="H861" s="217">
        <v>2</v>
      </c>
      <c r="I861" s="218"/>
      <c r="J861" s="219">
        <f>ROUND(I861*H861,2)</f>
        <v>0</v>
      </c>
      <c r="K861" s="215" t="s">
        <v>156</v>
      </c>
      <c r="L861" s="45"/>
      <c r="M861" s="220" t="s">
        <v>32</v>
      </c>
      <c r="N861" s="221" t="s">
        <v>47</v>
      </c>
      <c r="O861" s="85"/>
      <c r="P861" s="222">
        <f>O861*H861</f>
        <v>0</v>
      </c>
      <c r="Q861" s="222">
        <v>0</v>
      </c>
      <c r="R861" s="222">
        <f>Q861*H861</f>
        <v>0</v>
      </c>
      <c r="S861" s="222">
        <v>0</v>
      </c>
      <c r="T861" s="223">
        <f>S861*H861</f>
        <v>0</v>
      </c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R861" s="224" t="s">
        <v>497</v>
      </c>
      <c r="AT861" s="224" t="s">
        <v>152</v>
      </c>
      <c r="AU861" s="224" t="s">
        <v>83</v>
      </c>
      <c r="AY861" s="17" t="s">
        <v>151</v>
      </c>
      <c r="BE861" s="225">
        <f>IF(N861="základní",J861,0)</f>
        <v>0</v>
      </c>
      <c r="BF861" s="225">
        <f>IF(N861="snížená",J861,0)</f>
        <v>0</v>
      </c>
      <c r="BG861" s="225">
        <f>IF(N861="zákl. přenesená",J861,0)</f>
        <v>0</v>
      </c>
      <c r="BH861" s="225">
        <f>IF(N861="sníž. přenesená",J861,0)</f>
        <v>0</v>
      </c>
      <c r="BI861" s="225">
        <f>IF(N861="nulová",J861,0)</f>
        <v>0</v>
      </c>
      <c r="BJ861" s="17" t="s">
        <v>83</v>
      </c>
      <c r="BK861" s="225">
        <f>ROUND(I861*H861,2)</f>
        <v>0</v>
      </c>
      <c r="BL861" s="17" t="s">
        <v>497</v>
      </c>
      <c r="BM861" s="224" t="s">
        <v>3083</v>
      </c>
    </row>
    <row r="862" s="2" customFormat="1" ht="49.05" customHeight="1">
      <c r="A862" s="39"/>
      <c r="B862" s="40"/>
      <c r="C862" s="213" t="s">
        <v>3084</v>
      </c>
      <c r="D862" s="213" t="s">
        <v>152</v>
      </c>
      <c r="E862" s="214" t="s">
        <v>3085</v>
      </c>
      <c r="F862" s="215" t="s">
        <v>3086</v>
      </c>
      <c r="G862" s="216" t="s">
        <v>162</v>
      </c>
      <c r="H862" s="217">
        <v>2</v>
      </c>
      <c r="I862" s="218"/>
      <c r="J862" s="219">
        <f>ROUND(I862*H862,2)</f>
        <v>0</v>
      </c>
      <c r="K862" s="215" t="s">
        <v>156</v>
      </c>
      <c r="L862" s="45"/>
      <c r="M862" s="220" t="s">
        <v>32</v>
      </c>
      <c r="N862" s="221" t="s">
        <v>47</v>
      </c>
      <c r="O862" s="85"/>
      <c r="P862" s="222">
        <f>O862*H862</f>
        <v>0</v>
      </c>
      <c r="Q862" s="222">
        <v>0</v>
      </c>
      <c r="R862" s="222">
        <f>Q862*H862</f>
        <v>0</v>
      </c>
      <c r="S862" s="222">
        <v>0</v>
      </c>
      <c r="T862" s="223">
        <f>S862*H862</f>
        <v>0</v>
      </c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R862" s="224" t="s">
        <v>497</v>
      </c>
      <c r="AT862" s="224" t="s">
        <v>152</v>
      </c>
      <c r="AU862" s="224" t="s">
        <v>83</v>
      </c>
      <c r="AY862" s="17" t="s">
        <v>151</v>
      </c>
      <c r="BE862" s="225">
        <f>IF(N862="základní",J862,0)</f>
        <v>0</v>
      </c>
      <c r="BF862" s="225">
        <f>IF(N862="snížená",J862,0)</f>
        <v>0</v>
      </c>
      <c r="BG862" s="225">
        <f>IF(N862="zákl. přenesená",J862,0)</f>
        <v>0</v>
      </c>
      <c r="BH862" s="225">
        <f>IF(N862="sníž. přenesená",J862,0)</f>
        <v>0</v>
      </c>
      <c r="BI862" s="225">
        <f>IF(N862="nulová",J862,0)</f>
        <v>0</v>
      </c>
      <c r="BJ862" s="17" t="s">
        <v>83</v>
      </c>
      <c r="BK862" s="225">
        <f>ROUND(I862*H862,2)</f>
        <v>0</v>
      </c>
      <c r="BL862" s="17" t="s">
        <v>497</v>
      </c>
      <c r="BM862" s="224" t="s">
        <v>3087</v>
      </c>
    </row>
    <row r="863" s="2" customFormat="1" ht="49.05" customHeight="1">
      <c r="A863" s="39"/>
      <c r="B863" s="40"/>
      <c r="C863" s="213" t="s">
        <v>3088</v>
      </c>
      <c r="D863" s="213" t="s">
        <v>152</v>
      </c>
      <c r="E863" s="214" t="s">
        <v>3089</v>
      </c>
      <c r="F863" s="215" t="s">
        <v>3090</v>
      </c>
      <c r="G863" s="216" t="s">
        <v>162</v>
      </c>
      <c r="H863" s="217">
        <v>2</v>
      </c>
      <c r="I863" s="218"/>
      <c r="J863" s="219">
        <f>ROUND(I863*H863,2)</f>
        <v>0</v>
      </c>
      <c r="K863" s="215" t="s">
        <v>156</v>
      </c>
      <c r="L863" s="45"/>
      <c r="M863" s="220" t="s">
        <v>32</v>
      </c>
      <c r="N863" s="221" t="s">
        <v>47</v>
      </c>
      <c r="O863" s="85"/>
      <c r="P863" s="222">
        <f>O863*H863</f>
        <v>0</v>
      </c>
      <c r="Q863" s="222">
        <v>0</v>
      </c>
      <c r="R863" s="222">
        <f>Q863*H863</f>
        <v>0</v>
      </c>
      <c r="S863" s="222">
        <v>0</v>
      </c>
      <c r="T863" s="223">
        <f>S863*H863</f>
        <v>0</v>
      </c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R863" s="224" t="s">
        <v>497</v>
      </c>
      <c r="AT863" s="224" t="s">
        <v>152</v>
      </c>
      <c r="AU863" s="224" t="s">
        <v>83</v>
      </c>
      <c r="AY863" s="17" t="s">
        <v>151</v>
      </c>
      <c r="BE863" s="225">
        <f>IF(N863="základní",J863,0)</f>
        <v>0</v>
      </c>
      <c r="BF863" s="225">
        <f>IF(N863="snížená",J863,0)</f>
        <v>0</v>
      </c>
      <c r="BG863" s="225">
        <f>IF(N863="zákl. přenesená",J863,0)</f>
        <v>0</v>
      </c>
      <c r="BH863" s="225">
        <f>IF(N863="sníž. přenesená",J863,0)</f>
        <v>0</v>
      </c>
      <c r="BI863" s="225">
        <f>IF(N863="nulová",J863,0)</f>
        <v>0</v>
      </c>
      <c r="BJ863" s="17" t="s">
        <v>83</v>
      </c>
      <c r="BK863" s="225">
        <f>ROUND(I863*H863,2)</f>
        <v>0</v>
      </c>
      <c r="BL863" s="17" t="s">
        <v>497</v>
      </c>
      <c r="BM863" s="224" t="s">
        <v>3091</v>
      </c>
    </row>
    <row r="864" s="2" customFormat="1" ht="16.5" customHeight="1">
      <c r="A864" s="39"/>
      <c r="B864" s="40"/>
      <c r="C864" s="213" t="s">
        <v>3092</v>
      </c>
      <c r="D864" s="213" t="s">
        <v>152</v>
      </c>
      <c r="E864" s="214" t="s">
        <v>3093</v>
      </c>
      <c r="F864" s="215" t="s">
        <v>3094</v>
      </c>
      <c r="G864" s="216" t="s">
        <v>191</v>
      </c>
      <c r="H864" s="217">
        <v>25</v>
      </c>
      <c r="I864" s="218"/>
      <c r="J864" s="219">
        <f>ROUND(I864*H864,2)</f>
        <v>0</v>
      </c>
      <c r="K864" s="215" t="s">
        <v>156</v>
      </c>
      <c r="L864" s="45"/>
      <c r="M864" s="220" t="s">
        <v>32</v>
      </c>
      <c r="N864" s="221" t="s">
        <v>47</v>
      </c>
      <c r="O864" s="85"/>
      <c r="P864" s="222">
        <f>O864*H864</f>
        <v>0</v>
      </c>
      <c r="Q864" s="222">
        <v>0</v>
      </c>
      <c r="R864" s="222">
        <f>Q864*H864</f>
        <v>0</v>
      </c>
      <c r="S864" s="222">
        <v>0</v>
      </c>
      <c r="T864" s="223">
        <f>S864*H864</f>
        <v>0</v>
      </c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R864" s="224" t="s">
        <v>83</v>
      </c>
      <c r="AT864" s="224" t="s">
        <v>152</v>
      </c>
      <c r="AU864" s="224" t="s">
        <v>83</v>
      </c>
      <c r="AY864" s="17" t="s">
        <v>151</v>
      </c>
      <c r="BE864" s="225">
        <f>IF(N864="základní",J864,0)</f>
        <v>0</v>
      </c>
      <c r="BF864" s="225">
        <f>IF(N864="snížená",J864,0)</f>
        <v>0</v>
      </c>
      <c r="BG864" s="225">
        <f>IF(N864="zákl. přenesená",J864,0)</f>
        <v>0</v>
      </c>
      <c r="BH864" s="225">
        <f>IF(N864="sníž. přenesená",J864,0)</f>
        <v>0</v>
      </c>
      <c r="BI864" s="225">
        <f>IF(N864="nulová",J864,0)</f>
        <v>0</v>
      </c>
      <c r="BJ864" s="17" t="s">
        <v>83</v>
      </c>
      <c r="BK864" s="225">
        <f>ROUND(I864*H864,2)</f>
        <v>0</v>
      </c>
      <c r="BL864" s="17" t="s">
        <v>83</v>
      </c>
      <c r="BM864" s="224" t="s">
        <v>3095</v>
      </c>
    </row>
    <row r="865" s="2" customFormat="1" ht="21.75" customHeight="1">
      <c r="A865" s="39"/>
      <c r="B865" s="40"/>
      <c r="C865" s="226" t="s">
        <v>3096</v>
      </c>
      <c r="D865" s="226" t="s">
        <v>159</v>
      </c>
      <c r="E865" s="227" t="s">
        <v>3097</v>
      </c>
      <c r="F865" s="228" t="s">
        <v>3018</v>
      </c>
      <c r="G865" s="229" t="s">
        <v>191</v>
      </c>
      <c r="H865" s="230">
        <v>11</v>
      </c>
      <c r="I865" s="231"/>
      <c r="J865" s="232">
        <f>ROUND(I865*H865,2)</f>
        <v>0</v>
      </c>
      <c r="K865" s="228" t="s">
        <v>156</v>
      </c>
      <c r="L865" s="233"/>
      <c r="M865" s="234" t="s">
        <v>32</v>
      </c>
      <c r="N865" s="235" t="s">
        <v>47</v>
      </c>
      <c r="O865" s="85"/>
      <c r="P865" s="222">
        <f>O865*H865</f>
        <v>0</v>
      </c>
      <c r="Q865" s="222">
        <v>0</v>
      </c>
      <c r="R865" s="222">
        <f>Q865*H865</f>
        <v>0</v>
      </c>
      <c r="S865" s="222">
        <v>0</v>
      </c>
      <c r="T865" s="223">
        <f>S865*H865</f>
        <v>0</v>
      </c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R865" s="224" t="s">
        <v>163</v>
      </c>
      <c r="AT865" s="224" t="s">
        <v>159</v>
      </c>
      <c r="AU865" s="224" t="s">
        <v>83</v>
      </c>
      <c r="AY865" s="17" t="s">
        <v>151</v>
      </c>
      <c r="BE865" s="225">
        <f>IF(N865="základní",J865,0)</f>
        <v>0</v>
      </c>
      <c r="BF865" s="225">
        <f>IF(N865="snížená",J865,0)</f>
        <v>0</v>
      </c>
      <c r="BG865" s="225">
        <f>IF(N865="zákl. přenesená",J865,0)</f>
        <v>0</v>
      </c>
      <c r="BH865" s="225">
        <f>IF(N865="sníž. přenesená",J865,0)</f>
        <v>0</v>
      </c>
      <c r="BI865" s="225">
        <f>IF(N865="nulová",J865,0)</f>
        <v>0</v>
      </c>
      <c r="BJ865" s="17" t="s">
        <v>83</v>
      </c>
      <c r="BK865" s="225">
        <f>ROUND(I865*H865,2)</f>
        <v>0</v>
      </c>
      <c r="BL865" s="17" t="s">
        <v>164</v>
      </c>
      <c r="BM865" s="224" t="s">
        <v>3098</v>
      </c>
    </row>
    <row r="866" s="2" customFormat="1" ht="21.75" customHeight="1">
      <c r="A866" s="39"/>
      <c r="B866" s="40"/>
      <c r="C866" s="226" t="s">
        <v>3099</v>
      </c>
      <c r="D866" s="226" t="s">
        <v>159</v>
      </c>
      <c r="E866" s="227" t="s">
        <v>3100</v>
      </c>
      <c r="F866" s="228" t="s">
        <v>3101</v>
      </c>
      <c r="G866" s="229" t="s">
        <v>191</v>
      </c>
      <c r="H866" s="230">
        <v>11</v>
      </c>
      <c r="I866" s="231"/>
      <c r="J866" s="232">
        <f>ROUND(I866*H866,2)</f>
        <v>0</v>
      </c>
      <c r="K866" s="228" t="s">
        <v>156</v>
      </c>
      <c r="L866" s="233"/>
      <c r="M866" s="234" t="s">
        <v>32</v>
      </c>
      <c r="N866" s="235" t="s">
        <v>47</v>
      </c>
      <c r="O866" s="85"/>
      <c r="P866" s="222">
        <f>O866*H866</f>
        <v>0</v>
      </c>
      <c r="Q866" s="222">
        <v>0</v>
      </c>
      <c r="R866" s="222">
        <f>Q866*H866</f>
        <v>0</v>
      </c>
      <c r="S866" s="222">
        <v>0</v>
      </c>
      <c r="T866" s="223">
        <f>S866*H866</f>
        <v>0</v>
      </c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R866" s="224" t="s">
        <v>163</v>
      </c>
      <c r="AT866" s="224" t="s">
        <v>159</v>
      </c>
      <c r="AU866" s="224" t="s">
        <v>83</v>
      </c>
      <c r="AY866" s="17" t="s">
        <v>151</v>
      </c>
      <c r="BE866" s="225">
        <f>IF(N866="základní",J866,0)</f>
        <v>0</v>
      </c>
      <c r="BF866" s="225">
        <f>IF(N866="snížená",J866,0)</f>
        <v>0</v>
      </c>
      <c r="BG866" s="225">
        <f>IF(N866="zákl. přenesená",J866,0)</f>
        <v>0</v>
      </c>
      <c r="BH866" s="225">
        <f>IF(N866="sníž. přenesená",J866,0)</f>
        <v>0</v>
      </c>
      <c r="BI866" s="225">
        <f>IF(N866="nulová",J866,0)</f>
        <v>0</v>
      </c>
      <c r="BJ866" s="17" t="s">
        <v>83</v>
      </c>
      <c r="BK866" s="225">
        <f>ROUND(I866*H866,2)</f>
        <v>0</v>
      </c>
      <c r="BL866" s="17" t="s">
        <v>164</v>
      </c>
      <c r="BM866" s="224" t="s">
        <v>3102</v>
      </c>
    </row>
    <row r="867" s="2" customFormat="1" ht="21.75" customHeight="1">
      <c r="A867" s="39"/>
      <c r="B867" s="40"/>
      <c r="C867" s="226" t="s">
        <v>3103</v>
      </c>
      <c r="D867" s="226" t="s">
        <v>159</v>
      </c>
      <c r="E867" s="227" t="s">
        <v>3104</v>
      </c>
      <c r="F867" s="228" t="s">
        <v>3105</v>
      </c>
      <c r="G867" s="229" t="s">
        <v>191</v>
      </c>
      <c r="H867" s="230">
        <v>11</v>
      </c>
      <c r="I867" s="231"/>
      <c r="J867" s="232">
        <f>ROUND(I867*H867,2)</f>
        <v>0</v>
      </c>
      <c r="K867" s="228" t="s">
        <v>156</v>
      </c>
      <c r="L867" s="233"/>
      <c r="M867" s="234" t="s">
        <v>32</v>
      </c>
      <c r="N867" s="235" t="s">
        <v>47</v>
      </c>
      <c r="O867" s="85"/>
      <c r="P867" s="222">
        <f>O867*H867</f>
        <v>0</v>
      </c>
      <c r="Q867" s="222">
        <v>0</v>
      </c>
      <c r="R867" s="222">
        <f>Q867*H867</f>
        <v>0</v>
      </c>
      <c r="S867" s="222">
        <v>0</v>
      </c>
      <c r="T867" s="223">
        <f>S867*H867</f>
        <v>0</v>
      </c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R867" s="224" t="s">
        <v>163</v>
      </c>
      <c r="AT867" s="224" t="s">
        <v>159</v>
      </c>
      <c r="AU867" s="224" t="s">
        <v>83</v>
      </c>
      <c r="AY867" s="17" t="s">
        <v>151</v>
      </c>
      <c r="BE867" s="225">
        <f>IF(N867="základní",J867,0)</f>
        <v>0</v>
      </c>
      <c r="BF867" s="225">
        <f>IF(N867="snížená",J867,0)</f>
        <v>0</v>
      </c>
      <c r="BG867" s="225">
        <f>IF(N867="zákl. přenesená",J867,0)</f>
        <v>0</v>
      </c>
      <c r="BH867" s="225">
        <f>IF(N867="sníž. přenesená",J867,0)</f>
        <v>0</v>
      </c>
      <c r="BI867" s="225">
        <f>IF(N867="nulová",J867,0)</f>
        <v>0</v>
      </c>
      <c r="BJ867" s="17" t="s">
        <v>83</v>
      </c>
      <c r="BK867" s="225">
        <f>ROUND(I867*H867,2)</f>
        <v>0</v>
      </c>
      <c r="BL867" s="17" t="s">
        <v>164</v>
      </c>
      <c r="BM867" s="224" t="s">
        <v>3106</v>
      </c>
    </row>
    <row r="868" s="2" customFormat="1" ht="16.5" customHeight="1">
      <c r="A868" s="39"/>
      <c r="B868" s="40"/>
      <c r="C868" s="226" t="s">
        <v>3107</v>
      </c>
      <c r="D868" s="226" t="s">
        <v>159</v>
      </c>
      <c r="E868" s="227" t="s">
        <v>3108</v>
      </c>
      <c r="F868" s="228" t="s">
        <v>3109</v>
      </c>
      <c r="G868" s="229" t="s">
        <v>191</v>
      </c>
      <c r="H868" s="230">
        <v>6</v>
      </c>
      <c r="I868" s="231"/>
      <c r="J868" s="232">
        <f>ROUND(I868*H868,2)</f>
        <v>0</v>
      </c>
      <c r="K868" s="228" t="s">
        <v>156</v>
      </c>
      <c r="L868" s="233"/>
      <c r="M868" s="234" t="s">
        <v>32</v>
      </c>
      <c r="N868" s="235" t="s">
        <v>47</v>
      </c>
      <c r="O868" s="85"/>
      <c r="P868" s="222">
        <f>O868*H868</f>
        <v>0</v>
      </c>
      <c r="Q868" s="222">
        <v>0</v>
      </c>
      <c r="R868" s="222">
        <f>Q868*H868</f>
        <v>0</v>
      </c>
      <c r="S868" s="222">
        <v>0</v>
      </c>
      <c r="T868" s="223">
        <f>S868*H868</f>
        <v>0</v>
      </c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R868" s="224" t="s">
        <v>163</v>
      </c>
      <c r="AT868" s="224" t="s">
        <v>159</v>
      </c>
      <c r="AU868" s="224" t="s">
        <v>83</v>
      </c>
      <c r="AY868" s="17" t="s">
        <v>151</v>
      </c>
      <c r="BE868" s="225">
        <f>IF(N868="základní",J868,0)</f>
        <v>0</v>
      </c>
      <c r="BF868" s="225">
        <f>IF(N868="snížená",J868,0)</f>
        <v>0</v>
      </c>
      <c r="BG868" s="225">
        <f>IF(N868="zákl. přenesená",J868,0)</f>
        <v>0</v>
      </c>
      <c r="BH868" s="225">
        <f>IF(N868="sníž. přenesená",J868,0)</f>
        <v>0</v>
      </c>
      <c r="BI868" s="225">
        <f>IF(N868="nulová",J868,0)</f>
        <v>0</v>
      </c>
      <c r="BJ868" s="17" t="s">
        <v>83</v>
      </c>
      <c r="BK868" s="225">
        <f>ROUND(I868*H868,2)</f>
        <v>0</v>
      </c>
      <c r="BL868" s="17" t="s">
        <v>164</v>
      </c>
      <c r="BM868" s="224" t="s">
        <v>3110</v>
      </c>
    </row>
    <row r="869" s="2" customFormat="1" ht="16.5" customHeight="1">
      <c r="A869" s="39"/>
      <c r="B869" s="40"/>
      <c r="C869" s="226" t="s">
        <v>3111</v>
      </c>
      <c r="D869" s="226" t="s">
        <v>159</v>
      </c>
      <c r="E869" s="227" t="s">
        <v>3112</v>
      </c>
      <c r="F869" s="228" t="s">
        <v>3113</v>
      </c>
      <c r="G869" s="229" t="s">
        <v>191</v>
      </c>
      <c r="H869" s="230">
        <v>6</v>
      </c>
      <c r="I869" s="231"/>
      <c r="J869" s="232">
        <f>ROUND(I869*H869,2)</f>
        <v>0</v>
      </c>
      <c r="K869" s="228" t="s">
        <v>156</v>
      </c>
      <c r="L869" s="233"/>
      <c r="M869" s="234" t="s">
        <v>32</v>
      </c>
      <c r="N869" s="235" t="s">
        <v>47</v>
      </c>
      <c r="O869" s="85"/>
      <c r="P869" s="222">
        <f>O869*H869</f>
        <v>0</v>
      </c>
      <c r="Q869" s="222">
        <v>0</v>
      </c>
      <c r="R869" s="222">
        <f>Q869*H869</f>
        <v>0</v>
      </c>
      <c r="S869" s="222">
        <v>0</v>
      </c>
      <c r="T869" s="223">
        <f>S869*H869</f>
        <v>0</v>
      </c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R869" s="224" t="s">
        <v>163</v>
      </c>
      <c r="AT869" s="224" t="s">
        <v>159</v>
      </c>
      <c r="AU869" s="224" t="s">
        <v>83</v>
      </c>
      <c r="AY869" s="17" t="s">
        <v>151</v>
      </c>
      <c r="BE869" s="225">
        <f>IF(N869="základní",J869,0)</f>
        <v>0</v>
      </c>
      <c r="BF869" s="225">
        <f>IF(N869="snížená",J869,0)</f>
        <v>0</v>
      </c>
      <c r="BG869" s="225">
        <f>IF(N869="zákl. přenesená",J869,0)</f>
        <v>0</v>
      </c>
      <c r="BH869" s="225">
        <f>IF(N869="sníž. přenesená",J869,0)</f>
        <v>0</v>
      </c>
      <c r="BI869" s="225">
        <f>IF(N869="nulová",J869,0)</f>
        <v>0</v>
      </c>
      <c r="BJ869" s="17" t="s">
        <v>83</v>
      </c>
      <c r="BK869" s="225">
        <f>ROUND(I869*H869,2)</f>
        <v>0</v>
      </c>
      <c r="BL869" s="17" t="s">
        <v>164</v>
      </c>
      <c r="BM869" s="224" t="s">
        <v>3114</v>
      </c>
    </row>
    <row r="870" s="2" customFormat="1" ht="16.5" customHeight="1">
      <c r="A870" s="39"/>
      <c r="B870" s="40"/>
      <c r="C870" s="226" t="s">
        <v>3115</v>
      </c>
      <c r="D870" s="226" t="s">
        <v>159</v>
      </c>
      <c r="E870" s="227" t="s">
        <v>3116</v>
      </c>
      <c r="F870" s="228" t="s">
        <v>3117</v>
      </c>
      <c r="G870" s="229" t="s">
        <v>191</v>
      </c>
      <c r="H870" s="230">
        <v>25</v>
      </c>
      <c r="I870" s="231"/>
      <c r="J870" s="232">
        <f>ROUND(I870*H870,2)</f>
        <v>0</v>
      </c>
      <c r="K870" s="228" t="s">
        <v>156</v>
      </c>
      <c r="L870" s="233"/>
      <c r="M870" s="234" t="s">
        <v>32</v>
      </c>
      <c r="N870" s="235" t="s">
        <v>47</v>
      </c>
      <c r="O870" s="85"/>
      <c r="P870" s="222">
        <f>O870*H870</f>
        <v>0</v>
      </c>
      <c r="Q870" s="222">
        <v>0</v>
      </c>
      <c r="R870" s="222">
        <f>Q870*H870</f>
        <v>0</v>
      </c>
      <c r="S870" s="222">
        <v>0</v>
      </c>
      <c r="T870" s="223">
        <f>S870*H870</f>
        <v>0</v>
      </c>
      <c r="U870" s="39"/>
      <c r="V870" s="39"/>
      <c r="W870" s="39"/>
      <c r="X870" s="39"/>
      <c r="Y870" s="39"/>
      <c r="Z870" s="39"/>
      <c r="AA870" s="39"/>
      <c r="AB870" s="39"/>
      <c r="AC870" s="39"/>
      <c r="AD870" s="39"/>
      <c r="AE870" s="39"/>
      <c r="AR870" s="224" t="s">
        <v>163</v>
      </c>
      <c r="AT870" s="224" t="s">
        <v>159</v>
      </c>
      <c r="AU870" s="224" t="s">
        <v>83</v>
      </c>
      <c r="AY870" s="17" t="s">
        <v>151</v>
      </c>
      <c r="BE870" s="225">
        <f>IF(N870="základní",J870,0)</f>
        <v>0</v>
      </c>
      <c r="BF870" s="225">
        <f>IF(N870="snížená",J870,0)</f>
        <v>0</v>
      </c>
      <c r="BG870" s="225">
        <f>IF(N870="zákl. přenesená",J870,0)</f>
        <v>0</v>
      </c>
      <c r="BH870" s="225">
        <f>IF(N870="sníž. přenesená",J870,0)</f>
        <v>0</v>
      </c>
      <c r="BI870" s="225">
        <f>IF(N870="nulová",J870,0)</f>
        <v>0</v>
      </c>
      <c r="BJ870" s="17" t="s">
        <v>83</v>
      </c>
      <c r="BK870" s="225">
        <f>ROUND(I870*H870,2)</f>
        <v>0</v>
      </c>
      <c r="BL870" s="17" t="s">
        <v>164</v>
      </c>
      <c r="BM870" s="224" t="s">
        <v>3118</v>
      </c>
    </row>
    <row r="871" s="2" customFormat="1" ht="21.75" customHeight="1">
      <c r="A871" s="39"/>
      <c r="B871" s="40"/>
      <c r="C871" s="226" t="s">
        <v>3119</v>
      </c>
      <c r="D871" s="226" t="s">
        <v>159</v>
      </c>
      <c r="E871" s="227" t="s">
        <v>3120</v>
      </c>
      <c r="F871" s="228" t="s">
        <v>3121</v>
      </c>
      <c r="G871" s="229" t="s">
        <v>191</v>
      </c>
      <c r="H871" s="230">
        <v>23</v>
      </c>
      <c r="I871" s="231"/>
      <c r="J871" s="232">
        <f>ROUND(I871*H871,2)</f>
        <v>0</v>
      </c>
      <c r="K871" s="228" t="s">
        <v>156</v>
      </c>
      <c r="L871" s="233"/>
      <c r="M871" s="234" t="s">
        <v>32</v>
      </c>
      <c r="N871" s="235" t="s">
        <v>47</v>
      </c>
      <c r="O871" s="85"/>
      <c r="P871" s="222">
        <f>O871*H871</f>
        <v>0</v>
      </c>
      <c r="Q871" s="222">
        <v>0</v>
      </c>
      <c r="R871" s="222">
        <f>Q871*H871</f>
        <v>0</v>
      </c>
      <c r="S871" s="222">
        <v>0</v>
      </c>
      <c r="T871" s="223">
        <f>S871*H871</f>
        <v>0</v>
      </c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R871" s="224" t="s">
        <v>163</v>
      </c>
      <c r="AT871" s="224" t="s">
        <v>159</v>
      </c>
      <c r="AU871" s="224" t="s">
        <v>83</v>
      </c>
      <c r="AY871" s="17" t="s">
        <v>151</v>
      </c>
      <c r="BE871" s="225">
        <f>IF(N871="základní",J871,0)</f>
        <v>0</v>
      </c>
      <c r="BF871" s="225">
        <f>IF(N871="snížená",J871,0)</f>
        <v>0</v>
      </c>
      <c r="BG871" s="225">
        <f>IF(N871="zákl. přenesená",J871,0)</f>
        <v>0</v>
      </c>
      <c r="BH871" s="225">
        <f>IF(N871="sníž. přenesená",J871,0)</f>
        <v>0</v>
      </c>
      <c r="BI871" s="225">
        <f>IF(N871="nulová",J871,0)</f>
        <v>0</v>
      </c>
      <c r="BJ871" s="17" t="s">
        <v>83</v>
      </c>
      <c r="BK871" s="225">
        <f>ROUND(I871*H871,2)</f>
        <v>0</v>
      </c>
      <c r="BL871" s="17" t="s">
        <v>164</v>
      </c>
      <c r="BM871" s="224" t="s">
        <v>3122</v>
      </c>
    </row>
    <row r="872" s="2" customFormat="1" ht="21.75" customHeight="1">
      <c r="A872" s="39"/>
      <c r="B872" s="40"/>
      <c r="C872" s="213" t="s">
        <v>3123</v>
      </c>
      <c r="D872" s="213" t="s">
        <v>152</v>
      </c>
      <c r="E872" s="214" t="s">
        <v>3124</v>
      </c>
      <c r="F872" s="215" t="s">
        <v>3125</v>
      </c>
      <c r="G872" s="216" t="s">
        <v>191</v>
      </c>
      <c r="H872" s="217">
        <v>23</v>
      </c>
      <c r="I872" s="218"/>
      <c r="J872" s="219">
        <f>ROUND(I872*H872,2)</f>
        <v>0</v>
      </c>
      <c r="K872" s="215" t="s">
        <v>156</v>
      </c>
      <c r="L872" s="45"/>
      <c r="M872" s="220" t="s">
        <v>32</v>
      </c>
      <c r="N872" s="221" t="s">
        <v>47</v>
      </c>
      <c r="O872" s="85"/>
      <c r="P872" s="222">
        <f>O872*H872</f>
        <v>0</v>
      </c>
      <c r="Q872" s="222">
        <v>0</v>
      </c>
      <c r="R872" s="222">
        <f>Q872*H872</f>
        <v>0</v>
      </c>
      <c r="S872" s="222">
        <v>0</v>
      </c>
      <c r="T872" s="223">
        <f>S872*H872</f>
        <v>0</v>
      </c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R872" s="224" t="s">
        <v>157</v>
      </c>
      <c r="AT872" s="224" t="s">
        <v>152</v>
      </c>
      <c r="AU872" s="224" t="s">
        <v>83</v>
      </c>
      <c r="AY872" s="17" t="s">
        <v>151</v>
      </c>
      <c r="BE872" s="225">
        <f>IF(N872="základní",J872,0)</f>
        <v>0</v>
      </c>
      <c r="BF872" s="225">
        <f>IF(N872="snížená",J872,0)</f>
        <v>0</v>
      </c>
      <c r="BG872" s="225">
        <f>IF(N872="zákl. přenesená",J872,0)</f>
        <v>0</v>
      </c>
      <c r="BH872" s="225">
        <f>IF(N872="sníž. přenesená",J872,0)</f>
        <v>0</v>
      </c>
      <c r="BI872" s="225">
        <f>IF(N872="nulová",J872,0)</f>
        <v>0</v>
      </c>
      <c r="BJ872" s="17" t="s">
        <v>83</v>
      </c>
      <c r="BK872" s="225">
        <f>ROUND(I872*H872,2)</f>
        <v>0</v>
      </c>
      <c r="BL872" s="17" t="s">
        <v>157</v>
      </c>
      <c r="BM872" s="224" t="s">
        <v>3126</v>
      </c>
    </row>
    <row r="873" s="2" customFormat="1" ht="16.5" customHeight="1">
      <c r="A873" s="39"/>
      <c r="B873" s="40"/>
      <c r="C873" s="226" t="s">
        <v>3127</v>
      </c>
      <c r="D873" s="226" t="s">
        <v>159</v>
      </c>
      <c r="E873" s="227" t="s">
        <v>3128</v>
      </c>
      <c r="F873" s="228" t="s">
        <v>3129</v>
      </c>
      <c r="G873" s="229" t="s">
        <v>191</v>
      </c>
      <c r="H873" s="230">
        <v>5</v>
      </c>
      <c r="I873" s="231"/>
      <c r="J873" s="232">
        <f>ROUND(I873*H873,2)</f>
        <v>0</v>
      </c>
      <c r="K873" s="228" t="s">
        <v>156</v>
      </c>
      <c r="L873" s="233"/>
      <c r="M873" s="234" t="s">
        <v>32</v>
      </c>
      <c r="N873" s="235" t="s">
        <v>47</v>
      </c>
      <c r="O873" s="85"/>
      <c r="P873" s="222">
        <f>O873*H873</f>
        <v>0</v>
      </c>
      <c r="Q873" s="222">
        <v>0</v>
      </c>
      <c r="R873" s="222">
        <f>Q873*H873</f>
        <v>0</v>
      </c>
      <c r="S873" s="222">
        <v>0</v>
      </c>
      <c r="T873" s="223">
        <f>S873*H873</f>
        <v>0</v>
      </c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R873" s="224" t="s">
        <v>163</v>
      </c>
      <c r="AT873" s="224" t="s">
        <v>159</v>
      </c>
      <c r="AU873" s="224" t="s">
        <v>83</v>
      </c>
      <c r="AY873" s="17" t="s">
        <v>151</v>
      </c>
      <c r="BE873" s="225">
        <f>IF(N873="základní",J873,0)</f>
        <v>0</v>
      </c>
      <c r="BF873" s="225">
        <f>IF(N873="snížená",J873,0)</f>
        <v>0</v>
      </c>
      <c r="BG873" s="225">
        <f>IF(N873="zákl. přenesená",J873,0)</f>
        <v>0</v>
      </c>
      <c r="BH873" s="225">
        <f>IF(N873="sníž. přenesená",J873,0)</f>
        <v>0</v>
      </c>
      <c r="BI873" s="225">
        <f>IF(N873="nulová",J873,0)</f>
        <v>0</v>
      </c>
      <c r="BJ873" s="17" t="s">
        <v>83</v>
      </c>
      <c r="BK873" s="225">
        <f>ROUND(I873*H873,2)</f>
        <v>0</v>
      </c>
      <c r="BL873" s="17" t="s">
        <v>164</v>
      </c>
      <c r="BM873" s="224" t="s">
        <v>3130</v>
      </c>
    </row>
    <row r="874" s="2" customFormat="1" ht="16.5" customHeight="1">
      <c r="A874" s="39"/>
      <c r="B874" s="40"/>
      <c r="C874" s="226" t="s">
        <v>3131</v>
      </c>
      <c r="D874" s="226" t="s">
        <v>159</v>
      </c>
      <c r="E874" s="227" t="s">
        <v>3132</v>
      </c>
      <c r="F874" s="228" t="s">
        <v>3133</v>
      </c>
      <c r="G874" s="229" t="s">
        <v>191</v>
      </c>
      <c r="H874" s="230">
        <v>5</v>
      </c>
      <c r="I874" s="231"/>
      <c r="J874" s="232">
        <f>ROUND(I874*H874,2)</f>
        <v>0</v>
      </c>
      <c r="K874" s="228" t="s">
        <v>156</v>
      </c>
      <c r="L874" s="233"/>
      <c r="M874" s="234" t="s">
        <v>32</v>
      </c>
      <c r="N874" s="235" t="s">
        <v>47</v>
      </c>
      <c r="O874" s="85"/>
      <c r="P874" s="222">
        <f>O874*H874</f>
        <v>0</v>
      </c>
      <c r="Q874" s="222">
        <v>0</v>
      </c>
      <c r="R874" s="222">
        <f>Q874*H874</f>
        <v>0</v>
      </c>
      <c r="S874" s="222">
        <v>0</v>
      </c>
      <c r="T874" s="223">
        <f>S874*H874</f>
        <v>0</v>
      </c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R874" s="224" t="s">
        <v>163</v>
      </c>
      <c r="AT874" s="224" t="s">
        <v>159</v>
      </c>
      <c r="AU874" s="224" t="s">
        <v>83</v>
      </c>
      <c r="AY874" s="17" t="s">
        <v>151</v>
      </c>
      <c r="BE874" s="225">
        <f>IF(N874="základní",J874,0)</f>
        <v>0</v>
      </c>
      <c r="BF874" s="225">
        <f>IF(N874="snížená",J874,0)</f>
        <v>0</v>
      </c>
      <c r="BG874" s="225">
        <f>IF(N874="zákl. přenesená",J874,0)</f>
        <v>0</v>
      </c>
      <c r="BH874" s="225">
        <f>IF(N874="sníž. přenesená",J874,0)</f>
        <v>0</v>
      </c>
      <c r="BI874" s="225">
        <f>IF(N874="nulová",J874,0)</f>
        <v>0</v>
      </c>
      <c r="BJ874" s="17" t="s">
        <v>83</v>
      </c>
      <c r="BK874" s="225">
        <f>ROUND(I874*H874,2)</f>
        <v>0</v>
      </c>
      <c r="BL874" s="17" t="s">
        <v>164</v>
      </c>
      <c r="BM874" s="224" t="s">
        <v>3134</v>
      </c>
    </row>
    <row r="875" s="2" customFormat="1" ht="16.5" customHeight="1">
      <c r="A875" s="39"/>
      <c r="B875" s="40"/>
      <c r="C875" s="226" t="s">
        <v>3135</v>
      </c>
      <c r="D875" s="226" t="s">
        <v>159</v>
      </c>
      <c r="E875" s="227" t="s">
        <v>3136</v>
      </c>
      <c r="F875" s="228" t="s">
        <v>3137</v>
      </c>
      <c r="G875" s="229" t="s">
        <v>191</v>
      </c>
      <c r="H875" s="230">
        <v>5</v>
      </c>
      <c r="I875" s="231"/>
      <c r="J875" s="232">
        <f>ROUND(I875*H875,2)</f>
        <v>0</v>
      </c>
      <c r="K875" s="228" t="s">
        <v>156</v>
      </c>
      <c r="L875" s="233"/>
      <c r="M875" s="234" t="s">
        <v>32</v>
      </c>
      <c r="N875" s="235" t="s">
        <v>47</v>
      </c>
      <c r="O875" s="85"/>
      <c r="P875" s="222">
        <f>O875*H875</f>
        <v>0</v>
      </c>
      <c r="Q875" s="222">
        <v>0</v>
      </c>
      <c r="R875" s="222">
        <f>Q875*H875</f>
        <v>0</v>
      </c>
      <c r="S875" s="222">
        <v>0</v>
      </c>
      <c r="T875" s="223">
        <f>S875*H875</f>
        <v>0</v>
      </c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R875" s="224" t="s">
        <v>163</v>
      </c>
      <c r="AT875" s="224" t="s">
        <v>159</v>
      </c>
      <c r="AU875" s="224" t="s">
        <v>83</v>
      </c>
      <c r="AY875" s="17" t="s">
        <v>151</v>
      </c>
      <c r="BE875" s="225">
        <f>IF(N875="základní",J875,0)</f>
        <v>0</v>
      </c>
      <c r="BF875" s="225">
        <f>IF(N875="snížená",J875,0)</f>
        <v>0</v>
      </c>
      <c r="BG875" s="225">
        <f>IF(N875="zákl. přenesená",J875,0)</f>
        <v>0</v>
      </c>
      <c r="BH875" s="225">
        <f>IF(N875="sníž. přenesená",J875,0)</f>
        <v>0</v>
      </c>
      <c r="BI875" s="225">
        <f>IF(N875="nulová",J875,0)</f>
        <v>0</v>
      </c>
      <c r="BJ875" s="17" t="s">
        <v>83</v>
      </c>
      <c r="BK875" s="225">
        <f>ROUND(I875*H875,2)</f>
        <v>0</v>
      </c>
      <c r="BL875" s="17" t="s">
        <v>164</v>
      </c>
      <c r="BM875" s="224" t="s">
        <v>3138</v>
      </c>
    </row>
    <row r="876" s="2" customFormat="1" ht="16.5" customHeight="1">
      <c r="A876" s="39"/>
      <c r="B876" s="40"/>
      <c r="C876" s="226" t="s">
        <v>3139</v>
      </c>
      <c r="D876" s="226" t="s">
        <v>159</v>
      </c>
      <c r="E876" s="227" t="s">
        <v>3140</v>
      </c>
      <c r="F876" s="228" t="s">
        <v>3141</v>
      </c>
      <c r="G876" s="229" t="s">
        <v>191</v>
      </c>
      <c r="H876" s="230">
        <v>4</v>
      </c>
      <c r="I876" s="231"/>
      <c r="J876" s="232">
        <f>ROUND(I876*H876,2)</f>
        <v>0</v>
      </c>
      <c r="K876" s="228" t="s">
        <v>156</v>
      </c>
      <c r="L876" s="233"/>
      <c r="M876" s="234" t="s">
        <v>32</v>
      </c>
      <c r="N876" s="235" t="s">
        <v>47</v>
      </c>
      <c r="O876" s="85"/>
      <c r="P876" s="222">
        <f>O876*H876</f>
        <v>0</v>
      </c>
      <c r="Q876" s="222">
        <v>0</v>
      </c>
      <c r="R876" s="222">
        <f>Q876*H876</f>
        <v>0</v>
      </c>
      <c r="S876" s="222">
        <v>0</v>
      </c>
      <c r="T876" s="223">
        <f>S876*H876</f>
        <v>0</v>
      </c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R876" s="224" t="s">
        <v>163</v>
      </c>
      <c r="AT876" s="224" t="s">
        <v>159</v>
      </c>
      <c r="AU876" s="224" t="s">
        <v>83</v>
      </c>
      <c r="AY876" s="17" t="s">
        <v>151</v>
      </c>
      <c r="BE876" s="225">
        <f>IF(N876="základní",J876,0)</f>
        <v>0</v>
      </c>
      <c r="BF876" s="225">
        <f>IF(N876="snížená",J876,0)</f>
        <v>0</v>
      </c>
      <c r="BG876" s="225">
        <f>IF(N876="zákl. přenesená",J876,0)</f>
        <v>0</v>
      </c>
      <c r="BH876" s="225">
        <f>IF(N876="sníž. přenesená",J876,0)</f>
        <v>0</v>
      </c>
      <c r="BI876" s="225">
        <f>IF(N876="nulová",J876,0)</f>
        <v>0</v>
      </c>
      <c r="BJ876" s="17" t="s">
        <v>83</v>
      </c>
      <c r="BK876" s="225">
        <f>ROUND(I876*H876,2)</f>
        <v>0</v>
      </c>
      <c r="BL876" s="17" t="s">
        <v>164</v>
      </c>
      <c r="BM876" s="224" t="s">
        <v>3142</v>
      </c>
    </row>
    <row r="877" s="2" customFormat="1" ht="33" customHeight="1">
      <c r="A877" s="39"/>
      <c r="B877" s="40"/>
      <c r="C877" s="213" t="s">
        <v>3143</v>
      </c>
      <c r="D877" s="213" t="s">
        <v>152</v>
      </c>
      <c r="E877" s="214" t="s">
        <v>3144</v>
      </c>
      <c r="F877" s="215" t="s">
        <v>3145</v>
      </c>
      <c r="G877" s="216" t="s">
        <v>162</v>
      </c>
      <c r="H877" s="217">
        <v>2</v>
      </c>
      <c r="I877" s="218"/>
      <c r="J877" s="219">
        <f>ROUND(I877*H877,2)</f>
        <v>0</v>
      </c>
      <c r="K877" s="215" t="s">
        <v>156</v>
      </c>
      <c r="L877" s="45"/>
      <c r="M877" s="220" t="s">
        <v>32</v>
      </c>
      <c r="N877" s="221" t="s">
        <v>47</v>
      </c>
      <c r="O877" s="85"/>
      <c r="P877" s="222">
        <f>O877*H877</f>
        <v>0</v>
      </c>
      <c r="Q877" s="222">
        <v>0</v>
      </c>
      <c r="R877" s="222">
        <f>Q877*H877</f>
        <v>0</v>
      </c>
      <c r="S877" s="222">
        <v>0</v>
      </c>
      <c r="T877" s="223">
        <f>S877*H877</f>
        <v>0</v>
      </c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R877" s="224" t="s">
        <v>157</v>
      </c>
      <c r="AT877" s="224" t="s">
        <v>152</v>
      </c>
      <c r="AU877" s="224" t="s">
        <v>83</v>
      </c>
      <c r="AY877" s="17" t="s">
        <v>151</v>
      </c>
      <c r="BE877" s="225">
        <f>IF(N877="základní",J877,0)</f>
        <v>0</v>
      </c>
      <c r="BF877" s="225">
        <f>IF(N877="snížená",J877,0)</f>
        <v>0</v>
      </c>
      <c r="BG877" s="225">
        <f>IF(N877="zákl. přenesená",J877,0)</f>
        <v>0</v>
      </c>
      <c r="BH877" s="225">
        <f>IF(N877="sníž. přenesená",J877,0)</f>
        <v>0</v>
      </c>
      <c r="BI877" s="225">
        <f>IF(N877="nulová",J877,0)</f>
        <v>0</v>
      </c>
      <c r="BJ877" s="17" t="s">
        <v>83</v>
      </c>
      <c r="BK877" s="225">
        <f>ROUND(I877*H877,2)</f>
        <v>0</v>
      </c>
      <c r="BL877" s="17" t="s">
        <v>157</v>
      </c>
      <c r="BM877" s="224" t="s">
        <v>3146</v>
      </c>
    </row>
    <row r="878" s="2" customFormat="1" ht="33" customHeight="1">
      <c r="A878" s="39"/>
      <c r="B878" s="40"/>
      <c r="C878" s="213" t="s">
        <v>3147</v>
      </c>
      <c r="D878" s="213" t="s">
        <v>152</v>
      </c>
      <c r="E878" s="214" t="s">
        <v>3148</v>
      </c>
      <c r="F878" s="215" t="s">
        <v>3149</v>
      </c>
      <c r="G878" s="216" t="s">
        <v>162</v>
      </c>
      <c r="H878" s="217">
        <v>1</v>
      </c>
      <c r="I878" s="218"/>
      <c r="J878" s="219">
        <f>ROUND(I878*H878,2)</f>
        <v>0</v>
      </c>
      <c r="K878" s="215" t="s">
        <v>156</v>
      </c>
      <c r="L878" s="45"/>
      <c r="M878" s="220" t="s">
        <v>32</v>
      </c>
      <c r="N878" s="221" t="s">
        <v>47</v>
      </c>
      <c r="O878" s="85"/>
      <c r="P878" s="222">
        <f>O878*H878</f>
        <v>0</v>
      </c>
      <c r="Q878" s="222">
        <v>0</v>
      </c>
      <c r="R878" s="222">
        <f>Q878*H878</f>
        <v>0</v>
      </c>
      <c r="S878" s="222">
        <v>0</v>
      </c>
      <c r="T878" s="223">
        <f>S878*H878</f>
        <v>0</v>
      </c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R878" s="224" t="s">
        <v>157</v>
      </c>
      <c r="AT878" s="224" t="s">
        <v>152</v>
      </c>
      <c r="AU878" s="224" t="s">
        <v>83</v>
      </c>
      <c r="AY878" s="17" t="s">
        <v>151</v>
      </c>
      <c r="BE878" s="225">
        <f>IF(N878="základní",J878,0)</f>
        <v>0</v>
      </c>
      <c r="BF878" s="225">
        <f>IF(N878="snížená",J878,0)</f>
        <v>0</v>
      </c>
      <c r="BG878" s="225">
        <f>IF(N878="zákl. přenesená",J878,0)</f>
        <v>0</v>
      </c>
      <c r="BH878" s="225">
        <f>IF(N878="sníž. přenesená",J878,0)</f>
        <v>0</v>
      </c>
      <c r="BI878" s="225">
        <f>IF(N878="nulová",J878,0)</f>
        <v>0</v>
      </c>
      <c r="BJ878" s="17" t="s">
        <v>83</v>
      </c>
      <c r="BK878" s="225">
        <f>ROUND(I878*H878,2)</f>
        <v>0</v>
      </c>
      <c r="BL878" s="17" t="s">
        <v>157</v>
      </c>
      <c r="BM878" s="224" t="s">
        <v>3150</v>
      </c>
    </row>
    <row r="879" s="2" customFormat="1" ht="49.05" customHeight="1">
      <c r="A879" s="39"/>
      <c r="B879" s="40"/>
      <c r="C879" s="213" t="s">
        <v>3151</v>
      </c>
      <c r="D879" s="213" t="s">
        <v>152</v>
      </c>
      <c r="E879" s="214" t="s">
        <v>3152</v>
      </c>
      <c r="F879" s="215" t="s">
        <v>3153</v>
      </c>
      <c r="G879" s="216" t="s">
        <v>162</v>
      </c>
      <c r="H879" s="217">
        <v>2</v>
      </c>
      <c r="I879" s="218"/>
      <c r="J879" s="219">
        <f>ROUND(I879*H879,2)</f>
        <v>0</v>
      </c>
      <c r="K879" s="215" t="s">
        <v>156</v>
      </c>
      <c r="L879" s="45"/>
      <c r="M879" s="220" t="s">
        <v>32</v>
      </c>
      <c r="N879" s="221" t="s">
        <v>47</v>
      </c>
      <c r="O879" s="85"/>
      <c r="P879" s="222">
        <f>O879*H879</f>
        <v>0</v>
      </c>
      <c r="Q879" s="222">
        <v>0</v>
      </c>
      <c r="R879" s="222">
        <f>Q879*H879</f>
        <v>0</v>
      </c>
      <c r="S879" s="222">
        <v>0</v>
      </c>
      <c r="T879" s="223">
        <f>S879*H879</f>
        <v>0</v>
      </c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R879" s="224" t="s">
        <v>157</v>
      </c>
      <c r="AT879" s="224" t="s">
        <v>152</v>
      </c>
      <c r="AU879" s="224" t="s">
        <v>83</v>
      </c>
      <c r="AY879" s="17" t="s">
        <v>151</v>
      </c>
      <c r="BE879" s="225">
        <f>IF(N879="základní",J879,0)</f>
        <v>0</v>
      </c>
      <c r="BF879" s="225">
        <f>IF(N879="snížená",J879,0)</f>
        <v>0</v>
      </c>
      <c r="BG879" s="225">
        <f>IF(N879="zákl. přenesená",J879,0)</f>
        <v>0</v>
      </c>
      <c r="BH879" s="225">
        <f>IF(N879="sníž. přenesená",J879,0)</f>
        <v>0</v>
      </c>
      <c r="BI879" s="225">
        <f>IF(N879="nulová",J879,0)</f>
        <v>0</v>
      </c>
      <c r="BJ879" s="17" t="s">
        <v>83</v>
      </c>
      <c r="BK879" s="225">
        <f>ROUND(I879*H879,2)</f>
        <v>0</v>
      </c>
      <c r="BL879" s="17" t="s">
        <v>157</v>
      </c>
      <c r="BM879" s="224" t="s">
        <v>3154</v>
      </c>
    </row>
    <row r="880" s="2" customFormat="1" ht="21.75" customHeight="1">
      <c r="A880" s="39"/>
      <c r="B880" s="40"/>
      <c r="C880" s="226" t="s">
        <v>3155</v>
      </c>
      <c r="D880" s="226" t="s">
        <v>159</v>
      </c>
      <c r="E880" s="227" t="s">
        <v>3156</v>
      </c>
      <c r="F880" s="228" t="s">
        <v>3157</v>
      </c>
      <c r="G880" s="229" t="s">
        <v>191</v>
      </c>
      <c r="H880" s="230">
        <v>20</v>
      </c>
      <c r="I880" s="231"/>
      <c r="J880" s="232">
        <f>ROUND(I880*H880,2)</f>
        <v>0</v>
      </c>
      <c r="K880" s="228" t="s">
        <v>156</v>
      </c>
      <c r="L880" s="233"/>
      <c r="M880" s="234" t="s">
        <v>32</v>
      </c>
      <c r="N880" s="235" t="s">
        <v>47</v>
      </c>
      <c r="O880" s="85"/>
      <c r="P880" s="222">
        <f>O880*H880</f>
        <v>0</v>
      </c>
      <c r="Q880" s="222">
        <v>0</v>
      </c>
      <c r="R880" s="222">
        <f>Q880*H880</f>
        <v>0</v>
      </c>
      <c r="S880" s="222">
        <v>0</v>
      </c>
      <c r="T880" s="223">
        <f>S880*H880</f>
        <v>0</v>
      </c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R880" s="224" t="s">
        <v>163</v>
      </c>
      <c r="AT880" s="224" t="s">
        <v>159</v>
      </c>
      <c r="AU880" s="224" t="s">
        <v>83</v>
      </c>
      <c r="AY880" s="17" t="s">
        <v>151</v>
      </c>
      <c r="BE880" s="225">
        <f>IF(N880="základní",J880,0)</f>
        <v>0</v>
      </c>
      <c r="BF880" s="225">
        <f>IF(N880="snížená",J880,0)</f>
        <v>0</v>
      </c>
      <c r="BG880" s="225">
        <f>IF(N880="zákl. přenesená",J880,0)</f>
        <v>0</v>
      </c>
      <c r="BH880" s="225">
        <f>IF(N880="sníž. přenesená",J880,0)</f>
        <v>0</v>
      </c>
      <c r="BI880" s="225">
        <f>IF(N880="nulová",J880,0)</f>
        <v>0</v>
      </c>
      <c r="BJ880" s="17" t="s">
        <v>83</v>
      </c>
      <c r="BK880" s="225">
        <f>ROUND(I880*H880,2)</f>
        <v>0</v>
      </c>
      <c r="BL880" s="17" t="s">
        <v>164</v>
      </c>
      <c r="BM880" s="224" t="s">
        <v>3158</v>
      </c>
    </row>
    <row r="881" s="2" customFormat="1" ht="21.75" customHeight="1">
      <c r="A881" s="39"/>
      <c r="B881" s="40"/>
      <c r="C881" s="226" t="s">
        <v>3159</v>
      </c>
      <c r="D881" s="226" t="s">
        <v>159</v>
      </c>
      <c r="E881" s="227" t="s">
        <v>3160</v>
      </c>
      <c r="F881" s="228" t="s">
        <v>3161</v>
      </c>
      <c r="G881" s="229" t="s">
        <v>191</v>
      </c>
      <c r="H881" s="230">
        <v>20</v>
      </c>
      <c r="I881" s="231"/>
      <c r="J881" s="232">
        <f>ROUND(I881*H881,2)</f>
        <v>0</v>
      </c>
      <c r="K881" s="228" t="s">
        <v>156</v>
      </c>
      <c r="L881" s="233"/>
      <c r="M881" s="234" t="s">
        <v>32</v>
      </c>
      <c r="N881" s="235" t="s">
        <v>47</v>
      </c>
      <c r="O881" s="85"/>
      <c r="P881" s="222">
        <f>O881*H881</f>
        <v>0</v>
      </c>
      <c r="Q881" s="222">
        <v>0</v>
      </c>
      <c r="R881" s="222">
        <f>Q881*H881</f>
        <v>0</v>
      </c>
      <c r="S881" s="222">
        <v>0</v>
      </c>
      <c r="T881" s="223">
        <f>S881*H881</f>
        <v>0</v>
      </c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R881" s="224" t="s">
        <v>163</v>
      </c>
      <c r="AT881" s="224" t="s">
        <v>159</v>
      </c>
      <c r="AU881" s="224" t="s">
        <v>83</v>
      </c>
      <c r="AY881" s="17" t="s">
        <v>151</v>
      </c>
      <c r="BE881" s="225">
        <f>IF(N881="základní",J881,0)</f>
        <v>0</v>
      </c>
      <c r="BF881" s="225">
        <f>IF(N881="snížená",J881,0)</f>
        <v>0</v>
      </c>
      <c r="BG881" s="225">
        <f>IF(N881="zákl. přenesená",J881,0)</f>
        <v>0</v>
      </c>
      <c r="BH881" s="225">
        <f>IF(N881="sníž. přenesená",J881,0)</f>
        <v>0</v>
      </c>
      <c r="BI881" s="225">
        <f>IF(N881="nulová",J881,0)</f>
        <v>0</v>
      </c>
      <c r="BJ881" s="17" t="s">
        <v>83</v>
      </c>
      <c r="BK881" s="225">
        <f>ROUND(I881*H881,2)</f>
        <v>0</v>
      </c>
      <c r="BL881" s="17" t="s">
        <v>164</v>
      </c>
      <c r="BM881" s="224" t="s">
        <v>3162</v>
      </c>
    </row>
    <row r="882" s="2" customFormat="1" ht="21.75" customHeight="1">
      <c r="A882" s="39"/>
      <c r="B882" s="40"/>
      <c r="C882" s="226" t="s">
        <v>3163</v>
      </c>
      <c r="D882" s="226" t="s">
        <v>159</v>
      </c>
      <c r="E882" s="227" t="s">
        <v>3164</v>
      </c>
      <c r="F882" s="228" t="s">
        <v>3165</v>
      </c>
      <c r="G882" s="229" t="s">
        <v>191</v>
      </c>
      <c r="H882" s="230">
        <v>40</v>
      </c>
      <c r="I882" s="231"/>
      <c r="J882" s="232">
        <f>ROUND(I882*H882,2)</f>
        <v>0</v>
      </c>
      <c r="K882" s="228" t="s">
        <v>156</v>
      </c>
      <c r="L882" s="233"/>
      <c r="M882" s="234" t="s">
        <v>32</v>
      </c>
      <c r="N882" s="235" t="s">
        <v>47</v>
      </c>
      <c r="O882" s="85"/>
      <c r="P882" s="222">
        <f>O882*H882</f>
        <v>0</v>
      </c>
      <c r="Q882" s="222">
        <v>0</v>
      </c>
      <c r="R882" s="222">
        <f>Q882*H882</f>
        <v>0</v>
      </c>
      <c r="S882" s="222">
        <v>0</v>
      </c>
      <c r="T882" s="223">
        <f>S882*H882</f>
        <v>0</v>
      </c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R882" s="224" t="s">
        <v>163</v>
      </c>
      <c r="AT882" s="224" t="s">
        <v>159</v>
      </c>
      <c r="AU882" s="224" t="s">
        <v>83</v>
      </c>
      <c r="AY882" s="17" t="s">
        <v>151</v>
      </c>
      <c r="BE882" s="225">
        <f>IF(N882="základní",J882,0)</f>
        <v>0</v>
      </c>
      <c r="BF882" s="225">
        <f>IF(N882="snížená",J882,0)</f>
        <v>0</v>
      </c>
      <c r="BG882" s="225">
        <f>IF(N882="zákl. přenesená",J882,0)</f>
        <v>0</v>
      </c>
      <c r="BH882" s="225">
        <f>IF(N882="sníž. přenesená",J882,0)</f>
        <v>0</v>
      </c>
      <c r="BI882" s="225">
        <f>IF(N882="nulová",J882,0)</f>
        <v>0</v>
      </c>
      <c r="BJ882" s="17" t="s">
        <v>83</v>
      </c>
      <c r="BK882" s="225">
        <f>ROUND(I882*H882,2)</f>
        <v>0</v>
      </c>
      <c r="BL882" s="17" t="s">
        <v>164</v>
      </c>
      <c r="BM882" s="224" t="s">
        <v>3166</v>
      </c>
    </row>
    <row r="883" s="2" customFormat="1" ht="21.75" customHeight="1">
      <c r="A883" s="39"/>
      <c r="B883" s="40"/>
      <c r="C883" s="226" t="s">
        <v>3167</v>
      </c>
      <c r="D883" s="226" t="s">
        <v>159</v>
      </c>
      <c r="E883" s="227" t="s">
        <v>3168</v>
      </c>
      <c r="F883" s="228" t="s">
        <v>3169</v>
      </c>
      <c r="G883" s="229" t="s">
        <v>191</v>
      </c>
      <c r="H883" s="230">
        <v>10</v>
      </c>
      <c r="I883" s="231"/>
      <c r="J883" s="232">
        <f>ROUND(I883*H883,2)</f>
        <v>0</v>
      </c>
      <c r="K883" s="228" t="s">
        <v>156</v>
      </c>
      <c r="L883" s="233"/>
      <c r="M883" s="234" t="s">
        <v>32</v>
      </c>
      <c r="N883" s="235" t="s">
        <v>47</v>
      </c>
      <c r="O883" s="85"/>
      <c r="P883" s="222">
        <f>O883*H883</f>
        <v>0</v>
      </c>
      <c r="Q883" s="222">
        <v>0</v>
      </c>
      <c r="R883" s="222">
        <f>Q883*H883</f>
        <v>0</v>
      </c>
      <c r="S883" s="222">
        <v>0</v>
      </c>
      <c r="T883" s="223">
        <f>S883*H883</f>
        <v>0</v>
      </c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R883" s="224" t="s">
        <v>163</v>
      </c>
      <c r="AT883" s="224" t="s">
        <v>159</v>
      </c>
      <c r="AU883" s="224" t="s">
        <v>83</v>
      </c>
      <c r="AY883" s="17" t="s">
        <v>151</v>
      </c>
      <c r="BE883" s="225">
        <f>IF(N883="základní",J883,0)</f>
        <v>0</v>
      </c>
      <c r="BF883" s="225">
        <f>IF(N883="snížená",J883,0)</f>
        <v>0</v>
      </c>
      <c r="BG883" s="225">
        <f>IF(N883="zákl. přenesená",J883,0)</f>
        <v>0</v>
      </c>
      <c r="BH883" s="225">
        <f>IF(N883="sníž. přenesená",J883,0)</f>
        <v>0</v>
      </c>
      <c r="BI883" s="225">
        <f>IF(N883="nulová",J883,0)</f>
        <v>0</v>
      </c>
      <c r="BJ883" s="17" t="s">
        <v>83</v>
      </c>
      <c r="BK883" s="225">
        <f>ROUND(I883*H883,2)</f>
        <v>0</v>
      </c>
      <c r="BL883" s="17" t="s">
        <v>164</v>
      </c>
      <c r="BM883" s="224" t="s">
        <v>3170</v>
      </c>
    </row>
    <row r="884" s="2" customFormat="1" ht="21.75" customHeight="1">
      <c r="A884" s="39"/>
      <c r="B884" s="40"/>
      <c r="C884" s="226" t="s">
        <v>3171</v>
      </c>
      <c r="D884" s="226" t="s">
        <v>159</v>
      </c>
      <c r="E884" s="227" t="s">
        <v>3172</v>
      </c>
      <c r="F884" s="228" t="s">
        <v>2895</v>
      </c>
      <c r="G884" s="229" t="s">
        <v>191</v>
      </c>
      <c r="H884" s="230">
        <v>6</v>
      </c>
      <c r="I884" s="231"/>
      <c r="J884" s="232">
        <f>ROUND(I884*H884,2)</f>
        <v>0</v>
      </c>
      <c r="K884" s="228" t="s">
        <v>156</v>
      </c>
      <c r="L884" s="233"/>
      <c r="M884" s="234" t="s">
        <v>32</v>
      </c>
      <c r="N884" s="235" t="s">
        <v>47</v>
      </c>
      <c r="O884" s="85"/>
      <c r="P884" s="222">
        <f>O884*H884</f>
        <v>0</v>
      </c>
      <c r="Q884" s="222">
        <v>0</v>
      </c>
      <c r="R884" s="222">
        <f>Q884*H884</f>
        <v>0</v>
      </c>
      <c r="S884" s="222">
        <v>0</v>
      </c>
      <c r="T884" s="223">
        <f>S884*H884</f>
        <v>0</v>
      </c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R884" s="224" t="s">
        <v>163</v>
      </c>
      <c r="AT884" s="224" t="s">
        <v>159</v>
      </c>
      <c r="AU884" s="224" t="s">
        <v>83</v>
      </c>
      <c r="AY884" s="17" t="s">
        <v>151</v>
      </c>
      <c r="BE884" s="225">
        <f>IF(N884="základní",J884,0)</f>
        <v>0</v>
      </c>
      <c r="BF884" s="225">
        <f>IF(N884="snížená",J884,0)</f>
        <v>0</v>
      </c>
      <c r="BG884" s="225">
        <f>IF(N884="zákl. přenesená",J884,0)</f>
        <v>0</v>
      </c>
      <c r="BH884" s="225">
        <f>IF(N884="sníž. přenesená",J884,0)</f>
        <v>0</v>
      </c>
      <c r="BI884" s="225">
        <f>IF(N884="nulová",J884,0)</f>
        <v>0</v>
      </c>
      <c r="BJ884" s="17" t="s">
        <v>83</v>
      </c>
      <c r="BK884" s="225">
        <f>ROUND(I884*H884,2)</f>
        <v>0</v>
      </c>
      <c r="BL884" s="17" t="s">
        <v>164</v>
      </c>
      <c r="BM884" s="224" t="s">
        <v>3173</v>
      </c>
    </row>
    <row r="885" s="2" customFormat="1" ht="24.15" customHeight="1">
      <c r="A885" s="39"/>
      <c r="B885" s="40"/>
      <c r="C885" s="226" t="s">
        <v>3174</v>
      </c>
      <c r="D885" s="226" t="s">
        <v>159</v>
      </c>
      <c r="E885" s="227" t="s">
        <v>3175</v>
      </c>
      <c r="F885" s="228" t="s">
        <v>3176</v>
      </c>
      <c r="G885" s="229" t="s">
        <v>162</v>
      </c>
      <c r="H885" s="230">
        <v>2</v>
      </c>
      <c r="I885" s="231"/>
      <c r="J885" s="232">
        <f>ROUND(I885*H885,2)</f>
        <v>0</v>
      </c>
      <c r="K885" s="228" t="s">
        <v>156</v>
      </c>
      <c r="L885" s="233"/>
      <c r="M885" s="234" t="s">
        <v>32</v>
      </c>
      <c r="N885" s="235" t="s">
        <v>47</v>
      </c>
      <c r="O885" s="85"/>
      <c r="P885" s="222">
        <f>O885*H885</f>
        <v>0</v>
      </c>
      <c r="Q885" s="222">
        <v>0</v>
      </c>
      <c r="R885" s="222">
        <f>Q885*H885</f>
        <v>0</v>
      </c>
      <c r="S885" s="222">
        <v>0</v>
      </c>
      <c r="T885" s="223">
        <f>S885*H885</f>
        <v>0</v>
      </c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R885" s="224" t="s">
        <v>163</v>
      </c>
      <c r="AT885" s="224" t="s">
        <v>159</v>
      </c>
      <c r="AU885" s="224" t="s">
        <v>83</v>
      </c>
      <c r="AY885" s="17" t="s">
        <v>151</v>
      </c>
      <c r="BE885" s="225">
        <f>IF(N885="základní",J885,0)</f>
        <v>0</v>
      </c>
      <c r="BF885" s="225">
        <f>IF(N885="snížená",J885,0)</f>
        <v>0</v>
      </c>
      <c r="BG885" s="225">
        <f>IF(N885="zákl. přenesená",J885,0)</f>
        <v>0</v>
      </c>
      <c r="BH885" s="225">
        <f>IF(N885="sníž. přenesená",J885,0)</f>
        <v>0</v>
      </c>
      <c r="BI885" s="225">
        <f>IF(N885="nulová",J885,0)</f>
        <v>0</v>
      </c>
      <c r="BJ885" s="17" t="s">
        <v>83</v>
      </c>
      <c r="BK885" s="225">
        <f>ROUND(I885*H885,2)</f>
        <v>0</v>
      </c>
      <c r="BL885" s="17" t="s">
        <v>164</v>
      </c>
      <c r="BM885" s="224" t="s">
        <v>3177</v>
      </c>
    </row>
    <row r="886" s="2" customFormat="1" ht="21.75" customHeight="1">
      <c r="A886" s="39"/>
      <c r="B886" s="40"/>
      <c r="C886" s="226" t="s">
        <v>3178</v>
      </c>
      <c r="D886" s="226" t="s">
        <v>159</v>
      </c>
      <c r="E886" s="227" t="s">
        <v>3179</v>
      </c>
      <c r="F886" s="228" t="s">
        <v>3105</v>
      </c>
      <c r="G886" s="229" t="s">
        <v>191</v>
      </c>
      <c r="H886" s="230">
        <v>11</v>
      </c>
      <c r="I886" s="231"/>
      <c r="J886" s="232">
        <f>ROUND(I886*H886,2)</f>
        <v>0</v>
      </c>
      <c r="K886" s="228" t="s">
        <v>156</v>
      </c>
      <c r="L886" s="233"/>
      <c r="M886" s="234" t="s">
        <v>32</v>
      </c>
      <c r="N886" s="235" t="s">
        <v>47</v>
      </c>
      <c r="O886" s="85"/>
      <c r="P886" s="222">
        <f>O886*H886</f>
        <v>0</v>
      </c>
      <c r="Q886" s="222">
        <v>0</v>
      </c>
      <c r="R886" s="222">
        <f>Q886*H886</f>
        <v>0</v>
      </c>
      <c r="S886" s="222">
        <v>0</v>
      </c>
      <c r="T886" s="223">
        <f>S886*H886</f>
        <v>0</v>
      </c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R886" s="224" t="s">
        <v>163</v>
      </c>
      <c r="AT886" s="224" t="s">
        <v>159</v>
      </c>
      <c r="AU886" s="224" t="s">
        <v>83</v>
      </c>
      <c r="AY886" s="17" t="s">
        <v>151</v>
      </c>
      <c r="BE886" s="225">
        <f>IF(N886="základní",J886,0)</f>
        <v>0</v>
      </c>
      <c r="BF886" s="225">
        <f>IF(N886="snížená",J886,0)</f>
        <v>0</v>
      </c>
      <c r="BG886" s="225">
        <f>IF(N886="zákl. přenesená",J886,0)</f>
        <v>0</v>
      </c>
      <c r="BH886" s="225">
        <f>IF(N886="sníž. přenesená",J886,0)</f>
        <v>0</v>
      </c>
      <c r="BI886" s="225">
        <f>IF(N886="nulová",J886,0)</f>
        <v>0</v>
      </c>
      <c r="BJ886" s="17" t="s">
        <v>83</v>
      </c>
      <c r="BK886" s="225">
        <f>ROUND(I886*H886,2)</f>
        <v>0</v>
      </c>
      <c r="BL886" s="17" t="s">
        <v>164</v>
      </c>
      <c r="BM886" s="224" t="s">
        <v>3180</v>
      </c>
    </row>
    <row r="887" s="2" customFormat="1" ht="21.75" customHeight="1">
      <c r="A887" s="39"/>
      <c r="B887" s="40"/>
      <c r="C887" s="226" t="s">
        <v>3181</v>
      </c>
      <c r="D887" s="226" t="s">
        <v>159</v>
      </c>
      <c r="E887" s="227" t="s">
        <v>3182</v>
      </c>
      <c r="F887" s="228" t="s">
        <v>3183</v>
      </c>
      <c r="G887" s="229" t="s">
        <v>191</v>
      </c>
      <c r="H887" s="230">
        <v>6</v>
      </c>
      <c r="I887" s="231"/>
      <c r="J887" s="232">
        <f>ROUND(I887*H887,2)</f>
        <v>0</v>
      </c>
      <c r="K887" s="228" t="s">
        <v>156</v>
      </c>
      <c r="L887" s="233"/>
      <c r="M887" s="234" t="s">
        <v>32</v>
      </c>
      <c r="N887" s="235" t="s">
        <v>47</v>
      </c>
      <c r="O887" s="85"/>
      <c r="P887" s="222">
        <f>O887*H887</f>
        <v>0</v>
      </c>
      <c r="Q887" s="222">
        <v>0</v>
      </c>
      <c r="R887" s="222">
        <f>Q887*H887</f>
        <v>0</v>
      </c>
      <c r="S887" s="222">
        <v>0</v>
      </c>
      <c r="T887" s="223">
        <f>S887*H887</f>
        <v>0</v>
      </c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R887" s="224" t="s">
        <v>163</v>
      </c>
      <c r="AT887" s="224" t="s">
        <v>159</v>
      </c>
      <c r="AU887" s="224" t="s">
        <v>83</v>
      </c>
      <c r="AY887" s="17" t="s">
        <v>151</v>
      </c>
      <c r="BE887" s="225">
        <f>IF(N887="základní",J887,0)</f>
        <v>0</v>
      </c>
      <c r="BF887" s="225">
        <f>IF(N887="snížená",J887,0)</f>
        <v>0</v>
      </c>
      <c r="BG887" s="225">
        <f>IF(N887="zákl. přenesená",J887,0)</f>
        <v>0</v>
      </c>
      <c r="BH887" s="225">
        <f>IF(N887="sníž. přenesená",J887,0)</f>
        <v>0</v>
      </c>
      <c r="BI887" s="225">
        <f>IF(N887="nulová",J887,0)</f>
        <v>0</v>
      </c>
      <c r="BJ887" s="17" t="s">
        <v>83</v>
      </c>
      <c r="BK887" s="225">
        <f>ROUND(I887*H887,2)</f>
        <v>0</v>
      </c>
      <c r="BL887" s="17" t="s">
        <v>164</v>
      </c>
      <c r="BM887" s="224" t="s">
        <v>3184</v>
      </c>
    </row>
    <row r="888" s="2" customFormat="1" ht="21.75" customHeight="1">
      <c r="A888" s="39"/>
      <c r="B888" s="40"/>
      <c r="C888" s="226" t="s">
        <v>3185</v>
      </c>
      <c r="D888" s="226" t="s">
        <v>159</v>
      </c>
      <c r="E888" s="227" t="s">
        <v>3186</v>
      </c>
      <c r="F888" s="228" t="s">
        <v>3187</v>
      </c>
      <c r="G888" s="229" t="s">
        <v>191</v>
      </c>
      <c r="H888" s="230">
        <v>6</v>
      </c>
      <c r="I888" s="231"/>
      <c r="J888" s="232">
        <f>ROUND(I888*H888,2)</f>
        <v>0</v>
      </c>
      <c r="K888" s="228" t="s">
        <v>156</v>
      </c>
      <c r="L888" s="233"/>
      <c r="M888" s="234" t="s">
        <v>32</v>
      </c>
      <c r="N888" s="235" t="s">
        <v>47</v>
      </c>
      <c r="O888" s="85"/>
      <c r="P888" s="222">
        <f>O888*H888</f>
        <v>0</v>
      </c>
      <c r="Q888" s="222">
        <v>0</v>
      </c>
      <c r="R888" s="222">
        <f>Q888*H888</f>
        <v>0</v>
      </c>
      <c r="S888" s="222">
        <v>0</v>
      </c>
      <c r="T888" s="223">
        <f>S888*H888</f>
        <v>0</v>
      </c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R888" s="224" t="s">
        <v>163</v>
      </c>
      <c r="AT888" s="224" t="s">
        <v>159</v>
      </c>
      <c r="AU888" s="224" t="s">
        <v>83</v>
      </c>
      <c r="AY888" s="17" t="s">
        <v>151</v>
      </c>
      <c r="BE888" s="225">
        <f>IF(N888="základní",J888,0)</f>
        <v>0</v>
      </c>
      <c r="BF888" s="225">
        <f>IF(N888="snížená",J888,0)</f>
        <v>0</v>
      </c>
      <c r="BG888" s="225">
        <f>IF(N888="zákl. přenesená",J888,0)</f>
        <v>0</v>
      </c>
      <c r="BH888" s="225">
        <f>IF(N888="sníž. přenesená",J888,0)</f>
        <v>0</v>
      </c>
      <c r="BI888" s="225">
        <f>IF(N888="nulová",J888,0)</f>
        <v>0</v>
      </c>
      <c r="BJ888" s="17" t="s">
        <v>83</v>
      </c>
      <c r="BK888" s="225">
        <f>ROUND(I888*H888,2)</f>
        <v>0</v>
      </c>
      <c r="BL888" s="17" t="s">
        <v>164</v>
      </c>
      <c r="BM888" s="224" t="s">
        <v>3188</v>
      </c>
    </row>
    <row r="889" s="2" customFormat="1" ht="24.15" customHeight="1">
      <c r="A889" s="39"/>
      <c r="B889" s="40"/>
      <c r="C889" s="213" t="s">
        <v>3189</v>
      </c>
      <c r="D889" s="213" t="s">
        <v>152</v>
      </c>
      <c r="E889" s="214" t="s">
        <v>3190</v>
      </c>
      <c r="F889" s="215" t="s">
        <v>3191</v>
      </c>
      <c r="G889" s="216" t="s">
        <v>162</v>
      </c>
      <c r="H889" s="217">
        <v>6</v>
      </c>
      <c r="I889" s="218"/>
      <c r="J889" s="219">
        <f>ROUND(I889*H889,2)</f>
        <v>0</v>
      </c>
      <c r="K889" s="215" t="s">
        <v>156</v>
      </c>
      <c r="L889" s="45"/>
      <c r="M889" s="220" t="s">
        <v>32</v>
      </c>
      <c r="N889" s="221" t="s">
        <v>47</v>
      </c>
      <c r="O889" s="85"/>
      <c r="P889" s="222">
        <f>O889*H889</f>
        <v>0</v>
      </c>
      <c r="Q889" s="222">
        <v>0</v>
      </c>
      <c r="R889" s="222">
        <f>Q889*H889</f>
        <v>0</v>
      </c>
      <c r="S889" s="222">
        <v>0</v>
      </c>
      <c r="T889" s="223">
        <f>S889*H889</f>
        <v>0</v>
      </c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R889" s="224" t="s">
        <v>497</v>
      </c>
      <c r="AT889" s="224" t="s">
        <v>152</v>
      </c>
      <c r="AU889" s="224" t="s">
        <v>83</v>
      </c>
      <c r="AY889" s="17" t="s">
        <v>151</v>
      </c>
      <c r="BE889" s="225">
        <f>IF(N889="základní",J889,0)</f>
        <v>0</v>
      </c>
      <c r="BF889" s="225">
        <f>IF(N889="snížená",J889,0)</f>
        <v>0</v>
      </c>
      <c r="BG889" s="225">
        <f>IF(N889="zákl. přenesená",J889,0)</f>
        <v>0</v>
      </c>
      <c r="BH889" s="225">
        <f>IF(N889="sníž. přenesená",J889,0)</f>
        <v>0</v>
      </c>
      <c r="BI889" s="225">
        <f>IF(N889="nulová",J889,0)</f>
        <v>0</v>
      </c>
      <c r="BJ889" s="17" t="s">
        <v>83</v>
      </c>
      <c r="BK889" s="225">
        <f>ROUND(I889*H889,2)</f>
        <v>0</v>
      </c>
      <c r="BL889" s="17" t="s">
        <v>497</v>
      </c>
      <c r="BM889" s="224" t="s">
        <v>3192</v>
      </c>
    </row>
    <row r="890" s="2" customFormat="1" ht="55.5" customHeight="1">
      <c r="A890" s="39"/>
      <c r="B890" s="40"/>
      <c r="C890" s="213" t="s">
        <v>3193</v>
      </c>
      <c r="D890" s="213" t="s">
        <v>152</v>
      </c>
      <c r="E890" s="214" t="s">
        <v>3194</v>
      </c>
      <c r="F890" s="215" t="s">
        <v>3195</v>
      </c>
      <c r="G890" s="216" t="s">
        <v>191</v>
      </c>
      <c r="H890" s="217">
        <v>11</v>
      </c>
      <c r="I890" s="218"/>
      <c r="J890" s="219">
        <f>ROUND(I890*H890,2)</f>
        <v>0</v>
      </c>
      <c r="K890" s="215" t="s">
        <v>156</v>
      </c>
      <c r="L890" s="45"/>
      <c r="M890" s="220" t="s">
        <v>32</v>
      </c>
      <c r="N890" s="221" t="s">
        <v>47</v>
      </c>
      <c r="O890" s="85"/>
      <c r="P890" s="222">
        <f>O890*H890</f>
        <v>0</v>
      </c>
      <c r="Q890" s="222">
        <v>0</v>
      </c>
      <c r="R890" s="222">
        <f>Q890*H890</f>
        <v>0</v>
      </c>
      <c r="S890" s="222">
        <v>0</v>
      </c>
      <c r="T890" s="223">
        <f>S890*H890</f>
        <v>0</v>
      </c>
      <c r="U890" s="39"/>
      <c r="V890" s="39"/>
      <c r="W890" s="39"/>
      <c r="X890" s="39"/>
      <c r="Y890" s="39"/>
      <c r="Z890" s="39"/>
      <c r="AA890" s="39"/>
      <c r="AB890" s="39"/>
      <c r="AC890" s="39"/>
      <c r="AD890" s="39"/>
      <c r="AE890" s="39"/>
      <c r="AR890" s="224" t="s">
        <v>157</v>
      </c>
      <c r="AT890" s="224" t="s">
        <v>152</v>
      </c>
      <c r="AU890" s="224" t="s">
        <v>83</v>
      </c>
      <c r="AY890" s="17" t="s">
        <v>151</v>
      </c>
      <c r="BE890" s="225">
        <f>IF(N890="základní",J890,0)</f>
        <v>0</v>
      </c>
      <c r="BF890" s="225">
        <f>IF(N890="snížená",J890,0)</f>
        <v>0</v>
      </c>
      <c r="BG890" s="225">
        <f>IF(N890="zákl. přenesená",J890,0)</f>
        <v>0</v>
      </c>
      <c r="BH890" s="225">
        <f>IF(N890="sníž. přenesená",J890,0)</f>
        <v>0</v>
      </c>
      <c r="BI890" s="225">
        <f>IF(N890="nulová",J890,0)</f>
        <v>0</v>
      </c>
      <c r="BJ890" s="17" t="s">
        <v>83</v>
      </c>
      <c r="BK890" s="225">
        <f>ROUND(I890*H890,2)</f>
        <v>0</v>
      </c>
      <c r="BL890" s="17" t="s">
        <v>157</v>
      </c>
      <c r="BM890" s="224" t="s">
        <v>3196</v>
      </c>
    </row>
    <row r="891" s="2" customFormat="1" ht="55.5" customHeight="1">
      <c r="A891" s="39"/>
      <c r="B891" s="40"/>
      <c r="C891" s="213" t="s">
        <v>3197</v>
      </c>
      <c r="D891" s="213" t="s">
        <v>152</v>
      </c>
      <c r="E891" s="214" t="s">
        <v>3198</v>
      </c>
      <c r="F891" s="215" t="s">
        <v>3199</v>
      </c>
      <c r="G891" s="216" t="s">
        <v>191</v>
      </c>
      <c r="H891" s="217">
        <v>6</v>
      </c>
      <c r="I891" s="218"/>
      <c r="J891" s="219">
        <f>ROUND(I891*H891,2)</f>
        <v>0</v>
      </c>
      <c r="K891" s="215" t="s">
        <v>156</v>
      </c>
      <c r="L891" s="45"/>
      <c r="M891" s="220" t="s">
        <v>32</v>
      </c>
      <c r="N891" s="221" t="s">
        <v>47</v>
      </c>
      <c r="O891" s="85"/>
      <c r="P891" s="222">
        <f>O891*H891</f>
        <v>0</v>
      </c>
      <c r="Q891" s="222">
        <v>0</v>
      </c>
      <c r="R891" s="222">
        <f>Q891*H891</f>
        <v>0</v>
      </c>
      <c r="S891" s="222">
        <v>0</v>
      </c>
      <c r="T891" s="223">
        <f>S891*H891</f>
        <v>0</v>
      </c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R891" s="224" t="s">
        <v>157</v>
      </c>
      <c r="AT891" s="224" t="s">
        <v>152</v>
      </c>
      <c r="AU891" s="224" t="s">
        <v>83</v>
      </c>
      <c r="AY891" s="17" t="s">
        <v>151</v>
      </c>
      <c r="BE891" s="225">
        <f>IF(N891="základní",J891,0)</f>
        <v>0</v>
      </c>
      <c r="BF891" s="225">
        <f>IF(N891="snížená",J891,0)</f>
        <v>0</v>
      </c>
      <c r="BG891" s="225">
        <f>IF(N891="zákl. přenesená",J891,0)</f>
        <v>0</v>
      </c>
      <c r="BH891" s="225">
        <f>IF(N891="sníž. přenesená",J891,0)</f>
        <v>0</v>
      </c>
      <c r="BI891" s="225">
        <f>IF(N891="nulová",J891,0)</f>
        <v>0</v>
      </c>
      <c r="BJ891" s="17" t="s">
        <v>83</v>
      </c>
      <c r="BK891" s="225">
        <f>ROUND(I891*H891,2)</f>
        <v>0</v>
      </c>
      <c r="BL891" s="17" t="s">
        <v>157</v>
      </c>
      <c r="BM891" s="224" t="s">
        <v>3200</v>
      </c>
    </row>
    <row r="892" s="2" customFormat="1" ht="44.25" customHeight="1">
      <c r="A892" s="39"/>
      <c r="B892" s="40"/>
      <c r="C892" s="213" t="s">
        <v>3201</v>
      </c>
      <c r="D892" s="213" t="s">
        <v>152</v>
      </c>
      <c r="E892" s="214" t="s">
        <v>3202</v>
      </c>
      <c r="F892" s="215" t="s">
        <v>3203</v>
      </c>
      <c r="G892" s="216" t="s">
        <v>162</v>
      </c>
      <c r="H892" s="217">
        <v>2</v>
      </c>
      <c r="I892" s="218"/>
      <c r="J892" s="219">
        <f>ROUND(I892*H892,2)</f>
        <v>0</v>
      </c>
      <c r="K892" s="215" t="s">
        <v>156</v>
      </c>
      <c r="L892" s="45"/>
      <c r="M892" s="220" t="s">
        <v>32</v>
      </c>
      <c r="N892" s="221" t="s">
        <v>47</v>
      </c>
      <c r="O892" s="85"/>
      <c r="P892" s="222">
        <f>O892*H892</f>
        <v>0</v>
      </c>
      <c r="Q892" s="222">
        <v>0</v>
      </c>
      <c r="R892" s="222">
        <f>Q892*H892</f>
        <v>0</v>
      </c>
      <c r="S892" s="222">
        <v>0</v>
      </c>
      <c r="T892" s="223">
        <f>S892*H892</f>
        <v>0</v>
      </c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R892" s="224" t="s">
        <v>157</v>
      </c>
      <c r="AT892" s="224" t="s">
        <v>152</v>
      </c>
      <c r="AU892" s="224" t="s">
        <v>83</v>
      </c>
      <c r="AY892" s="17" t="s">
        <v>151</v>
      </c>
      <c r="BE892" s="225">
        <f>IF(N892="základní",J892,0)</f>
        <v>0</v>
      </c>
      <c r="BF892" s="225">
        <f>IF(N892="snížená",J892,0)</f>
        <v>0</v>
      </c>
      <c r="BG892" s="225">
        <f>IF(N892="zákl. přenesená",J892,0)</f>
        <v>0</v>
      </c>
      <c r="BH892" s="225">
        <f>IF(N892="sníž. přenesená",J892,0)</f>
        <v>0</v>
      </c>
      <c r="BI892" s="225">
        <f>IF(N892="nulová",J892,0)</f>
        <v>0</v>
      </c>
      <c r="BJ892" s="17" t="s">
        <v>83</v>
      </c>
      <c r="BK892" s="225">
        <f>ROUND(I892*H892,2)</f>
        <v>0</v>
      </c>
      <c r="BL892" s="17" t="s">
        <v>157</v>
      </c>
      <c r="BM892" s="224" t="s">
        <v>3204</v>
      </c>
    </row>
    <row r="893" s="2" customFormat="1" ht="49.05" customHeight="1">
      <c r="A893" s="39"/>
      <c r="B893" s="40"/>
      <c r="C893" s="213" t="s">
        <v>3205</v>
      </c>
      <c r="D893" s="213" t="s">
        <v>152</v>
      </c>
      <c r="E893" s="214" t="s">
        <v>3206</v>
      </c>
      <c r="F893" s="215" t="s">
        <v>3207</v>
      </c>
      <c r="G893" s="216" t="s">
        <v>162</v>
      </c>
      <c r="H893" s="217">
        <v>2</v>
      </c>
      <c r="I893" s="218"/>
      <c r="J893" s="219">
        <f>ROUND(I893*H893,2)</f>
        <v>0</v>
      </c>
      <c r="K893" s="215" t="s">
        <v>156</v>
      </c>
      <c r="L893" s="45"/>
      <c r="M893" s="220" t="s">
        <v>32</v>
      </c>
      <c r="N893" s="221" t="s">
        <v>47</v>
      </c>
      <c r="O893" s="85"/>
      <c r="P893" s="222">
        <f>O893*H893</f>
        <v>0</v>
      </c>
      <c r="Q893" s="222">
        <v>0</v>
      </c>
      <c r="R893" s="222">
        <f>Q893*H893</f>
        <v>0</v>
      </c>
      <c r="S893" s="222">
        <v>0</v>
      </c>
      <c r="T893" s="223">
        <f>S893*H893</f>
        <v>0</v>
      </c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R893" s="224" t="s">
        <v>497</v>
      </c>
      <c r="AT893" s="224" t="s">
        <v>152</v>
      </c>
      <c r="AU893" s="224" t="s">
        <v>83</v>
      </c>
      <c r="AY893" s="17" t="s">
        <v>151</v>
      </c>
      <c r="BE893" s="225">
        <f>IF(N893="základní",J893,0)</f>
        <v>0</v>
      </c>
      <c r="BF893" s="225">
        <f>IF(N893="snížená",J893,0)</f>
        <v>0</v>
      </c>
      <c r="BG893" s="225">
        <f>IF(N893="zákl. přenesená",J893,0)</f>
        <v>0</v>
      </c>
      <c r="BH893" s="225">
        <f>IF(N893="sníž. přenesená",J893,0)</f>
        <v>0</v>
      </c>
      <c r="BI893" s="225">
        <f>IF(N893="nulová",J893,0)</f>
        <v>0</v>
      </c>
      <c r="BJ893" s="17" t="s">
        <v>83</v>
      </c>
      <c r="BK893" s="225">
        <f>ROUND(I893*H893,2)</f>
        <v>0</v>
      </c>
      <c r="BL893" s="17" t="s">
        <v>497</v>
      </c>
      <c r="BM893" s="224" t="s">
        <v>3208</v>
      </c>
    </row>
    <row r="894" s="2" customFormat="1" ht="49.05" customHeight="1">
      <c r="A894" s="39"/>
      <c r="B894" s="40"/>
      <c r="C894" s="213" t="s">
        <v>3209</v>
      </c>
      <c r="D894" s="213" t="s">
        <v>152</v>
      </c>
      <c r="E894" s="214" t="s">
        <v>3210</v>
      </c>
      <c r="F894" s="215" t="s">
        <v>3211</v>
      </c>
      <c r="G894" s="216" t="s">
        <v>162</v>
      </c>
      <c r="H894" s="217">
        <v>2</v>
      </c>
      <c r="I894" s="218"/>
      <c r="J894" s="219">
        <f>ROUND(I894*H894,2)</f>
        <v>0</v>
      </c>
      <c r="K894" s="215" t="s">
        <v>156</v>
      </c>
      <c r="L894" s="45"/>
      <c r="M894" s="220" t="s">
        <v>32</v>
      </c>
      <c r="N894" s="221" t="s">
        <v>47</v>
      </c>
      <c r="O894" s="85"/>
      <c r="P894" s="222">
        <f>O894*H894</f>
        <v>0</v>
      </c>
      <c r="Q894" s="222">
        <v>0</v>
      </c>
      <c r="R894" s="222">
        <f>Q894*H894</f>
        <v>0</v>
      </c>
      <c r="S894" s="222">
        <v>0</v>
      </c>
      <c r="T894" s="223">
        <f>S894*H894</f>
        <v>0</v>
      </c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R894" s="224" t="s">
        <v>497</v>
      </c>
      <c r="AT894" s="224" t="s">
        <v>152</v>
      </c>
      <c r="AU894" s="224" t="s">
        <v>83</v>
      </c>
      <c r="AY894" s="17" t="s">
        <v>151</v>
      </c>
      <c r="BE894" s="225">
        <f>IF(N894="základní",J894,0)</f>
        <v>0</v>
      </c>
      <c r="BF894" s="225">
        <f>IF(N894="snížená",J894,0)</f>
        <v>0</v>
      </c>
      <c r="BG894" s="225">
        <f>IF(N894="zákl. přenesená",J894,0)</f>
        <v>0</v>
      </c>
      <c r="BH894" s="225">
        <f>IF(N894="sníž. přenesená",J894,0)</f>
        <v>0</v>
      </c>
      <c r="BI894" s="225">
        <f>IF(N894="nulová",J894,0)</f>
        <v>0</v>
      </c>
      <c r="BJ894" s="17" t="s">
        <v>83</v>
      </c>
      <c r="BK894" s="225">
        <f>ROUND(I894*H894,2)</f>
        <v>0</v>
      </c>
      <c r="BL894" s="17" t="s">
        <v>497</v>
      </c>
      <c r="BM894" s="224" t="s">
        <v>3212</v>
      </c>
    </row>
    <row r="895" s="2" customFormat="1" ht="21.75" customHeight="1">
      <c r="A895" s="39"/>
      <c r="B895" s="40"/>
      <c r="C895" s="226" t="s">
        <v>3213</v>
      </c>
      <c r="D895" s="226" t="s">
        <v>159</v>
      </c>
      <c r="E895" s="227" t="s">
        <v>3214</v>
      </c>
      <c r="F895" s="228" t="s">
        <v>3101</v>
      </c>
      <c r="G895" s="229" t="s">
        <v>191</v>
      </c>
      <c r="H895" s="230">
        <v>11</v>
      </c>
      <c r="I895" s="231"/>
      <c r="J895" s="232">
        <f>ROUND(I895*H895,2)</f>
        <v>0</v>
      </c>
      <c r="K895" s="228" t="s">
        <v>156</v>
      </c>
      <c r="L895" s="233"/>
      <c r="M895" s="234" t="s">
        <v>32</v>
      </c>
      <c r="N895" s="235" t="s">
        <v>47</v>
      </c>
      <c r="O895" s="85"/>
      <c r="P895" s="222">
        <f>O895*H895</f>
        <v>0</v>
      </c>
      <c r="Q895" s="222">
        <v>0</v>
      </c>
      <c r="R895" s="222">
        <f>Q895*H895</f>
        <v>0</v>
      </c>
      <c r="S895" s="222">
        <v>0</v>
      </c>
      <c r="T895" s="223">
        <f>S895*H895</f>
        <v>0</v>
      </c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R895" s="224" t="s">
        <v>163</v>
      </c>
      <c r="AT895" s="224" t="s">
        <v>159</v>
      </c>
      <c r="AU895" s="224" t="s">
        <v>83</v>
      </c>
      <c r="AY895" s="17" t="s">
        <v>151</v>
      </c>
      <c r="BE895" s="225">
        <f>IF(N895="základní",J895,0)</f>
        <v>0</v>
      </c>
      <c r="BF895" s="225">
        <f>IF(N895="snížená",J895,0)</f>
        <v>0</v>
      </c>
      <c r="BG895" s="225">
        <f>IF(N895="zákl. přenesená",J895,0)</f>
        <v>0</v>
      </c>
      <c r="BH895" s="225">
        <f>IF(N895="sníž. přenesená",J895,0)</f>
        <v>0</v>
      </c>
      <c r="BI895" s="225">
        <f>IF(N895="nulová",J895,0)</f>
        <v>0</v>
      </c>
      <c r="BJ895" s="17" t="s">
        <v>83</v>
      </c>
      <c r="BK895" s="225">
        <f>ROUND(I895*H895,2)</f>
        <v>0</v>
      </c>
      <c r="BL895" s="17" t="s">
        <v>164</v>
      </c>
      <c r="BM895" s="224" t="s">
        <v>3215</v>
      </c>
    </row>
    <row r="896" s="2" customFormat="1" ht="24.15" customHeight="1">
      <c r="A896" s="39"/>
      <c r="B896" s="40"/>
      <c r="C896" s="226" t="s">
        <v>3216</v>
      </c>
      <c r="D896" s="226" t="s">
        <v>159</v>
      </c>
      <c r="E896" s="227" t="s">
        <v>3217</v>
      </c>
      <c r="F896" s="228" t="s">
        <v>3218</v>
      </c>
      <c r="G896" s="229" t="s">
        <v>162</v>
      </c>
      <c r="H896" s="230">
        <v>10</v>
      </c>
      <c r="I896" s="231"/>
      <c r="J896" s="232">
        <f>ROUND(I896*H896,2)</f>
        <v>0</v>
      </c>
      <c r="K896" s="228" t="s">
        <v>156</v>
      </c>
      <c r="L896" s="233"/>
      <c r="M896" s="234" t="s">
        <v>32</v>
      </c>
      <c r="N896" s="235" t="s">
        <v>47</v>
      </c>
      <c r="O896" s="85"/>
      <c r="P896" s="222">
        <f>O896*H896</f>
        <v>0</v>
      </c>
      <c r="Q896" s="222">
        <v>0</v>
      </c>
      <c r="R896" s="222">
        <f>Q896*H896</f>
        <v>0</v>
      </c>
      <c r="S896" s="222">
        <v>0</v>
      </c>
      <c r="T896" s="223">
        <f>S896*H896</f>
        <v>0</v>
      </c>
      <c r="U896" s="39"/>
      <c r="V896" s="39"/>
      <c r="W896" s="39"/>
      <c r="X896" s="39"/>
      <c r="Y896" s="39"/>
      <c r="Z896" s="39"/>
      <c r="AA896" s="39"/>
      <c r="AB896" s="39"/>
      <c r="AC896" s="39"/>
      <c r="AD896" s="39"/>
      <c r="AE896" s="39"/>
      <c r="AR896" s="224" t="s">
        <v>163</v>
      </c>
      <c r="AT896" s="224" t="s">
        <v>159</v>
      </c>
      <c r="AU896" s="224" t="s">
        <v>83</v>
      </c>
      <c r="AY896" s="17" t="s">
        <v>151</v>
      </c>
      <c r="BE896" s="225">
        <f>IF(N896="základní",J896,0)</f>
        <v>0</v>
      </c>
      <c r="BF896" s="225">
        <f>IF(N896="snížená",J896,0)</f>
        <v>0</v>
      </c>
      <c r="BG896" s="225">
        <f>IF(N896="zákl. přenesená",J896,0)</f>
        <v>0</v>
      </c>
      <c r="BH896" s="225">
        <f>IF(N896="sníž. přenesená",J896,0)</f>
        <v>0</v>
      </c>
      <c r="BI896" s="225">
        <f>IF(N896="nulová",J896,0)</f>
        <v>0</v>
      </c>
      <c r="BJ896" s="17" t="s">
        <v>83</v>
      </c>
      <c r="BK896" s="225">
        <f>ROUND(I896*H896,2)</f>
        <v>0</v>
      </c>
      <c r="BL896" s="17" t="s">
        <v>164</v>
      </c>
      <c r="BM896" s="224" t="s">
        <v>3219</v>
      </c>
    </row>
    <row r="897" s="2" customFormat="1" ht="24.15" customHeight="1">
      <c r="A897" s="39"/>
      <c r="B897" s="40"/>
      <c r="C897" s="226" t="s">
        <v>3220</v>
      </c>
      <c r="D897" s="226" t="s">
        <v>159</v>
      </c>
      <c r="E897" s="227" t="s">
        <v>3221</v>
      </c>
      <c r="F897" s="228" t="s">
        <v>3222</v>
      </c>
      <c r="G897" s="229" t="s">
        <v>162</v>
      </c>
      <c r="H897" s="230">
        <v>2</v>
      </c>
      <c r="I897" s="231"/>
      <c r="J897" s="232">
        <f>ROUND(I897*H897,2)</f>
        <v>0</v>
      </c>
      <c r="K897" s="228" t="s">
        <v>156</v>
      </c>
      <c r="L897" s="233"/>
      <c r="M897" s="234" t="s">
        <v>32</v>
      </c>
      <c r="N897" s="235" t="s">
        <v>47</v>
      </c>
      <c r="O897" s="85"/>
      <c r="P897" s="222">
        <f>O897*H897</f>
        <v>0</v>
      </c>
      <c r="Q897" s="222">
        <v>0</v>
      </c>
      <c r="R897" s="222">
        <f>Q897*H897</f>
        <v>0</v>
      </c>
      <c r="S897" s="222">
        <v>0</v>
      </c>
      <c r="T897" s="223">
        <f>S897*H897</f>
        <v>0</v>
      </c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R897" s="224" t="s">
        <v>163</v>
      </c>
      <c r="AT897" s="224" t="s">
        <v>159</v>
      </c>
      <c r="AU897" s="224" t="s">
        <v>83</v>
      </c>
      <c r="AY897" s="17" t="s">
        <v>151</v>
      </c>
      <c r="BE897" s="225">
        <f>IF(N897="základní",J897,0)</f>
        <v>0</v>
      </c>
      <c r="BF897" s="225">
        <f>IF(N897="snížená",J897,0)</f>
        <v>0</v>
      </c>
      <c r="BG897" s="225">
        <f>IF(N897="zákl. přenesená",J897,0)</f>
        <v>0</v>
      </c>
      <c r="BH897" s="225">
        <f>IF(N897="sníž. přenesená",J897,0)</f>
        <v>0</v>
      </c>
      <c r="BI897" s="225">
        <f>IF(N897="nulová",J897,0)</f>
        <v>0</v>
      </c>
      <c r="BJ897" s="17" t="s">
        <v>83</v>
      </c>
      <c r="BK897" s="225">
        <f>ROUND(I897*H897,2)</f>
        <v>0</v>
      </c>
      <c r="BL897" s="17" t="s">
        <v>164</v>
      </c>
      <c r="BM897" s="224" t="s">
        <v>3223</v>
      </c>
    </row>
    <row r="898" s="2" customFormat="1" ht="16.5" customHeight="1">
      <c r="A898" s="39"/>
      <c r="B898" s="40"/>
      <c r="C898" s="226" t="s">
        <v>3224</v>
      </c>
      <c r="D898" s="226" t="s">
        <v>159</v>
      </c>
      <c r="E898" s="227" t="s">
        <v>3225</v>
      </c>
      <c r="F898" s="228" t="s">
        <v>3226</v>
      </c>
      <c r="G898" s="229" t="s">
        <v>162</v>
      </c>
      <c r="H898" s="230">
        <v>10</v>
      </c>
      <c r="I898" s="231"/>
      <c r="J898" s="232">
        <f>ROUND(I898*H898,2)</f>
        <v>0</v>
      </c>
      <c r="K898" s="228" t="s">
        <v>156</v>
      </c>
      <c r="L898" s="233"/>
      <c r="M898" s="234" t="s">
        <v>32</v>
      </c>
      <c r="N898" s="235" t="s">
        <v>47</v>
      </c>
      <c r="O898" s="85"/>
      <c r="P898" s="222">
        <f>O898*H898</f>
        <v>0</v>
      </c>
      <c r="Q898" s="222">
        <v>0</v>
      </c>
      <c r="R898" s="222">
        <f>Q898*H898</f>
        <v>0</v>
      </c>
      <c r="S898" s="222">
        <v>0</v>
      </c>
      <c r="T898" s="223">
        <f>S898*H898</f>
        <v>0</v>
      </c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R898" s="224" t="s">
        <v>163</v>
      </c>
      <c r="AT898" s="224" t="s">
        <v>159</v>
      </c>
      <c r="AU898" s="224" t="s">
        <v>83</v>
      </c>
      <c r="AY898" s="17" t="s">
        <v>151</v>
      </c>
      <c r="BE898" s="225">
        <f>IF(N898="základní",J898,0)</f>
        <v>0</v>
      </c>
      <c r="BF898" s="225">
        <f>IF(N898="snížená",J898,0)</f>
        <v>0</v>
      </c>
      <c r="BG898" s="225">
        <f>IF(N898="zákl. přenesená",J898,0)</f>
        <v>0</v>
      </c>
      <c r="BH898" s="225">
        <f>IF(N898="sníž. přenesená",J898,0)</f>
        <v>0</v>
      </c>
      <c r="BI898" s="225">
        <f>IF(N898="nulová",J898,0)</f>
        <v>0</v>
      </c>
      <c r="BJ898" s="17" t="s">
        <v>83</v>
      </c>
      <c r="BK898" s="225">
        <f>ROUND(I898*H898,2)</f>
        <v>0</v>
      </c>
      <c r="BL898" s="17" t="s">
        <v>164</v>
      </c>
      <c r="BM898" s="224" t="s">
        <v>3227</v>
      </c>
    </row>
    <row r="899" s="2" customFormat="1" ht="16.5" customHeight="1">
      <c r="A899" s="39"/>
      <c r="B899" s="40"/>
      <c r="C899" s="226" t="s">
        <v>3228</v>
      </c>
      <c r="D899" s="226" t="s">
        <v>159</v>
      </c>
      <c r="E899" s="227" t="s">
        <v>3229</v>
      </c>
      <c r="F899" s="228" t="s">
        <v>3230</v>
      </c>
      <c r="G899" s="229" t="s">
        <v>162</v>
      </c>
      <c r="H899" s="230">
        <v>15</v>
      </c>
      <c r="I899" s="231"/>
      <c r="J899" s="232">
        <f>ROUND(I899*H899,2)</f>
        <v>0</v>
      </c>
      <c r="K899" s="228" t="s">
        <v>156</v>
      </c>
      <c r="L899" s="233"/>
      <c r="M899" s="234" t="s">
        <v>32</v>
      </c>
      <c r="N899" s="235" t="s">
        <v>47</v>
      </c>
      <c r="O899" s="85"/>
      <c r="P899" s="222">
        <f>O899*H899</f>
        <v>0</v>
      </c>
      <c r="Q899" s="222">
        <v>0</v>
      </c>
      <c r="R899" s="222">
        <f>Q899*H899</f>
        <v>0</v>
      </c>
      <c r="S899" s="222">
        <v>0</v>
      </c>
      <c r="T899" s="223">
        <f>S899*H899</f>
        <v>0</v>
      </c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R899" s="224" t="s">
        <v>163</v>
      </c>
      <c r="AT899" s="224" t="s">
        <v>159</v>
      </c>
      <c r="AU899" s="224" t="s">
        <v>83</v>
      </c>
      <c r="AY899" s="17" t="s">
        <v>151</v>
      </c>
      <c r="BE899" s="225">
        <f>IF(N899="základní",J899,0)</f>
        <v>0</v>
      </c>
      <c r="BF899" s="225">
        <f>IF(N899="snížená",J899,0)</f>
        <v>0</v>
      </c>
      <c r="BG899" s="225">
        <f>IF(N899="zákl. přenesená",J899,0)</f>
        <v>0</v>
      </c>
      <c r="BH899" s="225">
        <f>IF(N899="sníž. přenesená",J899,0)</f>
        <v>0</v>
      </c>
      <c r="BI899" s="225">
        <f>IF(N899="nulová",J899,0)</f>
        <v>0</v>
      </c>
      <c r="BJ899" s="17" t="s">
        <v>83</v>
      </c>
      <c r="BK899" s="225">
        <f>ROUND(I899*H899,2)</f>
        <v>0</v>
      </c>
      <c r="BL899" s="17" t="s">
        <v>164</v>
      </c>
      <c r="BM899" s="224" t="s">
        <v>3231</v>
      </c>
    </row>
    <row r="900" s="2" customFormat="1" ht="16.5" customHeight="1">
      <c r="A900" s="39"/>
      <c r="B900" s="40"/>
      <c r="C900" s="226" t="s">
        <v>3232</v>
      </c>
      <c r="D900" s="226" t="s">
        <v>159</v>
      </c>
      <c r="E900" s="227" t="s">
        <v>3233</v>
      </c>
      <c r="F900" s="228" t="s">
        <v>3234</v>
      </c>
      <c r="G900" s="229" t="s">
        <v>162</v>
      </c>
      <c r="H900" s="230">
        <v>15</v>
      </c>
      <c r="I900" s="231"/>
      <c r="J900" s="232">
        <f>ROUND(I900*H900,2)</f>
        <v>0</v>
      </c>
      <c r="K900" s="228" t="s">
        <v>156</v>
      </c>
      <c r="L900" s="233"/>
      <c r="M900" s="234" t="s">
        <v>32</v>
      </c>
      <c r="N900" s="235" t="s">
        <v>47</v>
      </c>
      <c r="O900" s="85"/>
      <c r="P900" s="222">
        <f>O900*H900</f>
        <v>0</v>
      </c>
      <c r="Q900" s="222">
        <v>0</v>
      </c>
      <c r="R900" s="222">
        <f>Q900*H900</f>
        <v>0</v>
      </c>
      <c r="S900" s="222">
        <v>0</v>
      </c>
      <c r="T900" s="223">
        <f>S900*H900</f>
        <v>0</v>
      </c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R900" s="224" t="s">
        <v>163</v>
      </c>
      <c r="AT900" s="224" t="s">
        <v>159</v>
      </c>
      <c r="AU900" s="224" t="s">
        <v>83</v>
      </c>
      <c r="AY900" s="17" t="s">
        <v>151</v>
      </c>
      <c r="BE900" s="225">
        <f>IF(N900="základní",J900,0)</f>
        <v>0</v>
      </c>
      <c r="BF900" s="225">
        <f>IF(N900="snížená",J900,0)</f>
        <v>0</v>
      </c>
      <c r="BG900" s="225">
        <f>IF(N900="zákl. přenesená",J900,0)</f>
        <v>0</v>
      </c>
      <c r="BH900" s="225">
        <f>IF(N900="sníž. přenesená",J900,0)</f>
        <v>0</v>
      </c>
      <c r="BI900" s="225">
        <f>IF(N900="nulová",J900,0)</f>
        <v>0</v>
      </c>
      <c r="BJ900" s="17" t="s">
        <v>83</v>
      </c>
      <c r="BK900" s="225">
        <f>ROUND(I900*H900,2)</f>
        <v>0</v>
      </c>
      <c r="BL900" s="17" t="s">
        <v>164</v>
      </c>
      <c r="BM900" s="224" t="s">
        <v>3235</v>
      </c>
    </row>
    <row r="901" s="2" customFormat="1" ht="21.75" customHeight="1">
      <c r="A901" s="39"/>
      <c r="B901" s="40"/>
      <c r="C901" s="226" t="s">
        <v>3236</v>
      </c>
      <c r="D901" s="226" t="s">
        <v>159</v>
      </c>
      <c r="E901" s="227" t="s">
        <v>3237</v>
      </c>
      <c r="F901" s="228" t="s">
        <v>3238</v>
      </c>
      <c r="G901" s="229" t="s">
        <v>191</v>
      </c>
      <c r="H901" s="230">
        <v>5</v>
      </c>
      <c r="I901" s="231"/>
      <c r="J901" s="232">
        <f>ROUND(I901*H901,2)</f>
        <v>0</v>
      </c>
      <c r="K901" s="228" t="s">
        <v>156</v>
      </c>
      <c r="L901" s="233"/>
      <c r="M901" s="234" t="s">
        <v>32</v>
      </c>
      <c r="N901" s="235" t="s">
        <v>47</v>
      </c>
      <c r="O901" s="85"/>
      <c r="P901" s="222">
        <f>O901*H901</f>
        <v>0</v>
      </c>
      <c r="Q901" s="222">
        <v>0</v>
      </c>
      <c r="R901" s="222">
        <f>Q901*H901</f>
        <v>0</v>
      </c>
      <c r="S901" s="222">
        <v>0</v>
      </c>
      <c r="T901" s="223">
        <f>S901*H901</f>
        <v>0</v>
      </c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R901" s="224" t="s">
        <v>163</v>
      </c>
      <c r="AT901" s="224" t="s">
        <v>159</v>
      </c>
      <c r="AU901" s="224" t="s">
        <v>83</v>
      </c>
      <c r="AY901" s="17" t="s">
        <v>151</v>
      </c>
      <c r="BE901" s="225">
        <f>IF(N901="základní",J901,0)</f>
        <v>0</v>
      </c>
      <c r="BF901" s="225">
        <f>IF(N901="snížená",J901,0)</f>
        <v>0</v>
      </c>
      <c r="BG901" s="225">
        <f>IF(N901="zákl. přenesená",J901,0)</f>
        <v>0</v>
      </c>
      <c r="BH901" s="225">
        <f>IF(N901="sníž. přenesená",J901,0)</f>
        <v>0</v>
      </c>
      <c r="BI901" s="225">
        <f>IF(N901="nulová",J901,0)</f>
        <v>0</v>
      </c>
      <c r="BJ901" s="17" t="s">
        <v>83</v>
      </c>
      <c r="BK901" s="225">
        <f>ROUND(I901*H901,2)</f>
        <v>0</v>
      </c>
      <c r="BL901" s="17" t="s">
        <v>164</v>
      </c>
      <c r="BM901" s="224" t="s">
        <v>3239</v>
      </c>
    </row>
    <row r="902" s="2" customFormat="1" ht="16.5" customHeight="1">
      <c r="A902" s="39"/>
      <c r="B902" s="40"/>
      <c r="C902" s="226" t="s">
        <v>3240</v>
      </c>
      <c r="D902" s="226" t="s">
        <v>159</v>
      </c>
      <c r="E902" s="227" t="s">
        <v>3241</v>
      </c>
      <c r="F902" s="228" t="s">
        <v>3242</v>
      </c>
      <c r="G902" s="229" t="s">
        <v>191</v>
      </c>
      <c r="H902" s="230">
        <v>25</v>
      </c>
      <c r="I902" s="231"/>
      <c r="J902" s="232">
        <f>ROUND(I902*H902,2)</f>
        <v>0</v>
      </c>
      <c r="K902" s="228" t="s">
        <v>156</v>
      </c>
      <c r="L902" s="233"/>
      <c r="M902" s="234" t="s">
        <v>32</v>
      </c>
      <c r="N902" s="235" t="s">
        <v>47</v>
      </c>
      <c r="O902" s="85"/>
      <c r="P902" s="222">
        <f>O902*H902</f>
        <v>0</v>
      </c>
      <c r="Q902" s="222">
        <v>0</v>
      </c>
      <c r="R902" s="222">
        <f>Q902*H902</f>
        <v>0</v>
      </c>
      <c r="S902" s="222">
        <v>0</v>
      </c>
      <c r="T902" s="223">
        <f>S902*H902</f>
        <v>0</v>
      </c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R902" s="224" t="s">
        <v>163</v>
      </c>
      <c r="AT902" s="224" t="s">
        <v>159</v>
      </c>
      <c r="AU902" s="224" t="s">
        <v>83</v>
      </c>
      <c r="AY902" s="17" t="s">
        <v>151</v>
      </c>
      <c r="BE902" s="225">
        <f>IF(N902="základní",J902,0)</f>
        <v>0</v>
      </c>
      <c r="BF902" s="225">
        <f>IF(N902="snížená",J902,0)</f>
        <v>0</v>
      </c>
      <c r="BG902" s="225">
        <f>IF(N902="zákl. přenesená",J902,0)</f>
        <v>0</v>
      </c>
      <c r="BH902" s="225">
        <f>IF(N902="sníž. přenesená",J902,0)</f>
        <v>0</v>
      </c>
      <c r="BI902" s="225">
        <f>IF(N902="nulová",J902,0)</f>
        <v>0</v>
      </c>
      <c r="BJ902" s="17" t="s">
        <v>83</v>
      </c>
      <c r="BK902" s="225">
        <f>ROUND(I902*H902,2)</f>
        <v>0</v>
      </c>
      <c r="BL902" s="17" t="s">
        <v>164</v>
      </c>
      <c r="BM902" s="224" t="s">
        <v>3243</v>
      </c>
    </row>
    <row r="903" s="2" customFormat="1" ht="16.5" customHeight="1">
      <c r="A903" s="39"/>
      <c r="B903" s="40"/>
      <c r="C903" s="226" t="s">
        <v>3244</v>
      </c>
      <c r="D903" s="226" t="s">
        <v>159</v>
      </c>
      <c r="E903" s="227" t="s">
        <v>3245</v>
      </c>
      <c r="F903" s="228" t="s">
        <v>3246</v>
      </c>
      <c r="G903" s="229" t="s">
        <v>191</v>
      </c>
      <c r="H903" s="230">
        <v>10</v>
      </c>
      <c r="I903" s="231"/>
      <c r="J903" s="232">
        <f>ROUND(I903*H903,2)</f>
        <v>0</v>
      </c>
      <c r="K903" s="228" t="s">
        <v>156</v>
      </c>
      <c r="L903" s="233"/>
      <c r="M903" s="234" t="s">
        <v>32</v>
      </c>
      <c r="N903" s="235" t="s">
        <v>47</v>
      </c>
      <c r="O903" s="85"/>
      <c r="P903" s="222">
        <f>O903*H903</f>
        <v>0</v>
      </c>
      <c r="Q903" s="222">
        <v>0</v>
      </c>
      <c r="R903" s="222">
        <f>Q903*H903</f>
        <v>0</v>
      </c>
      <c r="S903" s="222">
        <v>0</v>
      </c>
      <c r="T903" s="223">
        <f>S903*H903</f>
        <v>0</v>
      </c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R903" s="224" t="s">
        <v>163</v>
      </c>
      <c r="AT903" s="224" t="s">
        <v>159</v>
      </c>
      <c r="AU903" s="224" t="s">
        <v>83</v>
      </c>
      <c r="AY903" s="17" t="s">
        <v>151</v>
      </c>
      <c r="BE903" s="225">
        <f>IF(N903="základní",J903,0)</f>
        <v>0</v>
      </c>
      <c r="BF903" s="225">
        <f>IF(N903="snížená",J903,0)</f>
        <v>0</v>
      </c>
      <c r="BG903" s="225">
        <f>IF(N903="zákl. přenesená",J903,0)</f>
        <v>0</v>
      </c>
      <c r="BH903" s="225">
        <f>IF(N903="sníž. přenesená",J903,0)</f>
        <v>0</v>
      </c>
      <c r="BI903" s="225">
        <f>IF(N903="nulová",J903,0)</f>
        <v>0</v>
      </c>
      <c r="BJ903" s="17" t="s">
        <v>83</v>
      </c>
      <c r="BK903" s="225">
        <f>ROUND(I903*H903,2)</f>
        <v>0</v>
      </c>
      <c r="BL903" s="17" t="s">
        <v>164</v>
      </c>
      <c r="BM903" s="224" t="s">
        <v>3247</v>
      </c>
    </row>
    <row r="904" s="2" customFormat="1" ht="16.5" customHeight="1">
      <c r="A904" s="39"/>
      <c r="B904" s="40"/>
      <c r="C904" s="226" t="s">
        <v>3248</v>
      </c>
      <c r="D904" s="226" t="s">
        <v>159</v>
      </c>
      <c r="E904" s="227" t="s">
        <v>3249</v>
      </c>
      <c r="F904" s="228" t="s">
        <v>3250</v>
      </c>
      <c r="G904" s="229" t="s">
        <v>191</v>
      </c>
      <c r="H904" s="230">
        <v>20</v>
      </c>
      <c r="I904" s="231"/>
      <c r="J904" s="232">
        <f>ROUND(I904*H904,2)</f>
        <v>0</v>
      </c>
      <c r="K904" s="228" t="s">
        <v>156</v>
      </c>
      <c r="L904" s="233"/>
      <c r="M904" s="234" t="s">
        <v>32</v>
      </c>
      <c r="N904" s="235" t="s">
        <v>47</v>
      </c>
      <c r="O904" s="85"/>
      <c r="P904" s="222">
        <f>O904*H904</f>
        <v>0</v>
      </c>
      <c r="Q904" s="222">
        <v>0</v>
      </c>
      <c r="R904" s="222">
        <f>Q904*H904</f>
        <v>0</v>
      </c>
      <c r="S904" s="222">
        <v>0</v>
      </c>
      <c r="T904" s="223">
        <f>S904*H904</f>
        <v>0</v>
      </c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R904" s="224" t="s">
        <v>163</v>
      </c>
      <c r="AT904" s="224" t="s">
        <v>159</v>
      </c>
      <c r="AU904" s="224" t="s">
        <v>83</v>
      </c>
      <c r="AY904" s="17" t="s">
        <v>151</v>
      </c>
      <c r="BE904" s="225">
        <f>IF(N904="základní",J904,0)</f>
        <v>0</v>
      </c>
      <c r="BF904" s="225">
        <f>IF(N904="snížená",J904,0)</f>
        <v>0</v>
      </c>
      <c r="BG904" s="225">
        <f>IF(N904="zákl. přenesená",J904,0)</f>
        <v>0</v>
      </c>
      <c r="BH904" s="225">
        <f>IF(N904="sníž. přenesená",J904,0)</f>
        <v>0</v>
      </c>
      <c r="BI904" s="225">
        <f>IF(N904="nulová",J904,0)</f>
        <v>0</v>
      </c>
      <c r="BJ904" s="17" t="s">
        <v>83</v>
      </c>
      <c r="BK904" s="225">
        <f>ROUND(I904*H904,2)</f>
        <v>0</v>
      </c>
      <c r="BL904" s="17" t="s">
        <v>164</v>
      </c>
      <c r="BM904" s="224" t="s">
        <v>3251</v>
      </c>
    </row>
    <row r="905" s="2" customFormat="1" ht="16.5" customHeight="1">
      <c r="A905" s="39"/>
      <c r="B905" s="40"/>
      <c r="C905" s="226" t="s">
        <v>3252</v>
      </c>
      <c r="D905" s="226" t="s">
        <v>159</v>
      </c>
      <c r="E905" s="227" t="s">
        <v>3253</v>
      </c>
      <c r="F905" s="228" t="s">
        <v>3254</v>
      </c>
      <c r="G905" s="229" t="s">
        <v>191</v>
      </c>
      <c r="H905" s="230">
        <v>10</v>
      </c>
      <c r="I905" s="231"/>
      <c r="J905" s="232">
        <f>ROUND(I905*H905,2)</f>
        <v>0</v>
      </c>
      <c r="K905" s="228" t="s">
        <v>156</v>
      </c>
      <c r="L905" s="233"/>
      <c r="M905" s="234" t="s">
        <v>32</v>
      </c>
      <c r="N905" s="235" t="s">
        <v>47</v>
      </c>
      <c r="O905" s="85"/>
      <c r="P905" s="222">
        <f>O905*H905</f>
        <v>0</v>
      </c>
      <c r="Q905" s="222">
        <v>0</v>
      </c>
      <c r="R905" s="222">
        <f>Q905*H905</f>
        <v>0</v>
      </c>
      <c r="S905" s="222">
        <v>0</v>
      </c>
      <c r="T905" s="223">
        <f>S905*H905</f>
        <v>0</v>
      </c>
      <c r="U905" s="39"/>
      <c r="V905" s="39"/>
      <c r="W905" s="39"/>
      <c r="X905" s="39"/>
      <c r="Y905" s="39"/>
      <c r="Z905" s="39"/>
      <c r="AA905" s="39"/>
      <c r="AB905" s="39"/>
      <c r="AC905" s="39"/>
      <c r="AD905" s="39"/>
      <c r="AE905" s="39"/>
      <c r="AR905" s="224" t="s">
        <v>163</v>
      </c>
      <c r="AT905" s="224" t="s">
        <v>159</v>
      </c>
      <c r="AU905" s="224" t="s">
        <v>83</v>
      </c>
      <c r="AY905" s="17" t="s">
        <v>151</v>
      </c>
      <c r="BE905" s="225">
        <f>IF(N905="základní",J905,0)</f>
        <v>0</v>
      </c>
      <c r="BF905" s="225">
        <f>IF(N905="snížená",J905,0)</f>
        <v>0</v>
      </c>
      <c r="BG905" s="225">
        <f>IF(N905="zákl. přenesená",J905,0)</f>
        <v>0</v>
      </c>
      <c r="BH905" s="225">
        <f>IF(N905="sníž. přenesená",J905,0)</f>
        <v>0</v>
      </c>
      <c r="BI905" s="225">
        <f>IF(N905="nulová",J905,0)</f>
        <v>0</v>
      </c>
      <c r="BJ905" s="17" t="s">
        <v>83</v>
      </c>
      <c r="BK905" s="225">
        <f>ROUND(I905*H905,2)</f>
        <v>0</v>
      </c>
      <c r="BL905" s="17" t="s">
        <v>164</v>
      </c>
      <c r="BM905" s="224" t="s">
        <v>3255</v>
      </c>
    </row>
    <row r="906" s="2" customFormat="1" ht="16.5" customHeight="1">
      <c r="A906" s="39"/>
      <c r="B906" s="40"/>
      <c r="C906" s="226" t="s">
        <v>3256</v>
      </c>
      <c r="D906" s="226" t="s">
        <v>159</v>
      </c>
      <c r="E906" s="227" t="s">
        <v>3257</v>
      </c>
      <c r="F906" s="228" t="s">
        <v>3258</v>
      </c>
      <c r="G906" s="229" t="s">
        <v>191</v>
      </c>
      <c r="H906" s="230">
        <v>10</v>
      </c>
      <c r="I906" s="231"/>
      <c r="J906" s="232">
        <f>ROUND(I906*H906,2)</f>
        <v>0</v>
      </c>
      <c r="K906" s="228" t="s">
        <v>156</v>
      </c>
      <c r="L906" s="233"/>
      <c r="M906" s="234" t="s">
        <v>32</v>
      </c>
      <c r="N906" s="235" t="s">
        <v>47</v>
      </c>
      <c r="O906" s="85"/>
      <c r="P906" s="222">
        <f>O906*H906</f>
        <v>0</v>
      </c>
      <c r="Q906" s="222">
        <v>0</v>
      </c>
      <c r="R906" s="222">
        <f>Q906*H906</f>
        <v>0</v>
      </c>
      <c r="S906" s="222">
        <v>0</v>
      </c>
      <c r="T906" s="223">
        <f>S906*H906</f>
        <v>0</v>
      </c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  <c r="AE906" s="39"/>
      <c r="AR906" s="224" t="s">
        <v>163</v>
      </c>
      <c r="AT906" s="224" t="s">
        <v>159</v>
      </c>
      <c r="AU906" s="224" t="s">
        <v>83</v>
      </c>
      <c r="AY906" s="17" t="s">
        <v>151</v>
      </c>
      <c r="BE906" s="225">
        <f>IF(N906="základní",J906,0)</f>
        <v>0</v>
      </c>
      <c r="BF906" s="225">
        <f>IF(N906="snížená",J906,0)</f>
        <v>0</v>
      </c>
      <c r="BG906" s="225">
        <f>IF(N906="zákl. přenesená",J906,0)</f>
        <v>0</v>
      </c>
      <c r="BH906" s="225">
        <f>IF(N906="sníž. přenesená",J906,0)</f>
        <v>0</v>
      </c>
      <c r="BI906" s="225">
        <f>IF(N906="nulová",J906,0)</f>
        <v>0</v>
      </c>
      <c r="BJ906" s="17" t="s">
        <v>83</v>
      </c>
      <c r="BK906" s="225">
        <f>ROUND(I906*H906,2)</f>
        <v>0</v>
      </c>
      <c r="BL906" s="17" t="s">
        <v>164</v>
      </c>
      <c r="BM906" s="224" t="s">
        <v>3259</v>
      </c>
    </row>
    <row r="907" s="2" customFormat="1" ht="16.5" customHeight="1">
      <c r="A907" s="39"/>
      <c r="B907" s="40"/>
      <c r="C907" s="226" t="s">
        <v>3260</v>
      </c>
      <c r="D907" s="226" t="s">
        <v>159</v>
      </c>
      <c r="E907" s="227" t="s">
        <v>3261</v>
      </c>
      <c r="F907" s="228" t="s">
        <v>3262</v>
      </c>
      <c r="G907" s="229" t="s">
        <v>191</v>
      </c>
      <c r="H907" s="230">
        <v>30</v>
      </c>
      <c r="I907" s="231"/>
      <c r="J907" s="232">
        <f>ROUND(I907*H907,2)</f>
        <v>0</v>
      </c>
      <c r="K907" s="228" t="s">
        <v>156</v>
      </c>
      <c r="L907" s="233"/>
      <c r="M907" s="234" t="s">
        <v>32</v>
      </c>
      <c r="N907" s="235" t="s">
        <v>47</v>
      </c>
      <c r="O907" s="85"/>
      <c r="P907" s="222">
        <f>O907*H907</f>
        <v>0</v>
      </c>
      <c r="Q907" s="222">
        <v>0</v>
      </c>
      <c r="R907" s="222">
        <f>Q907*H907</f>
        <v>0</v>
      </c>
      <c r="S907" s="222">
        <v>0</v>
      </c>
      <c r="T907" s="223">
        <f>S907*H907</f>
        <v>0</v>
      </c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  <c r="AR907" s="224" t="s">
        <v>163</v>
      </c>
      <c r="AT907" s="224" t="s">
        <v>159</v>
      </c>
      <c r="AU907" s="224" t="s">
        <v>83</v>
      </c>
      <c r="AY907" s="17" t="s">
        <v>151</v>
      </c>
      <c r="BE907" s="225">
        <f>IF(N907="základní",J907,0)</f>
        <v>0</v>
      </c>
      <c r="BF907" s="225">
        <f>IF(N907="snížená",J907,0)</f>
        <v>0</v>
      </c>
      <c r="BG907" s="225">
        <f>IF(N907="zákl. přenesená",J907,0)</f>
        <v>0</v>
      </c>
      <c r="BH907" s="225">
        <f>IF(N907="sníž. přenesená",J907,0)</f>
        <v>0</v>
      </c>
      <c r="BI907" s="225">
        <f>IF(N907="nulová",J907,0)</f>
        <v>0</v>
      </c>
      <c r="BJ907" s="17" t="s">
        <v>83</v>
      </c>
      <c r="BK907" s="225">
        <f>ROUND(I907*H907,2)</f>
        <v>0</v>
      </c>
      <c r="BL907" s="17" t="s">
        <v>164</v>
      </c>
      <c r="BM907" s="224" t="s">
        <v>3263</v>
      </c>
    </row>
    <row r="908" s="2" customFormat="1" ht="21.75" customHeight="1">
      <c r="A908" s="39"/>
      <c r="B908" s="40"/>
      <c r="C908" s="226" t="s">
        <v>3264</v>
      </c>
      <c r="D908" s="226" t="s">
        <v>159</v>
      </c>
      <c r="E908" s="227" t="s">
        <v>3265</v>
      </c>
      <c r="F908" s="228" t="s">
        <v>3266</v>
      </c>
      <c r="G908" s="229" t="s">
        <v>191</v>
      </c>
      <c r="H908" s="230">
        <v>83</v>
      </c>
      <c r="I908" s="231"/>
      <c r="J908" s="232">
        <f>ROUND(I908*H908,2)</f>
        <v>0</v>
      </c>
      <c r="K908" s="228" t="s">
        <v>156</v>
      </c>
      <c r="L908" s="233"/>
      <c r="M908" s="234" t="s">
        <v>32</v>
      </c>
      <c r="N908" s="235" t="s">
        <v>47</v>
      </c>
      <c r="O908" s="85"/>
      <c r="P908" s="222">
        <f>O908*H908</f>
        <v>0</v>
      </c>
      <c r="Q908" s="222">
        <v>0</v>
      </c>
      <c r="R908" s="222">
        <f>Q908*H908</f>
        <v>0</v>
      </c>
      <c r="S908" s="222">
        <v>0</v>
      </c>
      <c r="T908" s="223">
        <f>S908*H908</f>
        <v>0</v>
      </c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R908" s="224" t="s">
        <v>163</v>
      </c>
      <c r="AT908" s="224" t="s">
        <v>159</v>
      </c>
      <c r="AU908" s="224" t="s">
        <v>83</v>
      </c>
      <c r="AY908" s="17" t="s">
        <v>151</v>
      </c>
      <c r="BE908" s="225">
        <f>IF(N908="základní",J908,0)</f>
        <v>0</v>
      </c>
      <c r="BF908" s="225">
        <f>IF(N908="snížená",J908,0)</f>
        <v>0</v>
      </c>
      <c r="BG908" s="225">
        <f>IF(N908="zákl. přenesená",J908,0)</f>
        <v>0</v>
      </c>
      <c r="BH908" s="225">
        <f>IF(N908="sníž. přenesená",J908,0)</f>
        <v>0</v>
      </c>
      <c r="BI908" s="225">
        <f>IF(N908="nulová",J908,0)</f>
        <v>0</v>
      </c>
      <c r="BJ908" s="17" t="s">
        <v>83</v>
      </c>
      <c r="BK908" s="225">
        <f>ROUND(I908*H908,2)</f>
        <v>0</v>
      </c>
      <c r="BL908" s="17" t="s">
        <v>164</v>
      </c>
      <c r="BM908" s="224" t="s">
        <v>3267</v>
      </c>
    </row>
    <row r="909" s="2" customFormat="1" ht="21.75" customHeight="1">
      <c r="A909" s="39"/>
      <c r="B909" s="40"/>
      <c r="C909" s="226" t="s">
        <v>3268</v>
      </c>
      <c r="D909" s="226" t="s">
        <v>159</v>
      </c>
      <c r="E909" s="227" t="s">
        <v>3269</v>
      </c>
      <c r="F909" s="228" t="s">
        <v>3270</v>
      </c>
      <c r="G909" s="229" t="s">
        <v>191</v>
      </c>
      <c r="H909" s="230">
        <v>25</v>
      </c>
      <c r="I909" s="231"/>
      <c r="J909" s="232">
        <f>ROUND(I909*H909,2)</f>
        <v>0</v>
      </c>
      <c r="K909" s="228" t="s">
        <v>156</v>
      </c>
      <c r="L909" s="233"/>
      <c r="M909" s="234" t="s">
        <v>32</v>
      </c>
      <c r="N909" s="235" t="s">
        <v>47</v>
      </c>
      <c r="O909" s="85"/>
      <c r="P909" s="222">
        <f>O909*H909</f>
        <v>0</v>
      </c>
      <c r="Q909" s="222">
        <v>0</v>
      </c>
      <c r="R909" s="222">
        <f>Q909*H909</f>
        <v>0</v>
      </c>
      <c r="S909" s="222">
        <v>0</v>
      </c>
      <c r="T909" s="223">
        <f>S909*H909</f>
        <v>0</v>
      </c>
      <c r="U909" s="39"/>
      <c r="V909" s="39"/>
      <c r="W909" s="39"/>
      <c r="X909" s="39"/>
      <c r="Y909" s="39"/>
      <c r="Z909" s="39"/>
      <c r="AA909" s="39"/>
      <c r="AB909" s="39"/>
      <c r="AC909" s="39"/>
      <c r="AD909" s="39"/>
      <c r="AE909" s="39"/>
      <c r="AR909" s="224" t="s">
        <v>163</v>
      </c>
      <c r="AT909" s="224" t="s">
        <v>159</v>
      </c>
      <c r="AU909" s="224" t="s">
        <v>83</v>
      </c>
      <c r="AY909" s="17" t="s">
        <v>151</v>
      </c>
      <c r="BE909" s="225">
        <f>IF(N909="základní",J909,0)</f>
        <v>0</v>
      </c>
      <c r="BF909" s="225">
        <f>IF(N909="snížená",J909,0)</f>
        <v>0</v>
      </c>
      <c r="BG909" s="225">
        <f>IF(N909="zákl. přenesená",J909,0)</f>
        <v>0</v>
      </c>
      <c r="BH909" s="225">
        <f>IF(N909="sníž. přenesená",J909,0)</f>
        <v>0</v>
      </c>
      <c r="BI909" s="225">
        <f>IF(N909="nulová",J909,0)</f>
        <v>0</v>
      </c>
      <c r="BJ909" s="17" t="s">
        <v>83</v>
      </c>
      <c r="BK909" s="225">
        <f>ROUND(I909*H909,2)</f>
        <v>0</v>
      </c>
      <c r="BL909" s="17" t="s">
        <v>164</v>
      </c>
      <c r="BM909" s="224" t="s">
        <v>3271</v>
      </c>
    </row>
    <row r="910" s="2" customFormat="1" ht="16.5" customHeight="1">
      <c r="A910" s="39"/>
      <c r="B910" s="40"/>
      <c r="C910" s="226" t="s">
        <v>3272</v>
      </c>
      <c r="D910" s="226" t="s">
        <v>159</v>
      </c>
      <c r="E910" s="227" t="s">
        <v>3273</v>
      </c>
      <c r="F910" s="228" t="s">
        <v>3274</v>
      </c>
      <c r="G910" s="229" t="s">
        <v>191</v>
      </c>
      <c r="H910" s="230">
        <v>95</v>
      </c>
      <c r="I910" s="231"/>
      <c r="J910" s="232">
        <f>ROUND(I910*H910,2)</f>
        <v>0</v>
      </c>
      <c r="K910" s="228" t="s">
        <v>156</v>
      </c>
      <c r="L910" s="233"/>
      <c r="M910" s="234" t="s">
        <v>32</v>
      </c>
      <c r="N910" s="235" t="s">
        <v>47</v>
      </c>
      <c r="O910" s="85"/>
      <c r="P910" s="222">
        <f>O910*H910</f>
        <v>0</v>
      </c>
      <c r="Q910" s="222">
        <v>0</v>
      </c>
      <c r="R910" s="222">
        <f>Q910*H910</f>
        <v>0</v>
      </c>
      <c r="S910" s="222">
        <v>0</v>
      </c>
      <c r="T910" s="223">
        <f>S910*H910</f>
        <v>0</v>
      </c>
      <c r="U910" s="39"/>
      <c r="V910" s="39"/>
      <c r="W910" s="39"/>
      <c r="X910" s="39"/>
      <c r="Y910" s="39"/>
      <c r="Z910" s="39"/>
      <c r="AA910" s="39"/>
      <c r="AB910" s="39"/>
      <c r="AC910" s="39"/>
      <c r="AD910" s="39"/>
      <c r="AE910" s="39"/>
      <c r="AR910" s="224" t="s">
        <v>163</v>
      </c>
      <c r="AT910" s="224" t="s">
        <v>159</v>
      </c>
      <c r="AU910" s="224" t="s">
        <v>83</v>
      </c>
      <c r="AY910" s="17" t="s">
        <v>151</v>
      </c>
      <c r="BE910" s="225">
        <f>IF(N910="základní",J910,0)</f>
        <v>0</v>
      </c>
      <c r="BF910" s="225">
        <f>IF(N910="snížená",J910,0)</f>
        <v>0</v>
      </c>
      <c r="BG910" s="225">
        <f>IF(N910="zákl. přenesená",J910,0)</f>
        <v>0</v>
      </c>
      <c r="BH910" s="225">
        <f>IF(N910="sníž. přenesená",J910,0)</f>
        <v>0</v>
      </c>
      <c r="BI910" s="225">
        <f>IF(N910="nulová",J910,0)</f>
        <v>0</v>
      </c>
      <c r="BJ910" s="17" t="s">
        <v>83</v>
      </c>
      <c r="BK910" s="225">
        <f>ROUND(I910*H910,2)</f>
        <v>0</v>
      </c>
      <c r="BL910" s="17" t="s">
        <v>164</v>
      </c>
      <c r="BM910" s="224" t="s">
        <v>3275</v>
      </c>
    </row>
    <row r="911" s="2" customFormat="1" ht="16.5" customHeight="1">
      <c r="A911" s="39"/>
      <c r="B911" s="40"/>
      <c r="C911" s="226" t="s">
        <v>3276</v>
      </c>
      <c r="D911" s="226" t="s">
        <v>159</v>
      </c>
      <c r="E911" s="227" t="s">
        <v>3277</v>
      </c>
      <c r="F911" s="228" t="s">
        <v>3278</v>
      </c>
      <c r="G911" s="229" t="s">
        <v>191</v>
      </c>
      <c r="H911" s="230">
        <v>105</v>
      </c>
      <c r="I911" s="231"/>
      <c r="J911" s="232">
        <f>ROUND(I911*H911,2)</f>
        <v>0</v>
      </c>
      <c r="K911" s="228" t="s">
        <v>156</v>
      </c>
      <c r="L911" s="233"/>
      <c r="M911" s="234" t="s">
        <v>32</v>
      </c>
      <c r="N911" s="235" t="s">
        <v>47</v>
      </c>
      <c r="O911" s="85"/>
      <c r="P911" s="222">
        <f>O911*H911</f>
        <v>0</v>
      </c>
      <c r="Q911" s="222">
        <v>0</v>
      </c>
      <c r="R911" s="222">
        <f>Q911*H911</f>
        <v>0</v>
      </c>
      <c r="S911" s="222">
        <v>0</v>
      </c>
      <c r="T911" s="223">
        <f>S911*H911</f>
        <v>0</v>
      </c>
      <c r="U911" s="39"/>
      <c r="V911" s="39"/>
      <c r="W911" s="39"/>
      <c r="X911" s="39"/>
      <c r="Y911" s="39"/>
      <c r="Z911" s="39"/>
      <c r="AA911" s="39"/>
      <c r="AB911" s="39"/>
      <c r="AC911" s="39"/>
      <c r="AD911" s="39"/>
      <c r="AE911" s="39"/>
      <c r="AR911" s="224" t="s">
        <v>163</v>
      </c>
      <c r="AT911" s="224" t="s">
        <v>159</v>
      </c>
      <c r="AU911" s="224" t="s">
        <v>83</v>
      </c>
      <c r="AY911" s="17" t="s">
        <v>151</v>
      </c>
      <c r="BE911" s="225">
        <f>IF(N911="základní",J911,0)</f>
        <v>0</v>
      </c>
      <c r="BF911" s="225">
        <f>IF(N911="snížená",J911,0)</f>
        <v>0</v>
      </c>
      <c r="BG911" s="225">
        <f>IF(N911="zákl. přenesená",J911,0)</f>
        <v>0</v>
      </c>
      <c r="BH911" s="225">
        <f>IF(N911="sníž. přenesená",J911,0)</f>
        <v>0</v>
      </c>
      <c r="BI911" s="225">
        <f>IF(N911="nulová",J911,0)</f>
        <v>0</v>
      </c>
      <c r="BJ911" s="17" t="s">
        <v>83</v>
      </c>
      <c r="BK911" s="225">
        <f>ROUND(I911*H911,2)</f>
        <v>0</v>
      </c>
      <c r="BL911" s="17" t="s">
        <v>164</v>
      </c>
      <c r="BM911" s="224" t="s">
        <v>3279</v>
      </c>
    </row>
    <row r="912" s="2" customFormat="1" ht="16.5" customHeight="1">
      <c r="A912" s="39"/>
      <c r="B912" s="40"/>
      <c r="C912" s="226" t="s">
        <v>3280</v>
      </c>
      <c r="D912" s="226" t="s">
        <v>159</v>
      </c>
      <c r="E912" s="227" t="s">
        <v>3281</v>
      </c>
      <c r="F912" s="228" t="s">
        <v>3282</v>
      </c>
      <c r="G912" s="229" t="s">
        <v>191</v>
      </c>
      <c r="H912" s="230">
        <v>100</v>
      </c>
      <c r="I912" s="231"/>
      <c r="J912" s="232">
        <f>ROUND(I912*H912,2)</f>
        <v>0</v>
      </c>
      <c r="K912" s="228" t="s">
        <v>156</v>
      </c>
      <c r="L912" s="233"/>
      <c r="M912" s="234" t="s">
        <v>32</v>
      </c>
      <c r="N912" s="235" t="s">
        <v>47</v>
      </c>
      <c r="O912" s="85"/>
      <c r="P912" s="222">
        <f>O912*H912</f>
        <v>0</v>
      </c>
      <c r="Q912" s="222">
        <v>0</v>
      </c>
      <c r="R912" s="222">
        <f>Q912*H912</f>
        <v>0</v>
      </c>
      <c r="S912" s="222">
        <v>0</v>
      </c>
      <c r="T912" s="223">
        <f>S912*H912</f>
        <v>0</v>
      </c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R912" s="224" t="s">
        <v>163</v>
      </c>
      <c r="AT912" s="224" t="s">
        <v>159</v>
      </c>
      <c r="AU912" s="224" t="s">
        <v>83</v>
      </c>
      <c r="AY912" s="17" t="s">
        <v>151</v>
      </c>
      <c r="BE912" s="225">
        <f>IF(N912="základní",J912,0)</f>
        <v>0</v>
      </c>
      <c r="BF912" s="225">
        <f>IF(N912="snížená",J912,0)</f>
        <v>0</v>
      </c>
      <c r="BG912" s="225">
        <f>IF(N912="zákl. přenesená",J912,0)</f>
        <v>0</v>
      </c>
      <c r="BH912" s="225">
        <f>IF(N912="sníž. přenesená",J912,0)</f>
        <v>0</v>
      </c>
      <c r="BI912" s="225">
        <f>IF(N912="nulová",J912,0)</f>
        <v>0</v>
      </c>
      <c r="BJ912" s="17" t="s">
        <v>83</v>
      </c>
      <c r="BK912" s="225">
        <f>ROUND(I912*H912,2)</f>
        <v>0</v>
      </c>
      <c r="BL912" s="17" t="s">
        <v>164</v>
      </c>
      <c r="BM912" s="224" t="s">
        <v>3283</v>
      </c>
    </row>
    <row r="913" s="2" customFormat="1" ht="16.5" customHeight="1">
      <c r="A913" s="39"/>
      <c r="B913" s="40"/>
      <c r="C913" s="226" t="s">
        <v>3284</v>
      </c>
      <c r="D913" s="226" t="s">
        <v>159</v>
      </c>
      <c r="E913" s="227" t="s">
        <v>3285</v>
      </c>
      <c r="F913" s="228" t="s">
        <v>3286</v>
      </c>
      <c r="G913" s="229" t="s">
        <v>191</v>
      </c>
      <c r="H913" s="230">
        <v>49</v>
      </c>
      <c r="I913" s="231"/>
      <c r="J913" s="232">
        <f>ROUND(I913*H913,2)</f>
        <v>0</v>
      </c>
      <c r="K913" s="228" t="s">
        <v>156</v>
      </c>
      <c r="L913" s="233"/>
      <c r="M913" s="234" t="s">
        <v>32</v>
      </c>
      <c r="N913" s="235" t="s">
        <v>47</v>
      </c>
      <c r="O913" s="85"/>
      <c r="P913" s="222">
        <f>O913*H913</f>
        <v>0</v>
      </c>
      <c r="Q913" s="222">
        <v>0</v>
      </c>
      <c r="R913" s="222">
        <f>Q913*H913</f>
        <v>0</v>
      </c>
      <c r="S913" s="222">
        <v>0</v>
      </c>
      <c r="T913" s="223">
        <f>S913*H913</f>
        <v>0</v>
      </c>
      <c r="U913" s="39"/>
      <c r="V913" s="39"/>
      <c r="W913" s="39"/>
      <c r="X913" s="39"/>
      <c r="Y913" s="39"/>
      <c r="Z913" s="39"/>
      <c r="AA913" s="39"/>
      <c r="AB913" s="39"/>
      <c r="AC913" s="39"/>
      <c r="AD913" s="39"/>
      <c r="AE913" s="39"/>
      <c r="AR913" s="224" t="s">
        <v>163</v>
      </c>
      <c r="AT913" s="224" t="s">
        <v>159</v>
      </c>
      <c r="AU913" s="224" t="s">
        <v>83</v>
      </c>
      <c r="AY913" s="17" t="s">
        <v>151</v>
      </c>
      <c r="BE913" s="225">
        <f>IF(N913="základní",J913,0)</f>
        <v>0</v>
      </c>
      <c r="BF913" s="225">
        <f>IF(N913="snížená",J913,0)</f>
        <v>0</v>
      </c>
      <c r="BG913" s="225">
        <f>IF(N913="zákl. přenesená",J913,0)</f>
        <v>0</v>
      </c>
      <c r="BH913" s="225">
        <f>IF(N913="sníž. přenesená",J913,0)</f>
        <v>0</v>
      </c>
      <c r="BI913" s="225">
        <f>IF(N913="nulová",J913,0)</f>
        <v>0</v>
      </c>
      <c r="BJ913" s="17" t="s">
        <v>83</v>
      </c>
      <c r="BK913" s="225">
        <f>ROUND(I913*H913,2)</f>
        <v>0</v>
      </c>
      <c r="BL913" s="17" t="s">
        <v>164</v>
      </c>
      <c r="BM913" s="224" t="s">
        <v>3287</v>
      </c>
    </row>
    <row r="914" s="2" customFormat="1" ht="16.5" customHeight="1">
      <c r="A914" s="39"/>
      <c r="B914" s="40"/>
      <c r="C914" s="226" t="s">
        <v>3288</v>
      </c>
      <c r="D914" s="226" t="s">
        <v>159</v>
      </c>
      <c r="E914" s="227" t="s">
        <v>3289</v>
      </c>
      <c r="F914" s="228" t="s">
        <v>3290</v>
      </c>
      <c r="G914" s="229" t="s">
        <v>162</v>
      </c>
      <c r="H914" s="230">
        <v>100</v>
      </c>
      <c r="I914" s="231"/>
      <c r="J914" s="232">
        <f>ROUND(I914*H914,2)</f>
        <v>0</v>
      </c>
      <c r="K914" s="228" t="s">
        <v>156</v>
      </c>
      <c r="L914" s="233"/>
      <c r="M914" s="234" t="s">
        <v>32</v>
      </c>
      <c r="N914" s="235" t="s">
        <v>47</v>
      </c>
      <c r="O914" s="85"/>
      <c r="P914" s="222">
        <f>O914*H914</f>
        <v>0</v>
      </c>
      <c r="Q914" s="222">
        <v>0</v>
      </c>
      <c r="R914" s="222">
        <f>Q914*H914</f>
        <v>0</v>
      </c>
      <c r="S914" s="222">
        <v>0</v>
      </c>
      <c r="T914" s="223">
        <f>S914*H914</f>
        <v>0</v>
      </c>
      <c r="U914" s="39"/>
      <c r="V914" s="39"/>
      <c r="W914" s="39"/>
      <c r="X914" s="39"/>
      <c r="Y914" s="39"/>
      <c r="Z914" s="39"/>
      <c r="AA914" s="39"/>
      <c r="AB914" s="39"/>
      <c r="AC914" s="39"/>
      <c r="AD914" s="39"/>
      <c r="AE914" s="39"/>
      <c r="AR914" s="224" t="s">
        <v>163</v>
      </c>
      <c r="AT914" s="224" t="s">
        <v>159</v>
      </c>
      <c r="AU914" s="224" t="s">
        <v>83</v>
      </c>
      <c r="AY914" s="17" t="s">
        <v>151</v>
      </c>
      <c r="BE914" s="225">
        <f>IF(N914="základní",J914,0)</f>
        <v>0</v>
      </c>
      <c r="BF914" s="225">
        <f>IF(N914="snížená",J914,0)</f>
        <v>0</v>
      </c>
      <c r="BG914" s="225">
        <f>IF(N914="zákl. přenesená",J914,0)</f>
        <v>0</v>
      </c>
      <c r="BH914" s="225">
        <f>IF(N914="sníž. přenesená",J914,0)</f>
        <v>0</v>
      </c>
      <c r="BI914" s="225">
        <f>IF(N914="nulová",J914,0)</f>
        <v>0</v>
      </c>
      <c r="BJ914" s="17" t="s">
        <v>83</v>
      </c>
      <c r="BK914" s="225">
        <f>ROUND(I914*H914,2)</f>
        <v>0</v>
      </c>
      <c r="BL914" s="17" t="s">
        <v>164</v>
      </c>
      <c r="BM914" s="224" t="s">
        <v>3291</v>
      </c>
    </row>
    <row r="915" s="2" customFormat="1" ht="16.5" customHeight="1">
      <c r="A915" s="39"/>
      <c r="B915" s="40"/>
      <c r="C915" s="226" t="s">
        <v>3292</v>
      </c>
      <c r="D915" s="226" t="s">
        <v>159</v>
      </c>
      <c r="E915" s="227" t="s">
        <v>3293</v>
      </c>
      <c r="F915" s="228" t="s">
        <v>3294</v>
      </c>
      <c r="G915" s="229" t="s">
        <v>162</v>
      </c>
      <c r="H915" s="230">
        <v>100</v>
      </c>
      <c r="I915" s="231"/>
      <c r="J915" s="232">
        <f>ROUND(I915*H915,2)</f>
        <v>0</v>
      </c>
      <c r="K915" s="228" t="s">
        <v>156</v>
      </c>
      <c r="L915" s="233"/>
      <c r="M915" s="234" t="s">
        <v>32</v>
      </c>
      <c r="N915" s="235" t="s">
        <v>47</v>
      </c>
      <c r="O915" s="85"/>
      <c r="P915" s="222">
        <f>O915*H915</f>
        <v>0</v>
      </c>
      <c r="Q915" s="222">
        <v>0</v>
      </c>
      <c r="R915" s="222">
        <f>Q915*H915</f>
        <v>0</v>
      </c>
      <c r="S915" s="222">
        <v>0</v>
      </c>
      <c r="T915" s="223">
        <f>S915*H915</f>
        <v>0</v>
      </c>
      <c r="U915" s="39"/>
      <c r="V915" s="39"/>
      <c r="W915" s="39"/>
      <c r="X915" s="39"/>
      <c r="Y915" s="39"/>
      <c r="Z915" s="39"/>
      <c r="AA915" s="39"/>
      <c r="AB915" s="39"/>
      <c r="AC915" s="39"/>
      <c r="AD915" s="39"/>
      <c r="AE915" s="39"/>
      <c r="AR915" s="224" t="s">
        <v>163</v>
      </c>
      <c r="AT915" s="224" t="s">
        <v>159</v>
      </c>
      <c r="AU915" s="224" t="s">
        <v>83</v>
      </c>
      <c r="AY915" s="17" t="s">
        <v>151</v>
      </c>
      <c r="BE915" s="225">
        <f>IF(N915="základní",J915,0)</f>
        <v>0</v>
      </c>
      <c r="BF915" s="225">
        <f>IF(N915="snížená",J915,0)</f>
        <v>0</v>
      </c>
      <c r="BG915" s="225">
        <f>IF(N915="zákl. přenesená",J915,0)</f>
        <v>0</v>
      </c>
      <c r="BH915" s="225">
        <f>IF(N915="sníž. přenesená",J915,0)</f>
        <v>0</v>
      </c>
      <c r="BI915" s="225">
        <f>IF(N915="nulová",J915,0)</f>
        <v>0</v>
      </c>
      <c r="BJ915" s="17" t="s">
        <v>83</v>
      </c>
      <c r="BK915" s="225">
        <f>ROUND(I915*H915,2)</f>
        <v>0</v>
      </c>
      <c r="BL915" s="17" t="s">
        <v>164</v>
      </c>
      <c r="BM915" s="224" t="s">
        <v>3295</v>
      </c>
    </row>
    <row r="916" s="2" customFormat="1" ht="24.15" customHeight="1">
      <c r="A916" s="39"/>
      <c r="B916" s="40"/>
      <c r="C916" s="213" t="s">
        <v>3296</v>
      </c>
      <c r="D916" s="213" t="s">
        <v>152</v>
      </c>
      <c r="E916" s="214" t="s">
        <v>3297</v>
      </c>
      <c r="F916" s="215" t="s">
        <v>3298</v>
      </c>
      <c r="G916" s="216" t="s">
        <v>191</v>
      </c>
      <c r="H916" s="217">
        <v>120</v>
      </c>
      <c r="I916" s="218"/>
      <c r="J916" s="219">
        <f>ROUND(I916*H916,2)</f>
        <v>0</v>
      </c>
      <c r="K916" s="215" t="s">
        <v>156</v>
      </c>
      <c r="L916" s="45"/>
      <c r="M916" s="220" t="s">
        <v>32</v>
      </c>
      <c r="N916" s="221" t="s">
        <v>47</v>
      </c>
      <c r="O916" s="85"/>
      <c r="P916" s="222">
        <f>O916*H916</f>
        <v>0</v>
      </c>
      <c r="Q916" s="222">
        <v>0</v>
      </c>
      <c r="R916" s="222">
        <f>Q916*H916</f>
        <v>0</v>
      </c>
      <c r="S916" s="222">
        <v>0</v>
      </c>
      <c r="T916" s="223">
        <f>S916*H916</f>
        <v>0</v>
      </c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R916" s="224" t="s">
        <v>157</v>
      </c>
      <c r="AT916" s="224" t="s">
        <v>152</v>
      </c>
      <c r="AU916" s="224" t="s">
        <v>83</v>
      </c>
      <c r="AY916" s="17" t="s">
        <v>151</v>
      </c>
      <c r="BE916" s="225">
        <f>IF(N916="základní",J916,0)</f>
        <v>0</v>
      </c>
      <c r="BF916" s="225">
        <f>IF(N916="snížená",J916,0)</f>
        <v>0</v>
      </c>
      <c r="BG916" s="225">
        <f>IF(N916="zákl. přenesená",J916,0)</f>
        <v>0</v>
      </c>
      <c r="BH916" s="225">
        <f>IF(N916="sníž. přenesená",J916,0)</f>
        <v>0</v>
      </c>
      <c r="BI916" s="225">
        <f>IF(N916="nulová",J916,0)</f>
        <v>0</v>
      </c>
      <c r="BJ916" s="17" t="s">
        <v>83</v>
      </c>
      <c r="BK916" s="225">
        <f>ROUND(I916*H916,2)</f>
        <v>0</v>
      </c>
      <c r="BL916" s="17" t="s">
        <v>157</v>
      </c>
      <c r="BM916" s="224" t="s">
        <v>3299</v>
      </c>
    </row>
    <row r="917" s="2" customFormat="1" ht="24.15" customHeight="1">
      <c r="A917" s="39"/>
      <c r="B917" s="40"/>
      <c r="C917" s="213" t="s">
        <v>3300</v>
      </c>
      <c r="D917" s="213" t="s">
        <v>152</v>
      </c>
      <c r="E917" s="214" t="s">
        <v>3301</v>
      </c>
      <c r="F917" s="215" t="s">
        <v>3302</v>
      </c>
      <c r="G917" s="216" t="s">
        <v>191</v>
      </c>
      <c r="H917" s="217">
        <v>13</v>
      </c>
      <c r="I917" s="218"/>
      <c r="J917" s="219">
        <f>ROUND(I917*H917,2)</f>
        <v>0</v>
      </c>
      <c r="K917" s="215" t="s">
        <v>156</v>
      </c>
      <c r="L917" s="45"/>
      <c r="M917" s="220" t="s">
        <v>32</v>
      </c>
      <c r="N917" s="221" t="s">
        <v>47</v>
      </c>
      <c r="O917" s="85"/>
      <c r="P917" s="222">
        <f>O917*H917</f>
        <v>0</v>
      </c>
      <c r="Q917" s="222">
        <v>0</v>
      </c>
      <c r="R917" s="222">
        <f>Q917*H917</f>
        <v>0</v>
      </c>
      <c r="S917" s="222">
        <v>0</v>
      </c>
      <c r="T917" s="223">
        <f>S917*H917</f>
        <v>0</v>
      </c>
      <c r="U917" s="39"/>
      <c r="V917" s="39"/>
      <c r="W917" s="39"/>
      <c r="X917" s="39"/>
      <c r="Y917" s="39"/>
      <c r="Z917" s="39"/>
      <c r="AA917" s="39"/>
      <c r="AB917" s="39"/>
      <c r="AC917" s="39"/>
      <c r="AD917" s="39"/>
      <c r="AE917" s="39"/>
      <c r="AR917" s="224" t="s">
        <v>157</v>
      </c>
      <c r="AT917" s="224" t="s">
        <v>152</v>
      </c>
      <c r="AU917" s="224" t="s">
        <v>83</v>
      </c>
      <c r="AY917" s="17" t="s">
        <v>151</v>
      </c>
      <c r="BE917" s="225">
        <f>IF(N917="základní",J917,0)</f>
        <v>0</v>
      </c>
      <c r="BF917" s="225">
        <f>IF(N917="snížená",J917,0)</f>
        <v>0</v>
      </c>
      <c r="BG917" s="225">
        <f>IF(N917="zákl. přenesená",J917,0)</f>
        <v>0</v>
      </c>
      <c r="BH917" s="225">
        <f>IF(N917="sníž. přenesená",J917,0)</f>
        <v>0</v>
      </c>
      <c r="BI917" s="225">
        <f>IF(N917="nulová",J917,0)</f>
        <v>0</v>
      </c>
      <c r="BJ917" s="17" t="s">
        <v>83</v>
      </c>
      <c r="BK917" s="225">
        <f>ROUND(I917*H917,2)</f>
        <v>0</v>
      </c>
      <c r="BL917" s="17" t="s">
        <v>157</v>
      </c>
      <c r="BM917" s="224" t="s">
        <v>3303</v>
      </c>
    </row>
    <row r="918" s="2" customFormat="1" ht="24.15" customHeight="1">
      <c r="A918" s="39"/>
      <c r="B918" s="40"/>
      <c r="C918" s="213" t="s">
        <v>3304</v>
      </c>
      <c r="D918" s="213" t="s">
        <v>152</v>
      </c>
      <c r="E918" s="214" t="s">
        <v>3305</v>
      </c>
      <c r="F918" s="215" t="s">
        <v>3306</v>
      </c>
      <c r="G918" s="216" t="s">
        <v>162</v>
      </c>
      <c r="H918" s="217">
        <v>1</v>
      </c>
      <c r="I918" s="218"/>
      <c r="J918" s="219">
        <f>ROUND(I918*H918,2)</f>
        <v>0</v>
      </c>
      <c r="K918" s="215" t="s">
        <v>156</v>
      </c>
      <c r="L918" s="45"/>
      <c r="M918" s="220" t="s">
        <v>32</v>
      </c>
      <c r="N918" s="221" t="s">
        <v>47</v>
      </c>
      <c r="O918" s="85"/>
      <c r="P918" s="222">
        <f>O918*H918</f>
        <v>0</v>
      </c>
      <c r="Q918" s="222">
        <v>0</v>
      </c>
      <c r="R918" s="222">
        <f>Q918*H918</f>
        <v>0</v>
      </c>
      <c r="S918" s="222">
        <v>0</v>
      </c>
      <c r="T918" s="223">
        <f>S918*H918</f>
        <v>0</v>
      </c>
      <c r="U918" s="39"/>
      <c r="V918" s="39"/>
      <c r="W918" s="39"/>
      <c r="X918" s="39"/>
      <c r="Y918" s="39"/>
      <c r="Z918" s="39"/>
      <c r="AA918" s="39"/>
      <c r="AB918" s="39"/>
      <c r="AC918" s="39"/>
      <c r="AD918" s="39"/>
      <c r="AE918" s="39"/>
      <c r="AR918" s="224" t="s">
        <v>157</v>
      </c>
      <c r="AT918" s="224" t="s">
        <v>152</v>
      </c>
      <c r="AU918" s="224" t="s">
        <v>83</v>
      </c>
      <c r="AY918" s="17" t="s">
        <v>151</v>
      </c>
      <c r="BE918" s="225">
        <f>IF(N918="základní",J918,0)</f>
        <v>0</v>
      </c>
      <c r="BF918" s="225">
        <f>IF(N918="snížená",J918,0)</f>
        <v>0</v>
      </c>
      <c r="BG918" s="225">
        <f>IF(N918="zákl. přenesená",J918,0)</f>
        <v>0</v>
      </c>
      <c r="BH918" s="225">
        <f>IF(N918="sníž. přenesená",J918,0)</f>
        <v>0</v>
      </c>
      <c r="BI918" s="225">
        <f>IF(N918="nulová",J918,0)</f>
        <v>0</v>
      </c>
      <c r="BJ918" s="17" t="s">
        <v>83</v>
      </c>
      <c r="BK918" s="225">
        <f>ROUND(I918*H918,2)</f>
        <v>0</v>
      </c>
      <c r="BL918" s="17" t="s">
        <v>157</v>
      </c>
      <c r="BM918" s="224" t="s">
        <v>3307</v>
      </c>
    </row>
    <row r="919" s="2" customFormat="1" ht="44.25" customHeight="1">
      <c r="A919" s="39"/>
      <c r="B919" s="40"/>
      <c r="C919" s="213" t="s">
        <v>3308</v>
      </c>
      <c r="D919" s="213" t="s">
        <v>152</v>
      </c>
      <c r="E919" s="214" t="s">
        <v>3309</v>
      </c>
      <c r="F919" s="215" t="s">
        <v>3310</v>
      </c>
      <c r="G919" s="216" t="s">
        <v>191</v>
      </c>
      <c r="H919" s="217">
        <v>25</v>
      </c>
      <c r="I919" s="218"/>
      <c r="J919" s="219">
        <f>ROUND(I919*H919,2)</f>
        <v>0</v>
      </c>
      <c r="K919" s="215" t="s">
        <v>156</v>
      </c>
      <c r="L919" s="45"/>
      <c r="M919" s="220" t="s">
        <v>32</v>
      </c>
      <c r="N919" s="221" t="s">
        <v>47</v>
      </c>
      <c r="O919" s="85"/>
      <c r="P919" s="222">
        <f>O919*H919</f>
        <v>0</v>
      </c>
      <c r="Q919" s="222">
        <v>0</v>
      </c>
      <c r="R919" s="222">
        <f>Q919*H919</f>
        <v>0</v>
      </c>
      <c r="S919" s="222">
        <v>0</v>
      </c>
      <c r="T919" s="223">
        <f>S919*H919</f>
        <v>0</v>
      </c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R919" s="224" t="s">
        <v>157</v>
      </c>
      <c r="AT919" s="224" t="s">
        <v>152</v>
      </c>
      <c r="AU919" s="224" t="s">
        <v>83</v>
      </c>
      <c r="AY919" s="17" t="s">
        <v>151</v>
      </c>
      <c r="BE919" s="225">
        <f>IF(N919="základní",J919,0)</f>
        <v>0</v>
      </c>
      <c r="BF919" s="225">
        <f>IF(N919="snížená",J919,0)</f>
        <v>0</v>
      </c>
      <c r="BG919" s="225">
        <f>IF(N919="zákl. přenesená",J919,0)</f>
        <v>0</v>
      </c>
      <c r="BH919" s="225">
        <f>IF(N919="sníž. přenesená",J919,0)</f>
        <v>0</v>
      </c>
      <c r="BI919" s="225">
        <f>IF(N919="nulová",J919,0)</f>
        <v>0</v>
      </c>
      <c r="BJ919" s="17" t="s">
        <v>83</v>
      </c>
      <c r="BK919" s="225">
        <f>ROUND(I919*H919,2)</f>
        <v>0</v>
      </c>
      <c r="BL919" s="17" t="s">
        <v>157</v>
      </c>
      <c r="BM919" s="224" t="s">
        <v>3311</v>
      </c>
    </row>
    <row r="920" s="2" customFormat="1" ht="21.75" customHeight="1">
      <c r="A920" s="39"/>
      <c r="B920" s="40"/>
      <c r="C920" s="213" t="s">
        <v>3312</v>
      </c>
      <c r="D920" s="213" t="s">
        <v>152</v>
      </c>
      <c r="E920" s="214" t="s">
        <v>3313</v>
      </c>
      <c r="F920" s="215" t="s">
        <v>3314</v>
      </c>
      <c r="G920" s="216" t="s">
        <v>191</v>
      </c>
      <c r="H920" s="217">
        <v>10</v>
      </c>
      <c r="I920" s="218"/>
      <c r="J920" s="219">
        <f>ROUND(I920*H920,2)</f>
        <v>0</v>
      </c>
      <c r="K920" s="215" t="s">
        <v>156</v>
      </c>
      <c r="L920" s="45"/>
      <c r="M920" s="220" t="s">
        <v>32</v>
      </c>
      <c r="N920" s="221" t="s">
        <v>47</v>
      </c>
      <c r="O920" s="85"/>
      <c r="P920" s="222">
        <f>O920*H920</f>
        <v>0</v>
      </c>
      <c r="Q920" s="222">
        <v>0</v>
      </c>
      <c r="R920" s="222">
        <f>Q920*H920</f>
        <v>0</v>
      </c>
      <c r="S920" s="222">
        <v>0</v>
      </c>
      <c r="T920" s="223">
        <f>S920*H920</f>
        <v>0</v>
      </c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R920" s="224" t="s">
        <v>157</v>
      </c>
      <c r="AT920" s="224" t="s">
        <v>152</v>
      </c>
      <c r="AU920" s="224" t="s">
        <v>83</v>
      </c>
      <c r="AY920" s="17" t="s">
        <v>151</v>
      </c>
      <c r="BE920" s="225">
        <f>IF(N920="základní",J920,0)</f>
        <v>0</v>
      </c>
      <c r="BF920" s="225">
        <f>IF(N920="snížená",J920,0)</f>
        <v>0</v>
      </c>
      <c r="BG920" s="225">
        <f>IF(N920="zákl. přenesená",J920,0)</f>
        <v>0</v>
      </c>
      <c r="BH920" s="225">
        <f>IF(N920="sníž. přenesená",J920,0)</f>
        <v>0</v>
      </c>
      <c r="BI920" s="225">
        <f>IF(N920="nulová",J920,0)</f>
        <v>0</v>
      </c>
      <c r="BJ920" s="17" t="s">
        <v>83</v>
      </c>
      <c r="BK920" s="225">
        <f>ROUND(I920*H920,2)</f>
        <v>0</v>
      </c>
      <c r="BL920" s="17" t="s">
        <v>157</v>
      </c>
      <c r="BM920" s="224" t="s">
        <v>3315</v>
      </c>
    </row>
    <row r="921" s="2" customFormat="1" ht="21.75" customHeight="1">
      <c r="A921" s="39"/>
      <c r="B921" s="40"/>
      <c r="C921" s="213" t="s">
        <v>3316</v>
      </c>
      <c r="D921" s="213" t="s">
        <v>152</v>
      </c>
      <c r="E921" s="214" t="s">
        <v>3317</v>
      </c>
      <c r="F921" s="215" t="s">
        <v>3318</v>
      </c>
      <c r="G921" s="216" t="s">
        <v>191</v>
      </c>
      <c r="H921" s="217">
        <v>9</v>
      </c>
      <c r="I921" s="218"/>
      <c r="J921" s="219">
        <f>ROUND(I921*H921,2)</f>
        <v>0</v>
      </c>
      <c r="K921" s="215" t="s">
        <v>156</v>
      </c>
      <c r="L921" s="45"/>
      <c r="M921" s="220" t="s">
        <v>32</v>
      </c>
      <c r="N921" s="221" t="s">
        <v>47</v>
      </c>
      <c r="O921" s="85"/>
      <c r="P921" s="222">
        <f>O921*H921</f>
        <v>0</v>
      </c>
      <c r="Q921" s="222">
        <v>0</v>
      </c>
      <c r="R921" s="222">
        <f>Q921*H921</f>
        <v>0</v>
      </c>
      <c r="S921" s="222">
        <v>0</v>
      </c>
      <c r="T921" s="223">
        <f>S921*H921</f>
        <v>0</v>
      </c>
      <c r="U921" s="39"/>
      <c r="V921" s="39"/>
      <c r="W921" s="39"/>
      <c r="X921" s="39"/>
      <c r="Y921" s="39"/>
      <c r="Z921" s="39"/>
      <c r="AA921" s="39"/>
      <c r="AB921" s="39"/>
      <c r="AC921" s="39"/>
      <c r="AD921" s="39"/>
      <c r="AE921" s="39"/>
      <c r="AR921" s="224" t="s">
        <v>157</v>
      </c>
      <c r="AT921" s="224" t="s">
        <v>152</v>
      </c>
      <c r="AU921" s="224" t="s">
        <v>83</v>
      </c>
      <c r="AY921" s="17" t="s">
        <v>151</v>
      </c>
      <c r="BE921" s="225">
        <f>IF(N921="základní",J921,0)</f>
        <v>0</v>
      </c>
      <c r="BF921" s="225">
        <f>IF(N921="snížená",J921,0)</f>
        <v>0</v>
      </c>
      <c r="BG921" s="225">
        <f>IF(N921="zákl. přenesená",J921,0)</f>
        <v>0</v>
      </c>
      <c r="BH921" s="225">
        <f>IF(N921="sníž. přenesená",J921,0)</f>
        <v>0</v>
      </c>
      <c r="BI921" s="225">
        <f>IF(N921="nulová",J921,0)</f>
        <v>0</v>
      </c>
      <c r="BJ921" s="17" t="s">
        <v>83</v>
      </c>
      <c r="BK921" s="225">
        <f>ROUND(I921*H921,2)</f>
        <v>0</v>
      </c>
      <c r="BL921" s="17" t="s">
        <v>157</v>
      </c>
      <c r="BM921" s="224" t="s">
        <v>3319</v>
      </c>
    </row>
    <row r="922" s="2" customFormat="1" ht="21.75" customHeight="1">
      <c r="A922" s="39"/>
      <c r="B922" s="40"/>
      <c r="C922" s="213" t="s">
        <v>3320</v>
      </c>
      <c r="D922" s="213" t="s">
        <v>152</v>
      </c>
      <c r="E922" s="214" t="s">
        <v>3321</v>
      </c>
      <c r="F922" s="215" t="s">
        <v>3322</v>
      </c>
      <c r="G922" s="216" t="s">
        <v>191</v>
      </c>
      <c r="H922" s="217">
        <v>50</v>
      </c>
      <c r="I922" s="218"/>
      <c r="J922" s="219">
        <f>ROUND(I922*H922,2)</f>
        <v>0</v>
      </c>
      <c r="K922" s="215" t="s">
        <v>156</v>
      </c>
      <c r="L922" s="45"/>
      <c r="M922" s="220" t="s">
        <v>32</v>
      </c>
      <c r="N922" s="221" t="s">
        <v>47</v>
      </c>
      <c r="O922" s="85"/>
      <c r="P922" s="222">
        <f>O922*H922</f>
        <v>0</v>
      </c>
      <c r="Q922" s="222">
        <v>0</v>
      </c>
      <c r="R922" s="222">
        <f>Q922*H922</f>
        <v>0</v>
      </c>
      <c r="S922" s="222">
        <v>0</v>
      </c>
      <c r="T922" s="223">
        <f>S922*H922</f>
        <v>0</v>
      </c>
      <c r="U922" s="39"/>
      <c r="V922" s="39"/>
      <c r="W922" s="39"/>
      <c r="X922" s="39"/>
      <c r="Y922" s="39"/>
      <c r="Z922" s="39"/>
      <c r="AA922" s="39"/>
      <c r="AB922" s="39"/>
      <c r="AC922" s="39"/>
      <c r="AD922" s="39"/>
      <c r="AE922" s="39"/>
      <c r="AR922" s="224" t="s">
        <v>157</v>
      </c>
      <c r="AT922" s="224" t="s">
        <v>152</v>
      </c>
      <c r="AU922" s="224" t="s">
        <v>83</v>
      </c>
      <c r="AY922" s="17" t="s">
        <v>151</v>
      </c>
      <c r="BE922" s="225">
        <f>IF(N922="základní",J922,0)</f>
        <v>0</v>
      </c>
      <c r="BF922" s="225">
        <f>IF(N922="snížená",J922,0)</f>
        <v>0</v>
      </c>
      <c r="BG922" s="225">
        <f>IF(N922="zákl. přenesená",J922,0)</f>
        <v>0</v>
      </c>
      <c r="BH922" s="225">
        <f>IF(N922="sníž. přenesená",J922,0)</f>
        <v>0</v>
      </c>
      <c r="BI922" s="225">
        <f>IF(N922="nulová",J922,0)</f>
        <v>0</v>
      </c>
      <c r="BJ922" s="17" t="s">
        <v>83</v>
      </c>
      <c r="BK922" s="225">
        <f>ROUND(I922*H922,2)</f>
        <v>0</v>
      </c>
      <c r="BL922" s="17" t="s">
        <v>157</v>
      </c>
      <c r="BM922" s="224" t="s">
        <v>3323</v>
      </c>
    </row>
    <row r="923" s="2" customFormat="1" ht="44.25" customHeight="1">
      <c r="A923" s="39"/>
      <c r="B923" s="40"/>
      <c r="C923" s="213" t="s">
        <v>3324</v>
      </c>
      <c r="D923" s="213" t="s">
        <v>152</v>
      </c>
      <c r="E923" s="214" t="s">
        <v>3325</v>
      </c>
      <c r="F923" s="215" t="s">
        <v>3326</v>
      </c>
      <c r="G923" s="216" t="s">
        <v>162</v>
      </c>
      <c r="H923" s="217">
        <v>4</v>
      </c>
      <c r="I923" s="218"/>
      <c r="J923" s="219">
        <f>ROUND(I923*H923,2)</f>
        <v>0</v>
      </c>
      <c r="K923" s="215" t="s">
        <v>156</v>
      </c>
      <c r="L923" s="45"/>
      <c r="M923" s="220" t="s">
        <v>32</v>
      </c>
      <c r="N923" s="221" t="s">
        <v>47</v>
      </c>
      <c r="O923" s="85"/>
      <c r="P923" s="222">
        <f>O923*H923</f>
        <v>0</v>
      </c>
      <c r="Q923" s="222">
        <v>0</v>
      </c>
      <c r="R923" s="222">
        <f>Q923*H923</f>
        <v>0</v>
      </c>
      <c r="S923" s="222">
        <v>0</v>
      </c>
      <c r="T923" s="223">
        <f>S923*H923</f>
        <v>0</v>
      </c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R923" s="224" t="s">
        <v>157</v>
      </c>
      <c r="AT923" s="224" t="s">
        <v>152</v>
      </c>
      <c r="AU923" s="224" t="s">
        <v>83</v>
      </c>
      <c r="AY923" s="17" t="s">
        <v>151</v>
      </c>
      <c r="BE923" s="225">
        <f>IF(N923="základní",J923,0)</f>
        <v>0</v>
      </c>
      <c r="BF923" s="225">
        <f>IF(N923="snížená",J923,0)</f>
        <v>0</v>
      </c>
      <c r="BG923" s="225">
        <f>IF(N923="zákl. přenesená",J923,0)</f>
        <v>0</v>
      </c>
      <c r="BH923" s="225">
        <f>IF(N923="sníž. přenesená",J923,0)</f>
        <v>0</v>
      </c>
      <c r="BI923" s="225">
        <f>IF(N923="nulová",J923,0)</f>
        <v>0</v>
      </c>
      <c r="BJ923" s="17" t="s">
        <v>83</v>
      </c>
      <c r="BK923" s="225">
        <f>ROUND(I923*H923,2)</f>
        <v>0</v>
      </c>
      <c r="BL923" s="17" t="s">
        <v>157</v>
      </c>
      <c r="BM923" s="224" t="s">
        <v>3327</v>
      </c>
    </row>
    <row r="924" s="2" customFormat="1" ht="44.25" customHeight="1">
      <c r="A924" s="39"/>
      <c r="B924" s="40"/>
      <c r="C924" s="213" t="s">
        <v>3328</v>
      </c>
      <c r="D924" s="213" t="s">
        <v>152</v>
      </c>
      <c r="E924" s="214" t="s">
        <v>3329</v>
      </c>
      <c r="F924" s="215" t="s">
        <v>3330</v>
      </c>
      <c r="G924" s="216" t="s">
        <v>162</v>
      </c>
      <c r="H924" s="217">
        <v>2</v>
      </c>
      <c r="I924" s="218"/>
      <c r="J924" s="219">
        <f>ROUND(I924*H924,2)</f>
        <v>0</v>
      </c>
      <c r="K924" s="215" t="s">
        <v>156</v>
      </c>
      <c r="L924" s="45"/>
      <c r="M924" s="220" t="s">
        <v>32</v>
      </c>
      <c r="N924" s="221" t="s">
        <v>47</v>
      </c>
      <c r="O924" s="85"/>
      <c r="P924" s="222">
        <f>O924*H924</f>
        <v>0</v>
      </c>
      <c r="Q924" s="222">
        <v>0</v>
      </c>
      <c r="R924" s="222">
        <f>Q924*H924</f>
        <v>0</v>
      </c>
      <c r="S924" s="222">
        <v>0</v>
      </c>
      <c r="T924" s="223">
        <f>S924*H924</f>
        <v>0</v>
      </c>
      <c r="U924" s="39"/>
      <c r="V924" s="39"/>
      <c r="W924" s="39"/>
      <c r="X924" s="39"/>
      <c r="Y924" s="39"/>
      <c r="Z924" s="39"/>
      <c r="AA924" s="39"/>
      <c r="AB924" s="39"/>
      <c r="AC924" s="39"/>
      <c r="AD924" s="39"/>
      <c r="AE924" s="39"/>
      <c r="AR924" s="224" t="s">
        <v>157</v>
      </c>
      <c r="AT924" s="224" t="s">
        <v>152</v>
      </c>
      <c r="AU924" s="224" t="s">
        <v>83</v>
      </c>
      <c r="AY924" s="17" t="s">
        <v>151</v>
      </c>
      <c r="BE924" s="225">
        <f>IF(N924="základní",J924,0)</f>
        <v>0</v>
      </c>
      <c r="BF924" s="225">
        <f>IF(N924="snížená",J924,0)</f>
        <v>0</v>
      </c>
      <c r="BG924" s="225">
        <f>IF(N924="zákl. přenesená",J924,0)</f>
        <v>0</v>
      </c>
      <c r="BH924" s="225">
        <f>IF(N924="sníž. přenesená",J924,0)</f>
        <v>0</v>
      </c>
      <c r="BI924" s="225">
        <f>IF(N924="nulová",J924,0)</f>
        <v>0</v>
      </c>
      <c r="BJ924" s="17" t="s">
        <v>83</v>
      </c>
      <c r="BK924" s="225">
        <f>ROUND(I924*H924,2)</f>
        <v>0</v>
      </c>
      <c r="BL924" s="17" t="s">
        <v>157</v>
      </c>
      <c r="BM924" s="224" t="s">
        <v>3331</v>
      </c>
    </row>
    <row r="925" s="2" customFormat="1" ht="24.15" customHeight="1">
      <c r="A925" s="39"/>
      <c r="B925" s="40"/>
      <c r="C925" s="213" t="s">
        <v>3332</v>
      </c>
      <c r="D925" s="213" t="s">
        <v>152</v>
      </c>
      <c r="E925" s="214" t="s">
        <v>3333</v>
      </c>
      <c r="F925" s="215" t="s">
        <v>3334</v>
      </c>
      <c r="G925" s="216" t="s">
        <v>162</v>
      </c>
      <c r="H925" s="217">
        <v>2</v>
      </c>
      <c r="I925" s="218"/>
      <c r="J925" s="219">
        <f>ROUND(I925*H925,2)</f>
        <v>0</v>
      </c>
      <c r="K925" s="215" t="s">
        <v>156</v>
      </c>
      <c r="L925" s="45"/>
      <c r="M925" s="220" t="s">
        <v>32</v>
      </c>
      <c r="N925" s="221" t="s">
        <v>47</v>
      </c>
      <c r="O925" s="85"/>
      <c r="P925" s="222">
        <f>O925*H925</f>
        <v>0</v>
      </c>
      <c r="Q925" s="222">
        <v>0</v>
      </c>
      <c r="R925" s="222">
        <f>Q925*H925</f>
        <v>0</v>
      </c>
      <c r="S925" s="222">
        <v>0</v>
      </c>
      <c r="T925" s="223">
        <f>S925*H925</f>
        <v>0</v>
      </c>
      <c r="U925" s="39"/>
      <c r="V925" s="39"/>
      <c r="W925" s="39"/>
      <c r="X925" s="39"/>
      <c r="Y925" s="39"/>
      <c r="Z925" s="39"/>
      <c r="AA925" s="39"/>
      <c r="AB925" s="39"/>
      <c r="AC925" s="39"/>
      <c r="AD925" s="39"/>
      <c r="AE925" s="39"/>
      <c r="AR925" s="224" t="s">
        <v>220</v>
      </c>
      <c r="AT925" s="224" t="s">
        <v>152</v>
      </c>
      <c r="AU925" s="224" t="s">
        <v>83</v>
      </c>
      <c r="AY925" s="17" t="s">
        <v>151</v>
      </c>
      <c r="BE925" s="225">
        <f>IF(N925="základní",J925,0)</f>
        <v>0</v>
      </c>
      <c r="BF925" s="225">
        <f>IF(N925="snížená",J925,0)</f>
        <v>0</v>
      </c>
      <c r="BG925" s="225">
        <f>IF(N925="zákl. přenesená",J925,0)</f>
        <v>0</v>
      </c>
      <c r="BH925" s="225">
        <f>IF(N925="sníž. přenesená",J925,0)</f>
        <v>0</v>
      </c>
      <c r="BI925" s="225">
        <f>IF(N925="nulová",J925,0)</f>
        <v>0</v>
      </c>
      <c r="BJ925" s="17" t="s">
        <v>83</v>
      </c>
      <c r="BK925" s="225">
        <f>ROUND(I925*H925,2)</f>
        <v>0</v>
      </c>
      <c r="BL925" s="17" t="s">
        <v>220</v>
      </c>
      <c r="BM925" s="224" t="s">
        <v>3335</v>
      </c>
    </row>
    <row r="926" s="2" customFormat="1" ht="16.5" customHeight="1">
      <c r="A926" s="39"/>
      <c r="B926" s="40"/>
      <c r="C926" s="213" t="s">
        <v>3336</v>
      </c>
      <c r="D926" s="213" t="s">
        <v>152</v>
      </c>
      <c r="E926" s="214" t="s">
        <v>3337</v>
      </c>
      <c r="F926" s="215" t="s">
        <v>3338</v>
      </c>
      <c r="G926" s="216" t="s">
        <v>191</v>
      </c>
      <c r="H926" s="217">
        <v>100</v>
      </c>
      <c r="I926" s="218"/>
      <c r="J926" s="219">
        <f>ROUND(I926*H926,2)</f>
        <v>0</v>
      </c>
      <c r="K926" s="215" t="s">
        <v>156</v>
      </c>
      <c r="L926" s="45"/>
      <c r="M926" s="220" t="s">
        <v>32</v>
      </c>
      <c r="N926" s="221" t="s">
        <v>47</v>
      </c>
      <c r="O926" s="85"/>
      <c r="P926" s="222">
        <f>O926*H926</f>
        <v>0</v>
      </c>
      <c r="Q926" s="222">
        <v>0</v>
      </c>
      <c r="R926" s="222">
        <f>Q926*H926</f>
        <v>0</v>
      </c>
      <c r="S926" s="222">
        <v>0</v>
      </c>
      <c r="T926" s="223">
        <f>S926*H926</f>
        <v>0</v>
      </c>
      <c r="U926" s="39"/>
      <c r="V926" s="39"/>
      <c r="W926" s="39"/>
      <c r="X926" s="39"/>
      <c r="Y926" s="39"/>
      <c r="Z926" s="39"/>
      <c r="AA926" s="39"/>
      <c r="AB926" s="39"/>
      <c r="AC926" s="39"/>
      <c r="AD926" s="39"/>
      <c r="AE926" s="39"/>
      <c r="AR926" s="224" t="s">
        <v>220</v>
      </c>
      <c r="AT926" s="224" t="s">
        <v>152</v>
      </c>
      <c r="AU926" s="224" t="s">
        <v>83</v>
      </c>
      <c r="AY926" s="17" t="s">
        <v>151</v>
      </c>
      <c r="BE926" s="225">
        <f>IF(N926="základní",J926,0)</f>
        <v>0</v>
      </c>
      <c r="BF926" s="225">
        <f>IF(N926="snížená",J926,0)</f>
        <v>0</v>
      </c>
      <c r="BG926" s="225">
        <f>IF(N926="zákl. přenesená",J926,0)</f>
        <v>0</v>
      </c>
      <c r="BH926" s="225">
        <f>IF(N926="sníž. přenesená",J926,0)</f>
        <v>0</v>
      </c>
      <c r="BI926" s="225">
        <f>IF(N926="nulová",J926,0)</f>
        <v>0</v>
      </c>
      <c r="BJ926" s="17" t="s">
        <v>83</v>
      </c>
      <c r="BK926" s="225">
        <f>ROUND(I926*H926,2)</f>
        <v>0</v>
      </c>
      <c r="BL926" s="17" t="s">
        <v>220</v>
      </c>
      <c r="BM926" s="224" t="s">
        <v>3339</v>
      </c>
    </row>
    <row r="927" s="2" customFormat="1" ht="37.8" customHeight="1">
      <c r="A927" s="39"/>
      <c r="B927" s="40"/>
      <c r="C927" s="213" t="s">
        <v>3340</v>
      </c>
      <c r="D927" s="213" t="s">
        <v>152</v>
      </c>
      <c r="E927" s="214" t="s">
        <v>3341</v>
      </c>
      <c r="F927" s="215" t="s">
        <v>3342</v>
      </c>
      <c r="G927" s="216" t="s">
        <v>162</v>
      </c>
      <c r="H927" s="217">
        <v>1</v>
      </c>
      <c r="I927" s="218"/>
      <c r="J927" s="219">
        <f>ROUND(I927*H927,2)</f>
        <v>0</v>
      </c>
      <c r="K927" s="215" t="s">
        <v>156</v>
      </c>
      <c r="L927" s="45"/>
      <c r="M927" s="220" t="s">
        <v>32</v>
      </c>
      <c r="N927" s="221" t="s">
        <v>47</v>
      </c>
      <c r="O927" s="85"/>
      <c r="P927" s="222">
        <f>O927*H927</f>
        <v>0</v>
      </c>
      <c r="Q927" s="222">
        <v>0</v>
      </c>
      <c r="R927" s="222">
        <f>Q927*H927</f>
        <v>0</v>
      </c>
      <c r="S927" s="222">
        <v>0</v>
      </c>
      <c r="T927" s="223">
        <f>S927*H927</f>
        <v>0</v>
      </c>
      <c r="U927" s="39"/>
      <c r="V927" s="39"/>
      <c r="W927" s="39"/>
      <c r="X927" s="39"/>
      <c r="Y927" s="39"/>
      <c r="Z927" s="39"/>
      <c r="AA927" s="39"/>
      <c r="AB927" s="39"/>
      <c r="AC927" s="39"/>
      <c r="AD927" s="39"/>
      <c r="AE927" s="39"/>
      <c r="AR927" s="224" t="s">
        <v>157</v>
      </c>
      <c r="AT927" s="224" t="s">
        <v>152</v>
      </c>
      <c r="AU927" s="224" t="s">
        <v>83</v>
      </c>
      <c r="AY927" s="17" t="s">
        <v>151</v>
      </c>
      <c r="BE927" s="225">
        <f>IF(N927="základní",J927,0)</f>
        <v>0</v>
      </c>
      <c r="BF927" s="225">
        <f>IF(N927="snížená",J927,0)</f>
        <v>0</v>
      </c>
      <c r="BG927" s="225">
        <f>IF(N927="zákl. přenesená",J927,0)</f>
        <v>0</v>
      </c>
      <c r="BH927" s="225">
        <f>IF(N927="sníž. přenesená",J927,0)</f>
        <v>0</v>
      </c>
      <c r="BI927" s="225">
        <f>IF(N927="nulová",J927,0)</f>
        <v>0</v>
      </c>
      <c r="BJ927" s="17" t="s">
        <v>83</v>
      </c>
      <c r="BK927" s="225">
        <f>ROUND(I927*H927,2)</f>
        <v>0</v>
      </c>
      <c r="BL927" s="17" t="s">
        <v>157</v>
      </c>
      <c r="BM927" s="224" t="s">
        <v>3343</v>
      </c>
    </row>
    <row r="928" s="2" customFormat="1" ht="16.5" customHeight="1">
      <c r="A928" s="39"/>
      <c r="B928" s="40"/>
      <c r="C928" s="226" t="s">
        <v>3344</v>
      </c>
      <c r="D928" s="226" t="s">
        <v>159</v>
      </c>
      <c r="E928" s="227" t="s">
        <v>3345</v>
      </c>
      <c r="F928" s="228" t="s">
        <v>3346</v>
      </c>
      <c r="G928" s="229" t="s">
        <v>191</v>
      </c>
      <c r="H928" s="230">
        <v>15</v>
      </c>
      <c r="I928" s="231"/>
      <c r="J928" s="232">
        <f>ROUND(I928*H928,2)</f>
        <v>0</v>
      </c>
      <c r="K928" s="228" t="s">
        <v>156</v>
      </c>
      <c r="L928" s="233"/>
      <c r="M928" s="234" t="s">
        <v>32</v>
      </c>
      <c r="N928" s="235" t="s">
        <v>47</v>
      </c>
      <c r="O928" s="85"/>
      <c r="P928" s="222">
        <f>O928*H928</f>
        <v>0</v>
      </c>
      <c r="Q928" s="222">
        <v>0</v>
      </c>
      <c r="R928" s="222">
        <f>Q928*H928</f>
        <v>0</v>
      </c>
      <c r="S928" s="222">
        <v>0</v>
      </c>
      <c r="T928" s="223">
        <f>S928*H928</f>
        <v>0</v>
      </c>
      <c r="U928" s="39"/>
      <c r="V928" s="39"/>
      <c r="W928" s="39"/>
      <c r="X928" s="39"/>
      <c r="Y928" s="39"/>
      <c r="Z928" s="39"/>
      <c r="AA928" s="39"/>
      <c r="AB928" s="39"/>
      <c r="AC928" s="39"/>
      <c r="AD928" s="39"/>
      <c r="AE928" s="39"/>
      <c r="AR928" s="224" t="s">
        <v>163</v>
      </c>
      <c r="AT928" s="224" t="s">
        <v>159</v>
      </c>
      <c r="AU928" s="224" t="s">
        <v>83</v>
      </c>
      <c r="AY928" s="17" t="s">
        <v>151</v>
      </c>
      <c r="BE928" s="225">
        <f>IF(N928="základní",J928,0)</f>
        <v>0</v>
      </c>
      <c r="BF928" s="225">
        <f>IF(N928="snížená",J928,0)</f>
        <v>0</v>
      </c>
      <c r="BG928" s="225">
        <f>IF(N928="zákl. přenesená",J928,0)</f>
        <v>0</v>
      </c>
      <c r="BH928" s="225">
        <f>IF(N928="sníž. přenesená",J928,0)</f>
        <v>0</v>
      </c>
      <c r="BI928" s="225">
        <f>IF(N928="nulová",J928,0)</f>
        <v>0</v>
      </c>
      <c r="BJ928" s="17" t="s">
        <v>83</v>
      </c>
      <c r="BK928" s="225">
        <f>ROUND(I928*H928,2)</f>
        <v>0</v>
      </c>
      <c r="BL928" s="17" t="s">
        <v>164</v>
      </c>
      <c r="BM928" s="224" t="s">
        <v>3347</v>
      </c>
    </row>
    <row r="929" s="2" customFormat="1" ht="21.75" customHeight="1">
      <c r="A929" s="39"/>
      <c r="B929" s="40"/>
      <c r="C929" s="226" t="s">
        <v>3348</v>
      </c>
      <c r="D929" s="226" t="s">
        <v>159</v>
      </c>
      <c r="E929" s="227" t="s">
        <v>3349</v>
      </c>
      <c r="F929" s="228" t="s">
        <v>3350</v>
      </c>
      <c r="G929" s="229" t="s">
        <v>191</v>
      </c>
      <c r="H929" s="230">
        <v>6</v>
      </c>
      <c r="I929" s="231"/>
      <c r="J929" s="232">
        <f>ROUND(I929*H929,2)</f>
        <v>0</v>
      </c>
      <c r="K929" s="228" t="s">
        <v>156</v>
      </c>
      <c r="L929" s="233"/>
      <c r="M929" s="234" t="s">
        <v>32</v>
      </c>
      <c r="N929" s="235" t="s">
        <v>47</v>
      </c>
      <c r="O929" s="85"/>
      <c r="P929" s="222">
        <f>O929*H929</f>
        <v>0</v>
      </c>
      <c r="Q929" s="222">
        <v>0</v>
      </c>
      <c r="R929" s="222">
        <f>Q929*H929</f>
        <v>0</v>
      </c>
      <c r="S929" s="222">
        <v>0</v>
      </c>
      <c r="T929" s="223">
        <f>S929*H929</f>
        <v>0</v>
      </c>
      <c r="U929" s="39"/>
      <c r="V929" s="39"/>
      <c r="W929" s="39"/>
      <c r="X929" s="39"/>
      <c r="Y929" s="39"/>
      <c r="Z929" s="39"/>
      <c r="AA929" s="39"/>
      <c r="AB929" s="39"/>
      <c r="AC929" s="39"/>
      <c r="AD929" s="39"/>
      <c r="AE929" s="39"/>
      <c r="AR929" s="224" t="s">
        <v>163</v>
      </c>
      <c r="AT929" s="224" t="s">
        <v>159</v>
      </c>
      <c r="AU929" s="224" t="s">
        <v>83</v>
      </c>
      <c r="AY929" s="17" t="s">
        <v>151</v>
      </c>
      <c r="BE929" s="225">
        <f>IF(N929="základní",J929,0)</f>
        <v>0</v>
      </c>
      <c r="BF929" s="225">
        <f>IF(N929="snížená",J929,0)</f>
        <v>0</v>
      </c>
      <c r="BG929" s="225">
        <f>IF(N929="zákl. přenesená",J929,0)</f>
        <v>0</v>
      </c>
      <c r="BH929" s="225">
        <f>IF(N929="sníž. přenesená",J929,0)</f>
        <v>0</v>
      </c>
      <c r="BI929" s="225">
        <f>IF(N929="nulová",J929,0)</f>
        <v>0</v>
      </c>
      <c r="BJ929" s="17" t="s">
        <v>83</v>
      </c>
      <c r="BK929" s="225">
        <f>ROUND(I929*H929,2)</f>
        <v>0</v>
      </c>
      <c r="BL929" s="17" t="s">
        <v>164</v>
      </c>
      <c r="BM929" s="224" t="s">
        <v>3351</v>
      </c>
    </row>
    <row r="930" s="2" customFormat="1" ht="21.75" customHeight="1">
      <c r="A930" s="39"/>
      <c r="B930" s="40"/>
      <c r="C930" s="226" t="s">
        <v>3352</v>
      </c>
      <c r="D930" s="226" t="s">
        <v>159</v>
      </c>
      <c r="E930" s="227" t="s">
        <v>3353</v>
      </c>
      <c r="F930" s="228" t="s">
        <v>3183</v>
      </c>
      <c r="G930" s="229" t="s">
        <v>191</v>
      </c>
      <c r="H930" s="230">
        <v>11</v>
      </c>
      <c r="I930" s="231"/>
      <c r="J930" s="232">
        <f>ROUND(I930*H930,2)</f>
        <v>0</v>
      </c>
      <c r="K930" s="228" t="s">
        <v>156</v>
      </c>
      <c r="L930" s="233"/>
      <c r="M930" s="234" t="s">
        <v>32</v>
      </c>
      <c r="N930" s="235" t="s">
        <v>47</v>
      </c>
      <c r="O930" s="85"/>
      <c r="P930" s="222">
        <f>O930*H930</f>
        <v>0</v>
      </c>
      <c r="Q930" s="222">
        <v>0</v>
      </c>
      <c r="R930" s="222">
        <f>Q930*H930</f>
        <v>0</v>
      </c>
      <c r="S930" s="222">
        <v>0</v>
      </c>
      <c r="T930" s="223">
        <f>S930*H930</f>
        <v>0</v>
      </c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R930" s="224" t="s">
        <v>163</v>
      </c>
      <c r="AT930" s="224" t="s">
        <v>159</v>
      </c>
      <c r="AU930" s="224" t="s">
        <v>83</v>
      </c>
      <c r="AY930" s="17" t="s">
        <v>151</v>
      </c>
      <c r="BE930" s="225">
        <f>IF(N930="základní",J930,0)</f>
        <v>0</v>
      </c>
      <c r="BF930" s="225">
        <f>IF(N930="snížená",J930,0)</f>
        <v>0</v>
      </c>
      <c r="BG930" s="225">
        <f>IF(N930="zákl. přenesená",J930,0)</f>
        <v>0</v>
      </c>
      <c r="BH930" s="225">
        <f>IF(N930="sníž. přenesená",J930,0)</f>
        <v>0</v>
      </c>
      <c r="BI930" s="225">
        <f>IF(N930="nulová",J930,0)</f>
        <v>0</v>
      </c>
      <c r="BJ930" s="17" t="s">
        <v>83</v>
      </c>
      <c r="BK930" s="225">
        <f>ROUND(I930*H930,2)</f>
        <v>0</v>
      </c>
      <c r="BL930" s="17" t="s">
        <v>164</v>
      </c>
      <c r="BM930" s="224" t="s">
        <v>3354</v>
      </c>
    </row>
    <row r="931" s="2" customFormat="1" ht="37.8" customHeight="1">
      <c r="A931" s="39"/>
      <c r="B931" s="40"/>
      <c r="C931" s="213" t="s">
        <v>3355</v>
      </c>
      <c r="D931" s="213" t="s">
        <v>152</v>
      </c>
      <c r="E931" s="214" t="s">
        <v>3356</v>
      </c>
      <c r="F931" s="215" t="s">
        <v>3357</v>
      </c>
      <c r="G931" s="216" t="s">
        <v>162</v>
      </c>
      <c r="H931" s="217">
        <v>1</v>
      </c>
      <c r="I931" s="218"/>
      <c r="J931" s="219">
        <f>ROUND(I931*H931,2)</f>
        <v>0</v>
      </c>
      <c r="K931" s="215" t="s">
        <v>156</v>
      </c>
      <c r="L931" s="45"/>
      <c r="M931" s="220" t="s">
        <v>32</v>
      </c>
      <c r="N931" s="221" t="s">
        <v>47</v>
      </c>
      <c r="O931" s="85"/>
      <c r="P931" s="222">
        <f>O931*H931</f>
        <v>0</v>
      </c>
      <c r="Q931" s="222">
        <v>0</v>
      </c>
      <c r="R931" s="222">
        <f>Q931*H931</f>
        <v>0</v>
      </c>
      <c r="S931" s="222">
        <v>0</v>
      </c>
      <c r="T931" s="223">
        <f>S931*H931</f>
        <v>0</v>
      </c>
      <c r="U931" s="39"/>
      <c r="V931" s="39"/>
      <c r="W931" s="39"/>
      <c r="X931" s="39"/>
      <c r="Y931" s="39"/>
      <c r="Z931" s="39"/>
      <c r="AA931" s="39"/>
      <c r="AB931" s="39"/>
      <c r="AC931" s="39"/>
      <c r="AD931" s="39"/>
      <c r="AE931" s="39"/>
      <c r="AR931" s="224" t="s">
        <v>157</v>
      </c>
      <c r="AT931" s="224" t="s">
        <v>152</v>
      </c>
      <c r="AU931" s="224" t="s">
        <v>83</v>
      </c>
      <c r="AY931" s="17" t="s">
        <v>151</v>
      </c>
      <c r="BE931" s="225">
        <f>IF(N931="základní",J931,0)</f>
        <v>0</v>
      </c>
      <c r="BF931" s="225">
        <f>IF(N931="snížená",J931,0)</f>
        <v>0</v>
      </c>
      <c r="BG931" s="225">
        <f>IF(N931="zákl. přenesená",J931,0)</f>
        <v>0</v>
      </c>
      <c r="BH931" s="225">
        <f>IF(N931="sníž. přenesená",J931,0)</f>
        <v>0</v>
      </c>
      <c r="BI931" s="225">
        <f>IF(N931="nulová",J931,0)</f>
        <v>0</v>
      </c>
      <c r="BJ931" s="17" t="s">
        <v>83</v>
      </c>
      <c r="BK931" s="225">
        <f>ROUND(I931*H931,2)</f>
        <v>0</v>
      </c>
      <c r="BL931" s="17" t="s">
        <v>157</v>
      </c>
      <c r="BM931" s="224" t="s">
        <v>3358</v>
      </c>
    </row>
    <row r="932" s="2" customFormat="1" ht="37.8" customHeight="1">
      <c r="A932" s="39"/>
      <c r="B932" s="40"/>
      <c r="C932" s="213" t="s">
        <v>3359</v>
      </c>
      <c r="D932" s="213" t="s">
        <v>152</v>
      </c>
      <c r="E932" s="214" t="s">
        <v>3360</v>
      </c>
      <c r="F932" s="215" t="s">
        <v>3361</v>
      </c>
      <c r="G932" s="216" t="s">
        <v>162</v>
      </c>
      <c r="H932" s="217">
        <v>1</v>
      </c>
      <c r="I932" s="218"/>
      <c r="J932" s="219">
        <f>ROUND(I932*H932,2)</f>
        <v>0</v>
      </c>
      <c r="K932" s="215" t="s">
        <v>156</v>
      </c>
      <c r="L932" s="45"/>
      <c r="M932" s="220" t="s">
        <v>32</v>
      </c>
      <c r="N932" s="221" t="s">
        <v>47</v>
      </c>
      <c r="O932" s="85"/>
      <c r="P932" s="222">
        <f>O932*H932</f>
        <v>0</v>
      </c>
      <c r="Q932" s="222">
        <v>0</v>
      </c>
      <c r="R932" s="222">
        <f>Q932*H932</f>
        <v>0</v>
      </c>
      <c r="S932" s="222">
        <v>0</v>
      </c>
      <c r="T932" s="223">
        <f>S932*H932</f>
        <v>0</v>
      </c>
      <c r="U932" s="39"/>
      <c r="V932" s="39"/>
      <c r="W932" s="39"/>
      <c r="X932" s="39"/>
      <c r="Y932" s="39"/>
      <c r="Z932" s="39"/>
      <c r="AA932" s="39"/>
      <c r="AB932" s="39"/>
      <c r="AC932" s="39"/>
      <c r="AD932" s="39"/>
      <c r="AE932" s="39"/>
      <c r="AR932" s="224" t="s">
        <v>157</v>
      </c>
      <c r="AT932" s="224" t="s">
        <v>152</v>
      </c>
      <c r="AU932" s="224" t="s">
        <v>83</v>
      </c>
      <c r="AY932" s="17" t="s">
        <v>151</v>
      </c>
      <c r="BE932" s="225">
        <f>IF(N932="základní",J932,0)</f>
        <v>0</v>
      </c>
      <c r="BF932" s="225">
        <f>IF(N932="snížená",J932,0)</f>
        <v>0</v>
      </c>
      <c r="BG932" s="225">
        <f>IF(N932="zákl. přenesená",J932,0)</f>
        <v>0</v>
      </c>
      <c r="BH932" s="225">
        <f>IF(N932="sníž. přenesená",J932,0)</f>
        <v>0</v>
      </c>
      <c r="BI932" s="225">
        <f>IF(N932="nulová",J932,0)</f>
        <v>0</v>
      </c>
      <c r="BJ932" s="17" t="s">
        <v>83</v>
      </c>
      <c r="BK932" s="225">
        <f>ROUND(I932*H932,2)</f>
        <v>0</v>
      </c>
      <c r="BL932" s="17" t="s">
        <v>157</v>
      </c>
      <c r="BM932" s="224" t="s">
        <v>3362</v>
      </c>
    </row>
    <row r="933" s="2" customFormat="1" ht="21.75" customHeight="1">
      <c r="A933" s="39"/>
      <c r="B933" s="40"/>
      <c r="C933" s="226" t="s">
        <v>3363</v>
      </c>
      <c r="D933" s="226" t="s">
        <v>159</v>
      </c>
      <c r="E933" s="227" t="s">
        <v>3364</v>
      </c>
      <c r="F933" s="228" t="s">
        <v>3365</v>
      </c>
      <c r="G933" s="229" t="s">
        <v>162</v>
      </c>
      <c r="H933" s="230">
        <v>4</v>
      </c>
      <c r="I933" s="231"/>
      <c r="J933" s="232">
        <f>ROUND(I933*H933,2)</f>
        <v>0</v>
      </c>
      <c r="K933" s="228" t="s">
        <v>156</v>
      </c>
      <c r="L933" s="233"/>
      <c r="M933" s="234" t="s">
        <v>32</v>
      </c>
      <c r="N933" s="235" t="s">
        <v>47</v>
      </c>
      <c r="O933" s="85"/>
      <c r="P933" s="222">
        <f>O933*H933</f>
        <v>0</v>
      </c>
      <c r="Q933" s="222">
        <v>0</v>
      </c>
      <c r="R933" s="222">
        <f>Q933*H933</f>
        <v>0</v>
      </c>
      <c r="S933" s="222">
        <v>0</v>
      </c>
      <c r="T933" s="223">
        <f>S933*H933</f>
        <v>0</v>
      </c>
      <c r="U933" s="39"/>
      <c r="V933" s="39"/>
      <c r="W933" s="39"/>
      <c r="X933" s="39"/>
      <c r="Y933" s="39"/>
      <c r="Z933" s="39"/>
      <c r="AA933" s="39"/>
      <c r="AB933" s="39"/>
      <c r="AC933" s="39"/>
      <c r="AD933" s="39"/>
      <c r="AE933" s="39"/>
      <c r="AR933" s="224" t="s">
        <v>163</v>
      </c>
      <c r="AT933" s="224" t="s">
        <v>159</v>
      </c>
      <c r="AU933" s="224" t="s">
        <v>83</v>
      </c>
      <c r="AY933" s="17" t="s">
        <v>151</v>
      </c>
      <c r="BE933" s="225">
        <f>IF(N933="základní",J933,0)</f>
        <v>0</v>
      </c>
      <c r="BF933" s="225">
        <f>IF(N933="snížená",J933,0)</f>
        <v>0</v>
      </c>
      <c r="BG933" s="225">
        <f>IF(N933="zákl. přenesená",J933,0)</f>
        <v>0</v>
      </c>
      <c r="BH933" s="225">
        <f>IF(N933="sníž. přenesená",J933,0)</f>
        <v>0</v>
      </c>
      <c r="BI933" s="225">
        <f>IF(N933="nulová",J933,0)</f>
        <v>0</v>
      </c>
      <c r="BJ933" s="17" t="s">
        <v>83</v>
      </c>
      <c r="BK933" s="225">
        <f>ROUND(I933*H933,2)</f>
        <v>0</v>
      </c>
      <c r="BL933" s="17" t="s">
        <v>164</v>
      </c>
      <c r="BM933" s="224" t="s">
        <v>3366</v>
      </c>
    </row>
    <row r="934" s="2" customFormat="1" ht="37.8" customHeight="1">
      <c r="A934" s="39"/>
      <c r="B934" s="40"/>
      <c r="C934" s="213" t="s">
        <v>3367</v>
      </c>
      <c r="D934" s="213" t="s">
        <v>152</v>
      </c>
      <c r="E934" s="214" t="s">
        <v>3368</v>
      </c>
      <c r="F934" s="215" t="s">
        <v>3369</v>
      </c>
      <c r="G934" s="216" t="s">
        <v>162</v>
      </c>
      <c r="H934" s="217">
        <v>2</v>
      </c>
      <c r="I934" s="218"/>
      <c r="J934" s="219">
        <f>ROUND(I934*H934,2)</f>
        <v>0</v>
      </c>
      <c r="K934" s="215" t="s">
        <v>156</v>
      </c>
      <c r="L934" s="45"/>
      <c r="M934" s="220" t="s">
        <v>32</v>
      </c>
      <c r="N934" s="221" t="s">
        <v>47</v>
      </c>
      <c r="O934" s="85"/>
      <c r="P934" s="222">
        <f>O934*H934</f>
        <v>0</v>
      </c>
      <c r="Q934" s="222">
        <v>0</v>
      </c>
      <c r="R934" s="222">
        <f>Q934*H934</f>
        <v>0</v>
      </c>
      <c r="S934" s="222">
        <v>0</v>
      </c>
      <c r="T934" s="223">
        <f>S934*H934</f>
        <v>0</v>
      </c>
      <c r="U934" s="39"/>
      <c r="V934" s="39"/>
      <c r="W934" s="39"/>
      <c r="X934" s="39"/>
      <c r="Y934" s="39"/>
      <c r="Z934" s="39"/>
      <c r="AA934" s="39"/>
      <c r="AB934" s="39"/>
      <c r="AC934" s="39"/>
      <c r="AD934" s="39"/>
      <c r="AE934" s="39"/>
      <c r="AR934" s="224" t="s">
        <v>157</v>
      </c>
      <c r="AT934" s="224" t="s">
        <v>152</v>
      </c>
      <c r="AU934" s="224" t="s">
        <v>83</v>
      </c>
      <c r="AY934" s="17" t="s">
        <v>151</v>
      </c>
      <c r="BE934" s="225">
        <f>IF(N934="základní",J934,0)</f>
        <v>0</v>
      </c>
      <c r="BF934" s="225">
        <f>IF(N934="snížená",J934,0)</f>
        <v>0</v>
      </c>
      <c r="BG934" s="225">
        <f>IF(N934="zákl. přenesená",J934,0)</f>
        <v>0</v>
      </c>
      <c r="BH934" s="225">
        <f>IF(N934="sníž. přenesená",J934,0)</f>
        <v>0</v>
      </c>
      <c r="BI934" s="225">
        <f>IF(N934="nulová",J934,0)</f>
        <v>0</v>
      </c>
      <c r="BJ934" s="17" t="s">
        <v>83</v>
      </c>
      <c r="BK934" s="225">
        <f>ROUND(I934*H934,2)</f>
        <v>0</v>
      </c>
      <c r="BL934" s="17" t="s">
        <v>157</v>
      </c>
      <c r="BM934" s="224" t="s">
        <v>3370</v>
      </c>
    </row>
    <row r="935" s="2" customFormat="1" ht="16.5" customHeight="1">
      <c r="A935" s="39"/>
      <c r="B935" s="40"/>
      <c r="C935" s="213" t="s">
        <v>3371</v>
      </c>
      <c r="D935" s="213" t="s">
        <v>152</v>
      </c>
      <c r="E935" s="214" t="s">
        <v>3372</v>
      </c>
      <c r="F935" s="215" t="s">
        <v>3373</v>
      </c>
      <c r="G935" s="216" t="s">
        <v>191</v>
      </c>
      <c r="H935" s="217">
        <v>5</v>
      </c>
      <c r="I935" s="218"/>
      <c r="J935" s="219">
        <f>ROUND(I935*H935,2)</f>
        <v>0</v>
      </c>
      <c r="K935" s="215" t="s">
        <v>156</v>
      </c>
      <c r="L935" s="45"/>
      <c r="M935" s="220" t="s">
        <v>32</v>
      </c>
      <c r="N935" s="221" t="s">
        <v>47</v>
      </c>
      <c r="O935" s="85"/>
      <c r="P935" s="222">
        <f>O935*H935</f>
        <v>0</v>
      </c>
      <c r="Q935" s="222">
        <v>0</v>
      </c>
      <c r="R935" s="222">
        <f>Q935*H935</f>
        <v>0</v>
      </c>
      <c r="S935" s="222">
        <v>0</v>
      </c>
      <c r="T935" s="223">
        <f>S935*H935</f>
        <v>0</v>
      </c>
      <c r="U935" s="39"/>
      <c r="V935" s="39"/>
      <c r="W935" s="39"/>
      <c r="X935" s="39"/>
      <c r="Y935" s="39"/>
      <c r="Z935" s="39"/>
      <c r="AA935" s="39"/>
      <c r="AB935" s="39"/>
      <c r="AC935" s="39"/>
      <c r="AD935" s="39"/>
      <c r="AE935" s="39"/>
      <c r="AR935" s="224" t="s">
        <v>157</v>
      </c>
      <c r="AT935" s="224" t="s">
        <v>152</v>
      </c>
      <c r="AU935" s="224" t="s">
        <v>83</v>
      </c>
      <c r="AY935" s="17" t="s">
        <v>151</v>
      </c>
      <c r="BE935" s="225">
        <f>IF(N935="základní",J935,0)</f>
        <v>0</v>
      </c>
      <c r="BF935" s="225">
        <f>IF(N935="snížená",J935,0)</f>
        <v>0</v>
      </c>
      <c r="BG935" s="225">
        <f>IF(N935="zákl. přenesená",J935,0)</f>
        <v>0</v>
      </c>
      <c r="BH935" s="225">
        <f>IF(N935="sníž. přenesená",J935,0)</f>
        <v>0</v>
      </c>
      <c r="BI935" s="225">
        <f>IF(N935="nulová",J935,0)</f>
        <v>0</v>
      </c>
      <c r="BJ935" s="17" t="s">
        <v>83</v>
      </c>
      <c r="BK935" s="225">
        <f>ROUND(I935*H935,2)</f>
        <v>0</v>
      </c>
      <c r="BL935" s="17" t="s">
        <v>157</v>
      </c>
      <c r="BM935" s="224" t="s">
        <v>3374</v>
      </c>
    </row>
    <row r="936" s="2" customFormat="1" ht="16.5" customHeight="1">
      <c r="A936" s="39"/>
      <c r="B936" s="40"/>
      <c r="C936" s="213" t="s">
        <v>3375</v>
      </c>
      <c r="D936" s="213" t="s">
        <v>152</v>
      </c>
      <c r="E936" s="214" t="s">
        <v>3376</v>
      </c>
      <c r="F936" s="215" t="s">
        <v>3377</v>
      </c>
      <c r="G936" s="216" t="s">
        <v>191</v>
      </c>
      <c r="H936" s="217">
        <v>9</v>
      </c>
      <c r="I936" s="218"/>
      <c r="J936" s="219">
        <f>ROUND(I936*H936,2)</f>
        <v>0</v>
      </c>
      <c r="K936" s="215" t="s">
        <v>156</v>
      </c>
      <c r="L936" s="45"/>
      <c r="M936" s="220" t="s">
        <v>32</v>
      </c>
      <c r="N936" s="221" t="s">
        <v>47</v>
      </c>
      <c r="O936" s="85"/>
      <c r="P936" s="222">
        <f>O936*H936</f>
        <v>0</v>
      </c>
      <c r="Q936" s="222">
        <v>0</v>
      </c>
      <c r="R936" s="222">
        <f>Q936*H936</f>
        <v>0</v>
      </c>
      <c r="S936" s="222">
        <v>0</v>
      </c>
      <c r="T936" s="223">
        <f>S936*H936</f>
        <v>0</v>
      </c>
      <c r="U936" s="39"/>
      <c r="V936" s="39"/>
      <c r="W936" s="39"/>
      <c r="X936" s="39"/>
      <c r="Y936" s="39"/>
      <c r="Z936" s="39"/>
      <c r="AA936" s="39"/>
      <c r="AB936" s="39"/>
      <c r="AC936" s="39"/>
      <c r="AD936" s="39"/>
      <c r="AE936" s="39"/>
      <c r="AR936" s="224" t="s">
        <v>157</v>
      </c>
      <c r="AT936" s="224" t="s">
        <v>152</v>
      </c>
      <c r="AU936" s="224" t="s">
        <v>83</v>
      </c>
      <c r="AY936" s="17" t="s">
        <v>151</v>
      </c>
      <c r="BE936" s="225">
        <f>IF(N936="základní",J936,0)</f>
        <v>0</v>
      </c>
      <c r="BF936" s="225">
        <f>IF(N936="snížená",J936,0)</f>
        <v>0</v>
      </c>
      <c r="BG936" s="225">
        <f>IF(N936="zákl. přenesená",J936,0)</f>
        <v>0</v>
      </c>
      <c r="BH936" s="225">
        <f>IF(N936="sníž. přenesená",J936,0)</f>
        <v>0</v>
      </c>
      <c r="BI936" s="225">
        <f>IF(N936="nulová",J936,0)</f>
        <v>0</v>
      </c>
      <c r="BJ936" s="17" t="s">
        <v>83</v>
      </c>
      <c r="BK936" s="225">
        <f>ROUND(I936*H936,2)</f>
        <v>0</v>
      </c>
      <c r="BL936" s="17" t="s">
        <v>157</v>
      </c>
      <c r="BM936" s="224" t="s">
        <v>3378</v>
      </c>
    </row>
    <row r="937" s="2" customFormat="1" ht="49.05" customHeight="1">
      <c r="A937" s="39"/>
      <c r="B937" s="40"/>
      <c r="C937" s="213" t="s">
        <v>3379</v>
      </c>
      <c r="D937" s="213" t="s">
        <v>152</v>
      </c>
      <c r="E937" s="214" t="s">
        <v>3380</v>
      </c>
      <c r="F937" s="215" t="s">
        <v>3381</v>
      </c>
      <c r="G937" s="216" t="s">
        <v>191</v>
      </c>
      <c r="H937" s="217">
        <v>25</v>
      </c>
      <c r="I937" s="218"/>
      <c r="J937" s="219">
        <f>ROUND(I937*H937,2)</f>
        <v>0</v>
      </c>
      <c r="K937" s="215" t="s">
        <v>156</v>
      </c>
      <c r="L937" s="45"/>
      <c r="M937" s="220" t="s">
        <v>32</v>
      </c>
      <c r="N937" s="221" t="s">
        <v>47</v>
      </c>
      <c r="O937" s="85"/>
      <c r="P937" s="222">
        <f>O937*H937</f>
        <v>0</v>
      </c>
      <c r="Q937" s="222">
        <v>0</v>
      </c>
      <c r="R937" s="222">
        <f>Q937*H937</f>
        <v>0</v>
      </c>
      <c r="S937" s="222">
        <v>0</v>
      </c>
      <c r="T937" s="223">
        <f>S937*H937</f>
        <v>0</v>
      </c>
      <c r="U937" s="39"/>
      <c r="V937" s="39"/>
      <c r="W937" s="39"/>
      <c r="X937" s="39"/>
      <c r="Y937" s="39"/>
      <c r="Z937" s="39"/>
      <c r="AA937" s="39"/>
      <c r="AB937" s="39"/>
      <c r="AC937" s="39"/>
      <c r="AD937" s="39"/>
      <c r="AE937" s="39"/>
      <c r="AR937" s="224" t="s">
        <v>157</v>
      </c>
      <c r="AT937" s="224" t="s">
        <v>152</v>
      </c>
      <c r="AU937" s="224" t="s">
        <v>83</v>
      </c>
      <c r="AY937" s="17" t="s">
        <v>151</v>
      </c>
      <c r="BE937" s="225">
        <f>IF(N937="základní",J937,0)</f>
        <v>0</v>
      </c>
      <c r="BF937" s="225">
        <f>IF(N937="snížená",J937,0)</f>
        <v>0</v>
      </c>
      <c r="BG937" s="225">
        <f>IF(N937="zákl. přenesená",J937,0)</f>
        <v>0</v>
      </c>
      <c r="BH937" s="225">
        <f>IF(N937="sníž. přenesená",J937,0)</f>
        <v>0</v>
      </c>
      <c r="BI937" s="225">
        <f>IF(N937="nulová",J937,0)</f>
        <v>0</v>
      </c>
      <c r="BJ937" s="17" t="s">
        <v>83</v>
      </c>
      <c r="BK937" s="225">
        <f>ROUND(I937*H937,2)</f>
        <v>0</v>
      </c>
      <c r="BL937" s="17" t="s">
        <v>157</v>
      </c>
      <c r="BM937" s="224" t="s">
        <v>3382</v>
      </c>
    </row>
    <row r="938" s="2" customFormat="1" ht="49.05" customHeight="1">
      <c r="A938" s="39"/>
      <c r="B938" s="40"/>
      <c r="C938" s="213" t="s">
        <v>3383</v>
      </c>
      <c r="D938" s="213" t="s">
        <v>152</v>
      </c>
      <c r="E938" s="214" t="s">
        <v>3384</v>
      </c>
      <c r="F938" s="215" t="s">
        <v>3385</v>
      </c>
      <c r="G938" s="216" t="s">
        <v>191</v>
      </c>
      <c r="H938" s="217">
        <v>11</v>
      </c>
      <c r="I938" s="218"/>
      <c r="J938" s="219">
        <f>ROUND(I938*H938,2)</f>
        <v>0</v>
      </c>
      <c r="K938" s="215" t="s">
        <v>156</v>
      </c>
      <c r="L938" s="45"/>
      <c r="M938" s="220" t="s">
        <v>32</v>
      </c>
      <c r="N938" s="221" t="s">
        <v>47</v>
      </c>
      <c r="O938" s="85"/>
      <c r="P938" s="222">
        <f>O938*H938</f>
        <v>0</v>
      </c>
      <c r="Q938" s="222">
        <v>0</v>
      </c>
      <c r="R938" s="222">
        <f>Q938*H938</f>
        <v>0</v>
      </c>
      <c r="S938" s="222">
        <v>0</v>
      </c>
      <c r="T938" s="223">
        <f>S938*H938</f>
        <v>0</v>
      </c>
      <c r="U938" s="39"/>
      <c r="V938" s="39"/>
      <c r="W938" s="39"/>
      <c r="X938" s="39"/>
      <c r="Y938" s="39"/>
      <c r="Z938" s="39"/>
      <c r="AA938" s="39"/>
      <c r="AB938" s="39"/>
      <c r="AC938" s="39"/>
      <c r="AD938" s="39"/>
      <c r="AE938" s="39"/>
      <c r="AR938" s="224" t="s">
        <v>157</v>
      </c>
      <c r="AT938" s="224" t="s">
        <v>152</v>
      </c>
      <c r="AU938" s="224" t="s">
        <v>83</v>
      </c>
      <c r="AY938" s="17" t="s">
        <v>151</v>
      </c>
      <c r="BE938" s="225">
        <f>IF(N938="základní",J938,0)</f>
        <v>0</v>
      </c>
      <c r="BF938" s="225">
        <f>IF(N938="snížená",J938,0)</f>
        <v>0</v>
      </c>
      <c r="BG938" s="225">
        <f>IF(N938="zákl. přenesená",J938,0)</f>
        <v>0</v>
      </c>
      <c r="BH938" s="225">
        <f>IF(N938="sníž. přenesená",J938,0)</f>
        <v>0</v>
      </c>
      <c r="BI938" s="225">
        <f>IF(N938="nulová",J938,0)</f>
        <v>0</v>
      </c>
      <c r="BJ938" s="17" t="s">
        <v>83</v>
      </c>
      <c r="BK938" s="225">
        <f>ROUND(I938*H938,2)</f>
        <v>0</v>
      </c>
      <c r="BL938" s="17" t="s">
        <v>157</v>
      </c>
      <c r="BM938" s="224" t="s">
        <v>3386</v>
      </c>
    </row>
    <row r="939" s="2" customFormat="1" ht="49.05" customHeight="1">
      <c r="A939" s="39"/>
      <c r="B939" s="40"/>
      <c r="C939" s="213" t="s">
        <v>3387</v>
      </c>
      <c r="D939" s="213" t="s">
        <v>152</v>
      </c>
      <c r="E939" s="214" t="s">
        <v>3388</v>
      </c>
      <c r="F939" s="215" t="s">
        <v>3389</v>
      </c>
      <c r="G939" s="216" t="s">
        <v>191</v>
      </c>
      <c r="H939" s="217">
        <v>6</v>
      </c>
      <c r="I939" s="218"/>
      <c r="J939" s="219">
        <f>ROUND(I939*H939,2)</f>
        <v>0</v>
      </c>
      <c r="K939" s="215" t="s">
        <v>156</v>
      </c>
      <c r="L939" s="45"/>
      <c r="M939" s="220" t="s">
        <v>32</v>
      </c>
      <c r="N939" s="221" t="s">
        <v>47</v>
      </c>
      <c r="O939" s="85"/>
      <c r="P939" s="222">
        <f>O939*H939</f>
        <v>0</v>
      </c>
      <c r="Q939" s="222">
        <v>0</v>
      </c>
      <c r="R939" s="222">
        <f>Q939*H939</f>
        <v>0</v>
      </c>
      <c r="S939" s="222">
        <v>0</v>
      </c>
      <c r="T939" s="223">
        <f>S939*H939</f>
        <v>0</v>
      </c>
      <c r="U939" s="39"/>
      <c r="V939" s="39"/>
      <c r="W939" s="39"/>
      <c r="X939" s="39"/>
      <c r="Y939" s="39"/>
      <c r="Z939" s="39"/>
      <c r="AA939" s="39"/>
      <c r="AB939" s="39"/>
      <c r="AC939" s="39"/>
      <c r="AD939" s="39"/>
      <c r="AE939" s="39"/>
      <c r="AR939" s="224" t="s">
        <v>157</v>
      </c>
      <c r="AT939" s="224" t="s">
        <v>152</v>
      </c>
      <c r="AU939" s="224" t="s">
        <v>83</v>
      </c>
      <c r="AY939" s="17" t="s">
        <v>151</v>
      </c>
      <c r="BE939" s="225">
        <f>IF(N939="základní",J939,0)</f>
        <v>0</v>
      </c>
      <c r="BF939" s="225">
        <f>IF(N939="snížená",J939,0)</f>
        <v>0</v>
      </c>
      <c r="BG939" s="225">
        <f>IF(N939="zákl. přenesená",J939,0)</f>
        <v>0</v>
      </c>
      <c r="BH939" s="225">
        <f>IF(N939="sníž. přenesená",J939,0)</f>
        <v>0</v>
      </c>
      <c r="BI939" s="225">
        <f>IF(N939="nulová",J939,0)</f>
        <v>0</v>
      </c>
      <c r="BJ939" s="17" t="s">
        <v>83</v>
      </c>
      <c r="BK939" s="225">
        <f>ROUND(I939*H939,2)</f>
        <v>0</v>
      </c>
      <c r="BL939" s="17" t="s">
        <v>157</v>
      </c>
      <c r="BM939" s="224" t="s">
        <v>3390</v>
      </c>
    </row>
    <row r="940" s="2" customFormat="1" ht="49.05" customHeight="1">
      <c r="A940" s="39"/>
      <c r="B940" s="40"/>
      <c r="C940" s="213" t="s">
        <v>3391</v>
      </c>
      <c r="D940" s="213" t="s">
        <v>152</v>
      </c>
      <c r="E940" s="214" t="s">
        <v>3392</v>
      </c>
      <c r="F940" s="215" t="s">
        <v>3393</v>
      </c>
      <c r="G940" s="216" t="s">
        <v>191</v>
      </c>
      <c r="H940" s="217">
        <v>6</v>
      </c>
      <c r="I940" s="218"/>
      <c r="J940" s="219">
        <f>ROUND(I940*H940,2)</f>
        <v>0</v>
      </c>
      <c r="K940" s="215" t="s">
        <v>156</v>
      </c>
      <c r="L940" s="45"/>
      <c r="M940" s="220" t="s">
        <v>32</v>
      </c>
      <c r="N940" s="221" t="s">
        <v>47</v>
      </c>
      <c r="O940" s="85"/>
      <c r="P940" s="222">
        <f>O940*H940</f>
        <v>0</v>
      </c>
      <c r="Q940" s="222">
        <v>0</v>
      </c>
      <c r="R940" s="222">
        <f>Q940*H940</f>
        <v>0</v>
      </c>
      <c r="S940" s="222">
        <v>0</v>
      </c>
      <c r="T940" s="223">
        <f>S940*H940</f>
        <v>0</v>
      </c>
      <c r="U940" s="39"/>
      <c r="V940" s="39"/>
      <c r="W940" s="39"/>
      <c r="X940" s="39"/>
      <c r="Y940" s="39"/>
      <c r="Z940" s="39"/>
      <c r="AA940" s="39"/>
      <c r="AB940" s="39"/>
      <c r="AC940" s="39"/>
      <c r="AD940" s="39"/>
      <c r="AE940" s="39"/>
      <c r="AR940" s="224" t="s">
        <v>157</v>
      </c>
      <c r="AT940" s="224" t="s">
        <v>152</v>
      </c>
      <c r="AU940" s="224" t="s">
        <v>83</v>
      </c>
      <c r="AY940" s="17" t="s">
        <v>151</v>
      </c>
      <c r="BE940" s="225">
        <f>IF(N940="základní",J940,0)</f>
        <v>0</v>
      </c>
      <c r="BF940" s="225">
        <f>IF(N940="snížená",J940,0)</f>
        <v>0</v>
      </c>
      <c r="BG940" s="225">
        <f>IF(N940="zákl. přenesená",J940,0)</f>
        <v>0</v>
      </c>
      <c r="BH940" s="225">
        <f>IF(N940="sníž. přenesená",J940,0)</f>
        <v>0</v>
      </c>
      <c r="BI940" s="225">
        <f>IF(N940="nulová",J940,0)</f>
        <v>0</v>
      </c>
      <c r="BJ940" s="17" t="s">
        <v>83</v>
      </c>
      <c r="BK940" s="225">
        <f>ROUND(I940*H940,2)</f>
        <v>0</v>
      </c>
      <c r="BL940" s="17" t="s">
        <v>157</v>
      </c>
      <c r="BM940" s="224" t="s">
        <v>3394</v>
      </c>
    </row>
    <row r="941" s="2" customFormat="1" ht="55.5" customHeight="1">
      <c r="A941" s="39"/>
      <c r="B941" s="40"/>
      <c r="C941" s="213" t="s">
        <v>3395</v>
      </c>
      <c r="D941" s="213" t="s">
        <v>152</v>
      </c>
      <c r="E941" s="214" t="s">
        <v>3396</v>
      </c>
      <c r="F941" s="215" t="s">
        <v>3397</v>
      </c>
      <c r="G941" s="216" t="s">
        <v>191</v>
      </c>
      <c r="H941" s="217">
        <v>11</v>
      </c>
      <c r="I941" s="218"/>
      <c r="J941" s="219">
        <f>ROUND(I941*H941,2)</f>
        <v>0</v>
      </c>
      <c r="K941" s="215" t="s">
        <v>156</v>
      </c>
      <c r="L941" s="45"/>
      <c r="M941" s="220" t="s">
        <v>32</v>
      </c>
      <c r="N941" s="221" t="s">
        <v>47</v>
      </c>
      <c r="O941" s="85"/>
      <c r="P941" s="222">
        <f>O941*H941</f>
        <v>0</v>
      </c>
      <c r="Q941" s="222">
        <v>0</v>
      </c>
      <c r="R941" s="222">
        <f>Q941*H941</f>
        <v>0</v>
      </c>
      <c r="S941" s="222">
        <v>0</v>
      </c>
      <c r="T941" s="223">
        <f>S941*H941</f>
        <v>0</v>
      </c>
      <c r="U941" s="39"/>
      <c r="V941" s="39"/>
      <c r="W941" s="39"/>
      <c r="X941" s="39"/>
      <c r="Y941" s="39"/>
      <c r="Z941" s="39"/>
      <c r="AA941" s="39"/>
      <c r="AB941" s="39"/>
      <c r="AC941" s="39"/>
      <c r="AD941" s="39"/>
      <c r="AE941" s="39"/>
      <c r="AR941" s="224" t="s">
        <v>157</v>
      </c>
      <c r="AT941" s="224" t="s">
        <v>152</v>
      </c>
      <c r="AU941" s="224" t="s">
        <v>83</v>
      </c>
      <c r="AY941" s="17" t="s">
        <v>151</v>
      </c>
      <c r="BE941" s="225">
        <f>IF(N941="základní",J941,0)</f>
        <v>0</v>
      </c>
      <c r="BF941" s="225">
        <f>IF(N941="snížená",J941,0)</f>
        <v>0</v>
      </c>
      <c r="BG941" s="225">
        <f>IF(N941="zákl. přenesená",J941,0)</f>
        <v>0</v>
      </c>
      <c r="BH941" s="225">
        <f>IF(N941="sníž. přenesená",J941,0)</f>
        <v>0</v>
      </c>
      <c r="BI941" s="225">
        <f>IF(N941="nulová",J941,0)</f>
        <v>0</v>
      </c>
      <c r="BJ941" s="17" t="s">
        <v>83</v>
      </c>
      <c r="BK941" s="225">
        <f>ROUND(I941*H941,2)</f>
        <v>0</v>
      </c>
      <c r="BL941" s="17" t="s">
        <v>157</v>
      </c>
      <c r="BM941" s="224" t="s">
        <v>3398</v>
      </c>
    </row>
    <row r="942" s="2" customFormat="1" ht="55.5" customHeight="1">
      <c r="A942" s="39"/>
      <c r="B942" s="40"/>
      <c r="C942" s="213" t="s">
        <v>3399</v>
      </c>
      <c r="D942" s="213" t="s">
        <v>152</v>
      </c>
      <c r="E942" s="214" t="s">
        <v>3400</v>
      </c>
      <c r="F942" s="215" t="s">
        <v>3401</v>
      </c>
      <c r="G942" s="216" t="s">
        <v>191</v>
      </c>
      <c r="H942" s="217">
        <v>6</v>
      </c>
      <c r="I942" s="218"/>
      <c r="J942" s="219">
        <f>ROUND(I942*H942,2)</f>
        <v>0</v>
      </c>
      <c r="K942" s="215" t="s">
        <v>156</v>
      </c>
      <c r="L942" s="45"/>
      <c r="M942" s="220" t="s">
        <v>32</v>
      </c>
      <c r="N942" s="221" t="s">
        <v>47</v>
      </c>
      <c r="O942" s="85"/>
      <c r="P942" s="222">
        <f>O942*H942</f>
        <v>0</v>
      </c>
      <c r="Q942" s="222">
        <v>0</v>
      </c>
      <c r="R942" s="222">
        <f>Q942*H942</f>
        <v>0</v>
      </c>
      <c r="S942" s="222">
        <v>0</v>
      </c>
      <c r="T942" s="223">
        <f>S942*H942</f>
        <v>0</v>
      </c>
      <c r="U942" s="39"/>
      <c r="V942" s="39"/>
      <c r="W942" s="39"/>
      <c r="X942" s="39"/>
      <c r="Y942" s="39"/>
      <c r="Z942" s="39"/>
      <c r="AA942" s="39"/>
      <c r="AB942" s="39"/>
      <c r="AC942" s="39"/>
      <c r="AD942" s="39"/>
      <c r="AE942" s="39"/>
      <c r="AR942" s="224" t="s">
        <v>157</v>
      </c>
      <c r="AT942" s="224" t="s">
        <v>152</v>
      </c>
      <c r="AU942" s="224" t="s">
        <v>83</v>
      </c>
      <c r="AY942" s="17" t="s">
        <v>151</v>
      </c>
      <c r="BE942" s="225">
        <f>IF(N942="základní",J942,0)</f>
        <v>0</v>
      </c>
      <c r="BF942" s="225">
        <f>IF(N942="snížená",J942,0)</f>
        <v>0</v>
      </c>
      <c r="BG942" s="225">
        <f>IF(N942="zákl. přenesená",J942,0)</f>
        <v>0</v>
      </c>
      <c r="BH942" s="225">
        <f>IF(N942="sníž. přenesená",J942,0)</f>
        <v>0</v>
      </c>
      <c r="BI942" s="225">
        <f>IF(N942="nulová",J942,0)</f>
        <v>0</v>
      </c>
      <c r="BJ942" s="17" t="s">
        <v>83</v>
      </c>
      <c r="BK942" s="225">
        <f>ROUND(I942*H942,2)</f>
        <v>0</v>
      </c>
      <c r="BL942" s="17" t="s">
        <v>157</v>
      </c>
      <c r="BM942" s="224" t="s">
        <v>3402</v>
      </c>
    </row>
    <row r="943" s="2" customFormat="1" ht="44.25" customHeight="1">
      <c r="A943" s="39"/>
      <c r="B943" s="40"/>
      <c r="C943" s="213" t="s">
        <v>3403</v>
      </c>
      <c r="D943" s="213" t="s">
        <v>152</v>
      </c>
      <c r="E943" s="214" t="s">
        <v>3404</v>
      </c>
      <c r="F943" s="215" t="s">
        <v>3405</v>
      </c>
      <c r="G943" s="216" t="s">
        <v>162</v>
      </c>
      <c r="H943" s="217">
        <v>2</v>
      </c>
      <c r="I943" s="218"/>
      <c r="J943" s="219">
        <f>ROUND(I943*H943,2)</f>
        <v>0</v>
      </c>
      <c r="K943" s="215" t="s">
        <v>156</v>
      </c>
      <c r="L943" s="45"/>
      <c r="M943" s="220" t="s">
        <v>32</v>
      </c>
      <c r="N943" s="221" t="s">
        <v>47</v>
      </c>
      <c r="O943" s="85"/>
      <c r="P943" s="222">
        <f>O943*H943</f>
        <v>0</v>
      </c>
      <c r="Q943" s="222">
        <v>0</v>
      </c>
      <c r="R943" s="222">
        <f>Q943*H943</f>
        <v>0</v>
      </c>
      <c r="S943" s="222">
        <v>0</v>
      </c>
      <c r="T943" s="223">
        <f>S943*H943</f>
        <v>0</v>
      </c>
      <c r="U943" s="39"/>
      <c r="V943" s="39"/>
      <c r="W943" s="39"/>
      <c r="X943" s="39"/>
      <c r="Y943" s="39"/>
      <c r="Z943" s="39"/>
      <c r="AA943" s="39"/>
      <c r="AB943" s="39"/>
      <c r="AC943" s="39"/>
      <c r="AD943" s="39"/>
      <c r="AE943" s="39"/>
      <c r="AR943" s="224" t="s">
        <v>157</v>
      </c>
      <c r="AT943" s="224" t="s">
        <v>152</v>
      </c>
      <c r="AU943" s="224" t="s">
        <v>83</v>
      </c>
      <c r="AY943" s="17" t="s">
        <v>151</v>
      </c>
      <c r="BE943" s="225">
        <f>IF(N943="základní",J943,0)</f>
        <v>0</v>
      </c>
      <c r="BF943" s="225">
        <f>IF(N943="snížená",J943,0)</f>
        <v>0</v>
      </c>
      <c r="BG943" s="225">
        <f>IF(N943="zákl. přenesená",J943,0)</f>
        <v>0</v>
      </c>
      <c r="BH943" s="225">
        <f>IF(N943="sníž. přenesená",J943,0)</f>
        <v>0</v>
      </c>
      <c r="BI943" s="225">
        <f>IF(N943="nulová",J943,0)</f>
        <v>0</v>
      </c>
      <c r="BJ943" s="17" t="s">
        <v>83</v>
      </c>
      <c r="BK943" s="225">
        <f>ROUND(I943*H943,2)</f>
        <v>0</v>
      </c>
      <c r="BL943" s="17" t="s">
        <v>157</v>
      </c>
      <c r="BM943" s="224" t="s">
        <v>3406</v>
      </c>
    </row>
    <row r="944" s="2" customFormat="1" ht="44.25" customHeight="1">
      <c r="A944" s="39"/>
      <c r="B944" s="40"/>
      <c r="C944" s="213" t="s">
        <v>3407</v>
      </c>
      <c r="D944" s="213" t="s">
        <v>152</v>
      </c>
      <c r="E944" s="214" t="s">
        <v>3408</v>
      </c>
      <c r="F944" s="215" t="s">
        <v>3409</v>
      </c>
      <c r="G944" s="216" t="s">
        <v>162</v>
      </c>
      <c r="H944" s="217">
        <v>2</v>
      </c>
      <c r="I944" s="218"/>
      <c r="J944" s="219">
        <f>ROUND(I944*H944,2)</f>
        <v>0</v>
      </c>
      <c r="K944" s="215" t="s">
        <v>156</v>
      </c>
      <c r="L944" s="45"/>
      <c r="M944" s="220" t="s">
        <v>32</v>
      </c>
      <c r="N944" s="221" t="s">
        <v>47</v>
      </c>
      <c r="O944" s="85"/>
      <c r="P944" s="222">
        <f>O944*H944</f>
        <v>0</v>
      </c>
      <c r="Q944" s="222">
        <v>0</v>
      </c>
      <c r="R944" s="222">
        <f>Q944*H944</f>
        <v>0</v>
      </c>
      <c r="S944" s="222">
        <v>0</v>
      </c>
      <c r="T944" s="223">
        <f>S944*H944</f>
        <v>0</v>
      </c>
      <c r="U944" s="39"/>
      <c r="V944" s="39"/>
      <c r="W944" s="39"/>
      <c r="X944" s="39"/>
      <c r="Y944" s="39"/>
      <c r="Z944" s="39"/>
      <c r="AA944" s="39"/>
      <c r="AB944" s="39"/>
      <c r="AC944" s="39"/>
      <c r="AD944" s="39"/>
      <c r="AE944" s="39"/>
      <c r="AR944" s="224" t="s">
        <v>157</v>
      </c>
      <c r="AT944" s="224" t="s">
        <v>152</v>
      </c>
      <c r="AU944" s="224" t="s">
        <v>83</v>
      </c>
      <c r="AY944" s="17" t="s">
        <v>151</v>
      </c>
      <c r="BE944" s="225">
        <f>IF(N944="základní",J944,0)</f>
        <v>0</v>
      </c>
      <c r="BF944" s="225">
        <f>IF(N944="snížená",J944,0)</f>
        <v>0</v>
      </c>
      <c r="BG944" s="225">
        <f>IF(N944="zákl. přenesená",J944,0)</f>
        <v>0</v>
      </c>
      <c r="BH944" s="225">
        <f>IF(N944="sníž. přenesená",J944,0)</f>
        <v>0</v>
      </c>
      <c r="BI944" s="225">
        <f>IF(N944="nulová",J944,0)</f>
        <v>0</v>
      </c>
      <c r="BJ944" s="17" t="s">
        <v>83</v>
      </c>
      <c r="BK944" s="225">
        <f>ROUND(I944*H944,2)</f>
        <v>0</v>
      </c>
      <c r="BL944" s="17" t="s">
        <v>157</v>
      </c>
      <c r="BM944" s="224" t="s">
        <v>3410</v>
      </c>
    </row>
    <row r="945" s="2" customFormat="1" ht="44.25" customHeight="1">
      <c r="A945" s="39"/>
      <c r="B945" s="40"/>
      <c r="C945" s="213" t="s">
        <v>3411</v>
      </c>
      <c r="D945" s="213" t="s">
        <v>152</v>
      </c>
      <c r="E945" s="214" t="s">
        <v>3412</v>
      </c>
      <c r="F945" s="215" t="s">
        <v>3413</v>
      </c>
      <c r="G945" s="216" t="s">
        <v>162</v>
      </c>
      <c r="H945" s="217">
        <v>1</v>
      </c>
      <c r="I945" s="218"/>
      <c r="J945" s="219">
        <f>ROUND(I945*H945,2)</f>
        <v>0</v>
      </c>
      <c r="K945" s="215" t="s">
        <v>156</v>
      </c>
      <c r="L945" s="45"/>
      <c r="M945" s="220" t="s">
        <v>32</v>
      </c>
      <c r="N945" s="221" t="s">
        <v>47</v>
      </c>
      <c r="O945" s="85"/>
      <c r="P945" s="222">
        <f>O945*H945</f>
        <v>0</v>
      </c>
      <c r="Q945" s="222">
        <v>0</v>
      </c>
      <c r="R945" s="222">
        <f>Q945*H945</f>
        <v>0</v>
      </c>
      <c r="S945" s="222">
        <v>0</v>
      </c>
      <c r="T945" s="223">
        <f>S945*H945</f>
        <v>0</v>
      </c>
      <c r="U945" s="39"/>
      <c r="V945" s="39"/>
      <c r="W945" s="39"/>
      <c r="X945" s="39"/>
      <c r="Y945" s="39"/>
      <c r="Z945" s="39"/>
      <c r="AA945" s="39"/>
      <c r="AB945" s="39"/>
      <c r="AC945" s="39"/>
      <c r="AD945" s="39"/>
      <c r="AE945" s="39"/>
      <c r="AR945" s="224" t="s">
        <v>157</v>
      </c>
      <c r="AT945" s="224" t="s">
        <v>152</v>
      </c>
      <c r="AU945" s="224" t="s">
        <v>83</v>
      </c>
      <c r="AY945" s="17" t="s">
        <v>151</v>
      </c>
      <c r="BE945" s="225">
        <f>IF(N945="základní",J945,0)</f>
        <v>0</v>
      </c>
      <c r="BF945" s="225">
        <f>IF(N945="snížená",J945,0)</f>
        <v>0</v>
      </c>
      <c r="BG945" s="225">
        <f>IF(N945="zákl. přenesená",J945,0)</f>
        <v>0</v>
      </c>
      <c r="BH945" s="225">
        <f>IF(N945="sníž. přenesená",J945,0)</f>
        <v>0</v>
      </c>
      <c r="BI945" s="225">
        <f>IF(N945="nulová",J945,0)</f>
        <v>0</v>
      </c>
      <c r="BJ945" s="17" t="s">
        <v>83</v>
      </c>
      <c r="BK945" s="225">
        <f>ROUND(I945*H945,2)</f>
        <v>0</v>
      </c>
      <c r="BL945" s="17" t="s">
        <v>157</v>
      </c>
      <c r="BM945" s="224" t="s">
        <v>3414</v>
      </c>
    </row>
    <row r="946" s="2" customFormat="1" ht="44.25" customHeight="1">
      <c r="A946" s="39"/>
      <c r="B946" s="40"/>
      <c r="C946" s="213" t="s">
        <v>3415</v>
      </c>
      <c r="D946" s="213" t="s">
        <v>152</v>
      </c>
      <c r="E946" s="214" t="s">
        <v>3416</v>
      </c>
      <c r="F946" s="215" t="s">
        <v>3417</v>
      </c>
      <c r="G946" s="216" t="s">
        <v>162</v>
      </c>
      <c r="H946" s="217">
        <v>2</v>
      </c>
      <c r="I946" s="218"/>
      <c r="J946" s="219">
        <f>ROUND(I946*H946,2)</f>
        <v>0</v>
      </c>
      <c r="K946" s="215" t="s">
        <v>156</v>
      </c>
      <c r="L946" s="45"/>
      <c r="M946" s="220" t="s">
        <v>32</v>
      </c>
      <c r="N946" s="221" t="s">
        <v>47</v>
      </c>
      <c r="O946" s="85"/>
      <c r="P946" s="222">
        <f>O946*H946</f>
        <v>0</v>
      </c>
      <c r="Q946" s="222">
        <v>0</v>
      </c>
      <c r="R946" s="222">
        <f>Q946*H946</f>
        <v>0</v>
      </c>
      <c r="S946" s="222">
        <v>0</v>
      </c>
      <c r="T946" s="223">
        <f>S946*H946</f>
        <v>0</v>
      </c>
      <c r="U946" s="39"/>
      <c r="V946" s="39"/>
      <c r="W946" s="39"/>
      <c r="X946" s="39"/>
      <c r="Y946" s="39"/>
      <c r="Z946" s="39"/>
      <c r="AA946" s="39"/>
      <c r="AB946" s="39"/>
      <c r="AC946" s="39"/>
      <c r="AD946" s="39"/>
      <c r="AE946" s="39"/>
      <c r="AR946" s="224" t="s">
        <v>157</v>
      </c>
      <c r="AT946" s="224" t="s">
        <v>152</v>
      </c>
      <c r="AU946" s="224" t="s">
        <v>83</v>
      </c>
      <c r="AY946" s="17" t="s">
        <v>151</v>
      </c>
      <c r="BE946" s="225">
        <f>IF(N946="základní",J946,0)</f>
        <v>0</v>
      </c>
      <c r="BF946" s="225">
        <f>IF(N946="snížená",J946,0)</f>
        <v>0</v>
      </c>
      <c r="BG946" s="225">
        <f>IF(N946="zákl. přenesená",J946,0)</f>
        <v>0</v>
      </c>
      <c r="BH946" s="225">
        <f>IF(N946="sníž. přenesená",J946,0)</f>
        <v>0</v>
      </c>
      <c r="BI946" s="225">
        <f>IF(N946="nulová",J946,0)</f>
        <v>0</v>
      </c>
      <c r="BJ946" s="17" t="s">
        <v>83</v>
      </c>
      <c r="BK946" s="225">
        <f>ROUND(I946*H946,2)</f>
        <v>0</v>
      </c>
      <c r="BL946" s="17" t="s">
        <v>157</v>
      </c>
      <c r="BM946" s="224" t="s">
        <v>3418</v>
      </c>
    </row>
    <row r="947" s="2" customFormat="1" ht="44.25" customHeight="1">
      <c r="A947" s="39"/>
      <c r="B947" s="40"/>
      <c r="C947" s="213" t="s">
        <v>3419</v>
      </c>
      <c r="D947" s="213" t="s">
        <v>152</v>
      </c>
      <c r="E947" s="214" t="s">
        <v>3420</v>
      </c>
      <c r="F947" s="215" t="s">
        <v>3421</v>
      </c>
      <c r="G947" s="216" t="s">
        <v>162</v>
      </c>
      <c r="H947" s="217">
        <v>1</v>
      </c>
      <c r="I947" s="218"/>
      <c r="J947" s="219">
        <f>ROUND(I947*H947,2)</f>
        <v>0</v>
      </c>
      <c r="K947" s="215" t="s">
        <v>156</v>
      </c>
      <c r="L947" s="45"/>
      <c r="M947" s="220" t="s">
        <v>32</v>
      </c>
      <c r="N947" s="221" t="s">
        <v>47</v>
      </c>
      <c r="O947" s="85"/>
      <c r="P947" s="222">
        <f>O947*H947</f>
        <v>0</v>
      </c>
      <c r="Q947" s="222">
        <v>0</v>
      </c>
      <c r="R947" s="222">
        <f>Q947*H947</f>
        <v>0</v>
      </c>
      <c r="S947" s="222">
        <v>0</v>
      </c>
      <c r="T947" s="223">
        <f>S947*H947</f>
        <v>0</v>
      </c>
      <c r="U947" s="39"/>
      <c r="V947" s="39"/>
      <c r="W947" s="39"/>
      <c r="X947" s="39"/>
      <c r="Y947" s="39"/>
      <c r="Z947" s="39"/>
      <c r="AA947" s="39"/>
      <c r="AB947" s="39"/>
      <c r="AC947" s="39"/>
      <c r="AD947" s="39"/>
      <c r="AE947" s="39"/>
      <c r="AR947" s="224" t="s">
        <v>157</v>
      </c>
      <c r="AT947" s="224" t="s">
        <v>152</v>
      </c>
      <c r="AU947" s="224" t="s">
        <v>83</v>
      </c>
      <c r="AY947" s="17" t="s">
        <v>151</v>
      </c>
      <c r="BE947" s="225">
        <f>IF(N947="základní",J947,0)</f>
        <v>0</v>
      </c>
      <c r="BF947" s="225">
        <f>IF(N947="snížená",J947,0)</f>
        <v>0</v>
      </c>
      <c r="BG947" s="225">
        <f>IF(N947="zákl. přenesená",J947,0)</f>
        <v>0</v>
      </c>
      <c r="BH947" s="225">
        <f>IF(N947="sníž. přenesená",J947,0)</f>
        <v>0</v>
      </c>
      <c r="BI947" s="225">
        <f>IF(N947="nulová",J947,0)</f>
        <v>0</v>
      </c>
      <c r="BJ947" s="17" t="s">
        <v>83</v>
      </c>
      <c r="BK947" s="225">
        <f>ROUND(I947*H947,2)</f>
        <v>0</v>
      </c>
      <c r="BL947" s="17" t="s">
        <v>157</v>
      </c>
      <c r="BM947" s="224" t="s">
        <v>3422</v>
      </c>
    </row>
    <row r="948" s="2" customFormat="1" ht="37.8" customHeight="1">
      <c r="A948" s="39"/>
      <c r="B948" s="40"/>
      <c r="C948" s="213" t="s">
        <v>3423</v>
      </c>
      <c r="D948" s="213" t="s">
        <v>152</v>
      </c>
      <c r="E948" s="214" t="s">
        <v>3424</v>
      </c>
      <c r="F948" s="215" t="s">
        <v>3425</v>
      </c>
      <c r="G948" s="216" t="s">
        <v>162</v>
      </c>
      <c r="H948" s="217">
        <v>1</v>
      </c>
      <c r="I948" s="218"/>
      <c r="J948" s="219">
        <f>ROUND(I948*H948,2)</f>
        <v>0</v>
      </c>
      <c r="K948" s="215" t="s">
        <v>156</v>
      </c>
      <c r="L948" s="45"/>
      <c r="M948" s="220" t="s">
        <v>32</v>
      </c>
      <c r="N948" s="221" t="s">
        <v>47</v>
      </c>
      <c r="O948" s="85"/>
      <c r="P948" s="222">
        <f>O948*H948</f>
        <v>0</v>
      </c>
      <c r="Q948" s="222">
        <v>0</v>
      </c>
      <c r="R948" s="222">
        <f>Q948*H948</f>
        <v>0</v>
      </c>
      <c r="S948" s="222">
        <v>0</v>
      </c>
      <c r="T948" s="223">
        <f>S948*H948</f>
        <v>0</v>
      </c>
      <c r="U948" s="39"/>
      <c r="V948" s="39"/>
      <c r="W948" s="39"/>
      <c r="X948" s="39"/>
      <c r="Y948" s="39"/>
      <c r="Z948" s="39"/>
      <c r="AA948" s="39"/>
      <c r="AB948" s="39"/>
      <c r="AC948" s="39"/>
      <c r="AD948" s="39"/>
      <c r="AE948" s="39"/>
      <c r="AR948" s="224" t="s">
        <v>157</v>
      </c>
      <c r="AT948" s="224" t="s">
        <v>152</v>
      </c>
      <c r="AU948" s="224" t="s">
        <v>83</v>
      </c>
      <c r="AY948" s="17" t="s">
        <v>151</v>
      </c>
      <c r="BE948" s="225">
        <f>IF(N948="základní",J948,0)</f>
        <v>0</v>
      </c>
      <c r="BF948" s="225">
        <f>IF(N948="snížená",J948,0)</f>
        <v>0</v>
      </c>
      <c r="BG948" s="225">
        <f>IF(N948="zákl. přenesená",J948,0)</f>
        <v>0</v>
      </c>
      <c r="BH948" s="225">
        <f>IF(N948="sníž. přenesená",J948,0)</f>
        <v>0</v>
      </c>
      <c r="BI948" s="225">
        <f>IF(N948="nulová",J948,0)</f>
        <v>0</v>
      </c>
      <c r="BJ948" s="17" t="s">
        <v>83</v>
      </c>
      <c r="BK948" s="225">
        <f>ROUND(I948*H948,2)</f>
        <v>0</v>
      </c>
      <c r="BL948" s="17" t="s">
        <v>157</v>
      </c>
      <c r="BM948" s="224" t="s">
        <v>3426</v>
      </c>
    </row>
    <row r="949" s="2" customFormat="1" ht="24.15" customHeight="1">
      <c r="A949" s="39"/>
      <c r="B949" s="40"/>
      <c r="C949" s="226" t="s">
        <v>3427</v>
      </c>
      <c r="D949" s="226" t="s">
        <v>159</v>
      </c>
      <c r="E949" s="227" t="s">
        <v>3428</v>
      </c>
      <c r="F949" s="228" t="s">
        <v>3429</v>
      </c>
      <c r="G949" s="229" t="s">
        <v>162</v>
      </c>
      <c r="H949" s="230">
        <v>1</v>
      </c>
      <c r="I949" s="231"/>
      <c r="J949" s="232">
        <f>ROUND(I949*H949,2)</f>
        <v>0</v>
      </c>
      <c r="K949" s="228" t="s">
        <v>156</v>
      </c>
      <c r="L949" s="233"/>
      <c r="M949" s="234" t="s">
        <v>32</v>
      </c>
      <c r="N949" s="235" t="s">
        <v>47</v>
      </c>
      <c r="O949" s="85"/>
      <c r="P949" s="222">
        <f>O949*H949</f>
        <v>0</v>
      </c>
      <c r="Q949" s="222">
        <v>0</v>
      </c>
      <c r="R949" s="222">
        <f>Q949*H949</f>
        <v>0</v>
      </c>
      <c r="S949" s="222">
        <v>0</v>
      </c>
      <c r="T949" s="223">
        <f>S949*H949</f>
        <v>0</v>
      </c>
      <c r="U949" s="39"/>
      <c r="V949" s="39"/>
      <c r="W949" s="39"/>
      <c r="X949" s="39"/>
      <c r="Y949" s="39"/>
      <c r="Z949" s="39"/>
      <c r="AA949" s="39"/>
      <c r="AB949" s="39"/>
      <c r="AC949" s="39"/>
      <c r="AD949" s="39"/>
      <c r="AE949" s="39"/>
      <c r="AR949" s="224" t="s">
        <v>163</v>
      </c>
      <c r="AT949" s="224" t="s">
        <v>159</v>
      </c>
      <c r="AU949" s="224" t="s">
        <v>83</v>
      </c>
      <c r="AY949" s="17" t="s">
        <v>151</v>
      </c>
      <c r="BE949" s="225">
        <f>IF(N949="základní",J949,0)</f>
        <v>0</v>
      </c>
      <c r="BF949" s="225">
        <f>IF(N949="snížená",J949,0)</f>
        <v>0</v>
      </c>
      <c r="BG949" s="225">
        <f>IF(N949="zákl. přenesená",J949,0)</f>
        <v>0</v>
      </c>
      <c r="BH949" s="225">
        <f>IF(N949="sníž. přenesená",J949,0)</f>
        <v>0</v>
      </c>
      <c r="BI949" s="225">
        <f>IF(N949="nulová",J949,0)</f>
        <v>0</v>
      </c>
      <c r="BJ949" s="17" t="s">
        <v>83</v>
      </c>
      <c r="BK949" s="225">
        <f>ROUND(I949*H949,2)</f>
        <v>0</v>
      </c>
      <c r="BL949" s="17" t="s">
        <v>164</v>
      </c>
      <c r="BM949" s="224" t="s">
        <v>3430</v>
      </c>
    </row>
    <row r="950" s="2" customFormat="1" ht="37.8" customHeight="1">
      <c r="A950" s="39"/>
      <c r="B950" s="40"/>
      <c r="C950" s="213" t="s">
        <v>3431</v>
      </c>
      <c r="D950" s="213" t="s">
        <v>152</v>
      </c>
      <c r="E950" s="214" t="s">
        <v>3432</v>
      </c>
      <c r="F950" s="215" t="s">
        <v>3433</v>
      </c>
      <c r="G950" s="216" t="s">
        <v>162</v>
      </c>
      <c r="H950" s="217">
        <v>1</v>
      </c>
      <c r="I950" s="218"/>
      <c r="J950" s="219">
        <f>ROUND(I950*H950,2)</f>
        <v>0</v>
      </c>
      <c r="K950" s="215" t="s">
        <v>156</v>
      </c>
      <c r="L950" s="45"/>
      <c r="M950" s="220" t="s">
        <v>32</v>
      </c>
      <c r="N950" s="221" t="s">
        <v>47</v>
      </c>
      <c r="O950" s="85"/>
      <c r="P950" s="222">
        <f>O950*H950</f>
        <v>0</v>
      </c>
      <c r="Q950" s="222">
        <v>0</v>
      </c>
      <c r="R950" s="222">
        <f>Q950*H950</f>
        <v>0</v>
      </c>
      <c r="S950" s="222">
        <v>0</v>
      </c>
      <c r="T950" s="223">
        <f>S950*H950</f>
        <v>0</v>
      </c>
      <c r="U950" s="39"/>
      <c r="V950" s="39"/>
      <c r="W950" s="39"/>
      <c r="X950" s="39"/>
      <c r="Y950" s="39"/>
      <c r="Z950" s="39"/>
      <c r="AA950" s="39"/>
      <c r="AB950" s="39"/>
      <c r="AC950" s="39"/>
      <c r="AD950" s="39"/>
      <c r="AE950" s="39"/>
      <c r="AR950" s="224" t="s">
        <v>157</v>
      </c>
      <c r="AT950" s="224" t="s">
        <v>152</v>
      </c>
      <c r="AU950" s="224" t="s">
        <v>83</v>
      </c>
      <c r="AY950" s="17" t="s">
        <v>151</v>
      </c>
      <c r="BE950" s="225">
        <f>IF(N950="základní",J950,0)</f>
        <v>0</v>
      </c>
      <c r="BF950" s="225">
        <f>IF(N950="snížená",J950,0)</f>
        <v>0</v>
      </c>
      <c r="BG950" s="225">
        <f>IF(N950="zákl. přenesená",J950,0)</f>
        <v>0</v>
      </c>
      <c r="BH950" s="225">
        <f>IF(N950="sníž. přenesená",J950,0)</f>
        <v>0</v>
      </c>
      <c r="BI950" s="225">
        <f>IF(N950="nulová",J950,0)</f>
        <v>0</v>
      </c>
      <c r="BJ950" s="17" t="s">
        <v>83</v>
      </c>
      <c r="BK950" s="225">
        <f>ROUND(I950*H950,2)</f>
        <v>0</v>
      </c>
      <c r="BL950" s="17" t="s">
        <v>157</v>
      </c>
      <c r="BM950" s="224" t="s">
        <v>3434</v>
      </c>
    </row>
    <row r="951" s="2" customFormat="1" ht="37.8" customHeight="1">
      <c r="A951" s="39"/>
      <c r="B951" s="40"/>
      <c r="C951" s="213" t="s">
        <v>3435</v>
      </c>
      <c r="D951" s="213" t="s">
        <v>152</v>
      </c>
      <c r="E951" s="214" t="s">
        <v>3436</v>
      </c>
      <c r="F951" s="215" t="s">
        <v>3437</v>
      </c>
      <c r="G951" s="216" t="s">
        <v>162</v>
      </c>
      <c r="H951" s="217">
        <v>1</v>
      </c>
      <c r="I951" s="218"/>
      <c r="J951" s="219">
        <f>ROUND(I951*H951,2)</f>
        <v>0</v>
      </c>
      <c r="K951" s="215" t="s">
        <v>156</v>
      </c>
      <c r="L951" s="45"/>
      <c r="M951" s="220" t="s">
        <v>32</v>
      </c>
      <c r="N951" s="221" t="s">
        <v>47</v>
      </c>
      <c r="O951" s="85"/>
      <c r="P951" s="222">
        <f>O951*H951</f>
        <v>0</v>
      </c>
      <c r="Q951" s="222">
        <v>0</v>
      </c>
      <c r="R951" s="222">
        <f>Q951*H951</f>
        <v>0</v>
      </c>
      <c r="S951" s="222">
        <v>0</v>
      </c>
      <c r="T951" s="223">
        <f>S951*H951</f>
        <v>0</v>
      </c>
      <c r="U951" s="39"/>
      <c r="V951" s="39"/>
      <c r="W951" s="39"/>
      <c r="X951" s="39"/>
      <c r="Y951" s="39"/>
      <c r="Z951" s="39"/>
      <c r="AA951" s="39"/>
      <c r="AB951" s="39"/>
      <c r="AC951" s="39"/>
      <c r="AD951" s="39"/>
      <c r="AE951" s="39"/>
      <c r="AR951" s="224" t="s">
        <v>157</v>
      </c>
      <c r="AT951" s="224" t="s">
        <v>152</v>
      </c>
      <c r="AU951" s="224" t="s">
        <v>83</v>
      </c>
      <c r="AY951" s="17" t="s">
        <v>151</v>
      </c>
      <c r="BE951" s="225">
        <f>IF(N951="základní",J951,0)</f>
        <v>0</v>
      </c>
      <c r="BF951" s="225">
        <f>IF(N951="snížená",J951,0)</f>
        <v>0</v>
      </c>
      <c r="BG951" s="225">
        <f>IF(N951="zákl. přenesená",J951,0)</f>
        <v>0</v>
      </c>
      <c r="BH951" s="225">
        <f>IF(N951="sníž. přenesená",J951,0)</f>
        <v>0</v>
      </c>
      <c r="BI951" s="225">
        <f>IF(N951="nulová",J951,0)</f>
        <v>0</v>
      </c>
      <c r="BJ951" s="17" t="s">
        <v>83</v>
      </c>
      <c r="BK951" s="225">
        <f>ROUND(I951*H951,2)</f>
        <v>0</v>
      </c>
      <c r="BL951" s="17" t="s">
        <v>157</v>
      </c>
      <c r="BM951" s="224" t="s">
        <v>3438</v>
      </c>
    </row>
    <row r="952" s="2" customFormat="1" ht="33" customHeight="1">
      <c r="A952" s="39"/>
      <c r="B952" s="40"/>
      <c r="C952" s="213" t="s">
        <v>3439</v>
      </c>
      <c r="D952" s="213" t="s">
        <v>152</v>
      </c>
      <c r="E952" s="214" t="s">
        <v>3440</v>
      </c>
      <c r="F952" s="215" t="s">
        <v>3441</v>
      </c>
      <c r="G952" s="216" t="s">
        <v>162</v>
      </c>
      <c r="H952" s="217">
        <v>1</v>
      </c>
      <c r="I952" s="218"/>
      <c r="J952" s="219">
        <f>ROUND(I952*H952,2)</f>
        <v>0</v>
      </c>
      <c r="K952" s="215" t="s">
        <v>156</v>
      </c>
      <c r="L952" s="45"/>
      <c r="M952" s="220" t="s">
        <v>32</v>
      </c>
      <c r="N952" s="221" t="s">
        <v>47</v>
      </c>
      <c r="O952" s="85"/>
      <c r="P952" s="222">
        <f>O952*H952</f>
        <v>0</v>
      </c>
      <c r="Q952" s="222">
        <v>0</v>
      </c>
      <c r="R952" s="222">
        <f>Q952*H952</f>
        <v>0</v>
      </c>
      <c r="S952" s="222">
        <v>0</v>
      </c>
      <c r="T952" s="223">
        <f>S952*H952</f>
        <v>0</v>
      </c>
      <c r="U952" s="39"/>
      <c r="V952" s="39"/>
      <c r="W952" s="39"/>
      <c r="X952" s="39"/>
      <c r="Y952" s="39"/>
      <c r="Z952" s="39"/>
      <c r="AA952" s="39"/>
      <c r="AB952" s="39"/>
      <c r="AC952" s="39"/>
      <c r="AD952" s="39"/>
      <c r="AE952" s="39"/>
      <c r="AR952" s="224" t="s">
        <v>157</v>
      </c>
      <c r="AT952" s="224" t="s">
        <v>152</v>
      </c>
      <c r="AU952" s="224" t="s">
        <v>83</v>
      </c>
      <c r="AY952" s="17" t="s">
        <v>151</v>
      </c>
      <c r="BE952" s="225">
        <f>IF(N952="základní",J952,0)</f>
        <v>0</v>
      </c>
      <c r="BF952" s="225">
        <f>IF(N952="snížená",J952,0)</f>
        <v>0</v>
      </c>
      <c r="BG952" s="225">
        <f>IF(N952="zákl. přenesená",J952,0)</f>
        <v>0</v>
      </c>
      <c r="BH952" s="225">
        <f>IF(N952="sníž. přenesená",J952,0)</f>
        <v>0</v>
      </c>
      <c r="BI952" s="225">
        <f>IF(N952="nulová",J952,0)</f>
        <v>0</v>
      </c>
      <c r="BJ952" s="17" t="s">
        <v>83</v>
      </c>
      <c r="BK952" s="225">
        <f>ROUND(I952*H952,2)</f>
        <v>0</v>
      </c>
      <c r="BL952" s="17" t="s">
        <v>157</v>
      </c>
      <c r="BM952" s="224" t="s">
        <v>3442</v>
      </c>
    </row>
    <row r="953" s="2" customFormat="1" ht="24.15" customHeight="1">
      <c r="A953" s="39"/>
      <c r="B953" s="40"/>
      <c r="C953" s="226" t="s">
        <v>3443</v>
      </c>
      <c r="D953" s="226" t="s">
        <v>159</v>
      </c>
      <c r="E953" s="227" t="s">
        <v>3444</v>
      </c>
      <c r="F953" s="228" t="s">
        <v>3445</v>
      </c>
      <c r="G953" s="229" t="s">
        <v>162</v>
      </c>
      <c r="H953" s="230">
        <v>7</v>
      </c>
      <c r="I953" s="231"/>
      <c r="J953" s="232">
        <f>ROUND(I953*H953,2)</f>
        <v>0</v>
      </c>
      <c r="K953" s="228" t="s">
        <v>156</v>
      </c>
      <c r="L953" s="233"/>
      <c r="M953" s="234" t="s">
        <v>32</v>
      </c>
      <c r="N953" s="235" t="s">
        <v>47</v>
      </c>
      <c r="O953" s="85"/>
      <c r="P953" s="222">
        <f>O953*H953</f>
        <v>0</v>
      </c>
      <c r="Q953" s="222">
        <v>0</v>
      </c>
      <c r="R953" s="222">
        <f>Q953*H953</f>
        <v>0</v>
      </c>
      <c r="S953" s="222">
        <v>0</v>
      </c>
      <c r="T953" s="223">
        <f>S953*H953</f>
        <v>0</v>
      </c>
      <c r="U953" s="39"/>
      <c r="V953" s="39"/>
      <c r="W953" s="39"/>
      <c r="X953" s="39"/>
      <c r="Y953" s="39"/>
      <c r="Z953" s="39"/>
      <c r="AA953" s="39"/>
      <c r="AB953" s="39"/>
      <c r="AC953" s="39"/>
      <c r="AD953" s="39"/>
      <c r="AE953" s="39"/>
      <c r="AR953" s="224" t="s">
        <v>163</v>
      </c>
      <c r="AT953" s="224" t="s">
        <v>159</v>
      </c>
      <c r="AU953" s="224" t="s">
        <v>83</v>
      </c>
      <c r="AY953" s="17" t="s">
        <v>151</v>
      </c>
      <c r="BE953" s="225">
        <f>IF(N953="základní",J953,0)</f>
        <v>0</v>
      </c>
      <c r="BF953" s="225">
        <f>IF(N953="snížená",J953,0)</f>
        <v>0</v>
      </c>
      <c r="BG953" s="225">
        <f>IF(N953="zákl. přenesená",J953,0)</f>
        <v>0</v>
      </c>
      <c r="BH953" s="225">
        <f>IF(N953="sníž. přenesená",J953,0)</f>
        <v>0</v>
      </c>
      <c r="BI953" s="225">
        <f>IF(N953="nulová",J953,0)</f>
        <v>0</v>
      </c>
      <c r="BJ953" s="17" t="s">
        <v>83</v>
      </c>
      <c r="BK953" s="225">
        <f>ROUND(I953*H953,2)</f>
        <v>0</v>
      </c>
      <c r="BL953" s="17" t="s">
        <v>164</v>
      </c>
      <c r="BM953" s="224" t="s">
        <v>3446</v>
      </c>
    </row>
    <row r="954" s="2" customFormat="1" ht="33" customHeight="1">
      <c r="A954" s="39"/>
      <c r="B954" s="40"/>
      <c r="C954" s="213" t="s">
        <v>3447</v>
      </c>
      <c r="D954" s="213" t="s">
        <v>152</v>
      </c>
      <c r="E954" s="214" t="s">
        <v>3448</v>
      </c>
      <c r="F954" s="215" t="s">
        <v>3449</v>
      </c>
      <c r="G954" s="216" t="s">
        <v>162</v>
      </c>
      <c r="H954" s="217">
        <v>2</v>
      </c>
      <c r="I954" s="218"/>
      <c r="J954" s="219">
        <f>ROUND(I954*H954,2)</f>
        <v>0</v>
      </c>
      <c r="K954" s="215" t="s">
        <v>156</v>
      </c>
      <c r="L954" s="45"/>
      <c r="M954" s="220" t="s">
        <v>32</v>
      </c>
      <c r="N954" s="221" t="s">
        <v>47</v>
      </c>
      <c r="O954" s="85"/>
      <c r="P954" s="222">
        <f>O954*H954</f>
        <v>0</v>
      </c>
      <c r="Q954" s="222">
        <v>0</v>
      </c>
      <c r="R954" s="222">
        <f>Q954*H954</f>
        <v>0</v>
      </c>
      <c r="S954" s="222">
        <v>0</v>
      </c>
      <c r="T954" s="223">
        <f>S954*H954</f>
        <v>0</v>
      </c>
      <c r="U954" s="39"/>
      <c r="V954" s="39"/>
      <c r="W954" s="39"/>
      <c r="X954" s="39"/>
      <c r="Y954" s="39"/>
      <c r="Z954" s="39"/>
      <c r="AA954" s="39"/>
      <c r="AB954" s="39"/>
      <c r="AC954" s="39"/>
      <c r="AD954" s="39"/>
      <c r="AE954" s="39"/>
      <c r="AR954" s="224" t="s">
        <v>220</v>
      </c>
      <c r="AT954" s="224" t="s">
        <v>152</v>
      </c>
      <c r="AU954" s="224" t="s">
        <v>83</v>
      </c>
      <c r="AY954" s="17" t="s">
        <v>151</v>
      </c>
      <c r="BE954" s="225">
        <f>IF(N954="základní",J954,0)</f>
        <v>0</v>
      </c>
      <c r="BF954" s="225">
        <f>IF(N954="snížená",J954,0)</f>
        <v>0</v>
      </c>
      <c r="BG954" s="225">
        <f>IF(N954="zákl. přenesená",J954,0)</f>
        <v>0</v>
      </c>
      <c r="BH954" s="225">
        <f>IF(N954="sníž. přenesená",J954,0)</f>
        <v>0</v>
      </c>
      <c r="BI954" s="225">
        <f>IF(N954="nulová",J954,0)</f>
        <v>0</v>
      </c>
      <c r="BJ954" s="17" t="s">
        <v>83</v>
      </c>
      <c r="BK954" s="225">
        <f>ROUND(I954*H954,2)</f>
        <v>0</v>
      </c>
      <c r="BL954" s="17" t="s">
        <v>220</v>
      </c>
      <c r="BM954" s="224" t="s">
        <v>3450</v>
      </c>
    </row>
    <row r="955" s="2" customFormat="1" ht="16.5" customHeight="1">
      <c r="A955" s="39"/>
      <c r="B955" s="40"/>
      <c r="C955" s="226" t="s">
        <v>3451</v>
      </c>
      <c r="D955" s="226" t="s">
        <v>159</v>
      </c>
      <c r="E955" s="227" t="s">
        <v>3452</v>
      </c>
      <c r="F955" s="228" t="s">
        <v>3453</v>
      </c>
      <c r="G955" s="229" t="s">
        <v>191</v>
      </c>
      <c r="H955" s="230">
        <v>10</v>
      </c>
      <c r="I955" s="231"/>
      <c r="J955" s="232">
        <f>ROUND(I955*H955,2)</f>
        <v>0</v>
      </c>
      <c r="K955" s="228" t="s">
        <v>156</v>
      </c>
      <c r="L955" s="233"/>
      <c r="M955" s="234" t="s">
        <v>32</v>
      </c>
      <c r="N955" s="235" t="s">
        <v>47</v>
      </c>
      <c r="O955" s="85"/>
      <c r="P955" s="222">
        <f>O955*H955</f>
        <v>0</v>
      </c>
      <c r="Q955" s="222">
        <v>0</v>
      </c>
      <c r="R955" s="222">
        <f>Q955*H955</f>
        <v>0</v>
      </c>
      <c r="S955" s="222">
        <v>0</v>
      </c>
      <c r="T955" s="223">
        <f>S955*H955</f>
        <v>0</v>
      </c>
      <c r="U955" s="39"/>
      <c r="V955" s="39"/>
      <c r="W955" s="39"/>
      <c r="X955" s="39"/>
      <c r="Y955" s="39"/>
      <c r="Z955" s="39"/>
      <c r="AA955" s="39"/>
      <c r="AB955" s="39"/>
      <c r="AC955" s="39"/>
      <c r="AD955" s="39"/>
      <c r="AE955" s="39"/>
      <c r="AR955" s="224" t="s">
        <v>163</v>
      </c>
      <c r="AT955" s="224" t="s">
        <v>159</v>
      </c>
      <c r="AU955" s="224" t="s">
        <v>83</v>
      </c>
      <c r="AY955" s="17" t="s">
        <v>151</v>
      </c>
      <c r="BE955" s="225">
        <f>IF(N955="základní",J955,0)</f>
        <v>0</v>
      </c>
      <c r="BF955" s="225">
        <f>IF(N955="snížená",J955,0)</f>
        <v>0</v>
      </c>
      <c r="BG955" s="225">
        <f>IF(N955="zákl. přenesená",J955,0)</f>
        <v>0</v>
      </c>
      <c r="BH955" s="225">
        <f>IF(N955="sníž. přenesená",J955,0)</f>
        <v>0</v>
      </c>
      <c r="BI955" s="225">
        <f>IF(N955="nulová",J955,0)</f>
        <v>0</v>
      </c>
      <c r="BJ955" s="17" t="s">
        <v>83</v>
      </c>
      <c r="BK955" s="225">
        <f>ROUND(I955*H955,2)</f>
        <v>0</v>
      </c>
      <c r="BL955" s="17" t="s">
        <v>164</v>
      </c>
      <c r="BM955" s="224" t="s">
        <v>3454</v>
      </c>
    </row>
    <row r="956" s="2" customFormat="1" ht="37.8" customHeight="1">
      <c r="A956" s="39"/>
      <c r="B956" s="40"/>
      <c r="C956" s="213" t="s">
        <v>3455</v>
      </c>
      <c r="D956" s="213" t="s">
        <v>152</v>
      </c>
      <c r="E956" s="214" t="s">
        <v>3456</v>
      </c>
      <c r="F956" s="215" t="s">
        <v>3457</v>
      </c>
      <c r="G956" s="216" t="s">
        <v>162</v>
      </c>
      <c r="H956" s="217">
        <v>4</v>
      </c>
      <c r="I956" s="218"/>
      <c r="J956" s="219">
        <f>ROUND(I956*H956,2)</f>
        <v>0</v>
      </c>
      <c r="K956" s="215" t="s">
        <v>156</v>
      </c>
      <c r="L956" s="45"/>
      <c r="M956" s="220" t="s">
        <v>32</v>
      </c>
      <c r="N956" s="221" t="s">
        <v>47</v>
      </c>
      <c r="O956" s="85"/>
      <c r="P956" s="222">
        <f>O956*H956</f>
        <v>0</v>
      </c>
      <c r="Q956" s="222">
        <v>0</v>
      </c>
      <c r="R956" s="222">
        <f>Q956*H956</f>
        <v>0</v>
      </c>
      <c r="S956" s="222">
        <v>0</v>
      </c>
      <c r="T956" s="223">
        <f>S956*H956</f>
        <v>0</v>
      </c>
      <c r="U956" s="39"/>
      <c r="V956" s="39"/>
      <c r="W956" s="39"/>
      <c r="X956" s="39"/>
      <c r="Y956" s="39"/>
      <c r="Z956" s="39"/>
      <c r="AA956" s="39"/>
      <c r="AB956" s="39"/>
      <c r="AC956" s="39"/>
      <c r="AD956" s="39"/>
      <c r="AE956" s="39"/>
      <c r="AR956" s="224" t="s">
        <v>157</v>
      </c>
      <c r="AT956" s="224" t="s">
        <v>152</v>
      </c>
      <c r="AU956" s="224" t="s">
        <v>83</v>
      </c>
      <c r="AY956" s="17" t="s">
        <v>151</v>
      </c>
      <c r="BE956" s="225">
        <f>IF(N956="základní",J956,0)</f>
        <v>0</v>
      </c>
      <c r="BF956" s="225">
        <f>IF(N956="snížená",J956,0)</f>
        <v>0</v>
      </c>
      <c r="BG956" s="225">
        <f>IF(N956="zákl. přenesená",J956,0)</f>
        <v>0</v>
      </c>
      <c r="BH956" s="225">
        <f>IF(N956="sníž. přenesená",J956,0)</f>
        <v>0</v>
      </c>
      <c r="BI956" s="225">
        <f>IF(N956="nulová",J956,0)</f>
        <v>0</v>
      </c>
      <c r="BJ956" s="17" t="s">
        <v>83</v>
      </c>
      <c r="BK956" s="225">
        <f>ROUND(I956*H956,2)</f>
        <v>0</v>
      </c>
      <c r="BL956" s="17" t="s">
        <v>157</v>
      </c>
      <c r="BM956" s="224" t="s">
        <v>3458</v>
      </c>
    </row>
    <row r="957" s="2" customFormat="1" ht="37.8" customHeight="1">
      <c r="A957" s="39"/>
      <c r="B957" s="40"/>
      <c r="C957" s="213" t="s">
        <v>3459</v>
      </c>
      <c r="D957" s="213" t="s">
        <v>152</v>
      </c>
      <c r="E957" s="214" t="s">
        <v>3460</v>
      </c>
      <c r="F957" s="215" t="s">
        <v>3461</v>
      </c>
      <c r="G957" s="216" t="s">
        <v>162</v>
      </c>
      <c r="H957" s="217">
        <v>2</v>
      </c>
      <c r="I957" s="218"/>
      <c r="J957" s="219">
        <f>ROUND(I957*H957,2)</f>
        <v>0</v>
      </c>
      <c r="K957" s="215" t="s">
        <v>156</v>
      </c>
      <c r="L957" s="45"/>
      <c r="M957" s="220" t="s">
        <v>32</v>
      </c>
      <c r="N957" s="221" t="s">
        <v>47</v>
      </c>
      <c r="O957" s="85"/>
      <c r="P957" s="222">
        <f>O957*H957</f>
        <v>0</v>
      </c>
      <c r="Q957" s="222">
        <v>0</v>
      </c>
      <c r="R957" s="222">
        <f>Q957*H957</f>
        <v>0</v>
      </c>
      <c r="S957" s="222">
        <v>0</v>
      </c>
      <c r="T957" s="223">
        <f>S957*H957</f>
        <v>0</v>
      </c>
      <c r="U957" s="39"/>
      <c r="V957" s="39"/>
      <c r="W957" s="39"/>
      <c r="X957" s="39"/>
      <c r="Y957" s="39"/>
      <c r="Z957" s="39"/>
      <c r="AA957" s="39"/>
      <c r="AB957" s="39"/>
      <c r="AC957" s="39"/>
      <c r="AD957" s="39"/>
      <c r="AE957" s="39"/>
      <c r="AR957" s="224" t="s">
        <v>157</v>
      </c>
      <c r="AT957" s="224" t="s">
        <v>152</v>
      </c>
      <c r="AU957" s="224" t="s">
        <v>83</v>
      </c>
      <c r="AY957" s="17" t="s">
        <v>151</v>
      </c>
      <c r="BE957" s="225">
        <f>IF(N957="základní",J957,0)</f>
        <v>0</v>
      </c>
      <c r="BF957" s="225">
        <f>IF(N957="snížená",J957,0)</f>
        <v>0</v>
      </c>
      <c r="BG957" s="225">
        <f>IF(N957="zákl. přenesená",J957,0)</f>
        <v>0</v>
      </c>
      <c r="BH957" s="225">
        <f>IF(N957="sníž. přenesená",J957,0)</f>
        <v>0</v>
      </c>
      <c r="BI957" s="225">
        <f>IF(N957="nulová",J957,0)</f>
        <v>0</v>
      </c>
      <c r="BJ957" s="17" t="s">
        <v>83</v>
      </c>
      <c r="BK957" s="225">
        <f>ROUND(I957*H957,2)</f>
        <v>0</v>
      </c>
      <c r="BL957" s="17" t="s">
        <v>157</v>
      </c>
      <c r="BM957" s="224" t="s">
        <v>3462</v>
      </c>
    </row>
    <row r="958" s="2" customFormat="1" ht="37.8" customHeight="1">
      <c r="A958" s="39"/>
      <c r="B958" s="40"/>
      <c r="C958" s="213" t="s">
        <v>3463</v>
      </c>
      <c r="D958" s="213" t="s">
        <v>152</v>
      </c>
      <c r="E958" s="214" t="s">
        <v>3464</v>
      </c>
      <c r="F958" s="215" t="s">
        <v>3465</v>
      </c>
      <c r="G958" s="216" t="s">
        <v>162</v>
      </c>
      <c r="H958" s="217">
        <v>2</v>
      </c>
      <c r="I958" s="218"/>
      <c r="J958" s="219">
        <f>ROUND(I958*H958,2)</f>
        <v>0</v>
      </c>
      <c r="K958" s="215" t="s">
        <v>156</v>
      </c>
      <c r="L958" s="45"/>
      <c r="M958" s="220" t="s">
        <v>32</v>
      </c>
      <c r="N958" s="221" t="s">
        <v>47</v>
      </c>
      <c r="O958" s="85"/>
      <c r="P958" s="222">
        <f>O958*H958</f>
        <v>0</v>
      </c>
      <c r="Q958" s="222">
        <v>0</v>
      </c>
      <c r="R958" s="222">
        <f>Q958*H958</f>
        <v>0</v>
      </c>
      <c r="S958" s="222">
        <v>0</v>
      </c>
      <c r="T958" s="223">
        <f>S958*H958</f>
        <v>0</v>
      </c>
      <c r="U958" s="39"/>
      <c r="V958" s="39"/>
      <c r="W958" s="39"/>
      <c r="X958" s="39"/>
      <c r="Y958" s="39"/>
      <c r="Z958" s="39"/>
      <c r="AA958" s="39"/>
      <c r="AB958" s="39"/>
      <c r="AC958" s="39"/>
      <c r="AD958" s="39"/>
      <c r="AE958" s="39"/>
      <c r="AR958" s="224" t="s">
        <v>157</v>
      </c>
      <c r="AT958" s="224" t="s">
        <v>152</v>
      </c>
      <c r="AU958" s="224" t="s">
        <v>83</v>
      </c>
      <c r="AY958" s="17" t="s">
        <v>151</v>
      </c>
      <c r="BE958" s="225">
        <f>IF(N958="základní",J958,0)</f>
        <v>0</v>
      </c>
      <c r="BF958" s="225">
        <f>IF(N958="snížená",J958,0)</f>
        <v>0</v>
      </c>
      <c r="BG958" s="225">
        <f>IF(N958="zákl. přenesená",J958,0)</f>
        <v>0</v>
      </c>
      <c r="BH958" s="225">
        <f>IF(N958="sníž. přenesená",J958,0)</f>
        <v>0</v>
      </c>
      <c r="BI958" s="225">
        <f>IF(N958="nulová",J958,0)</f>
        <v>0</v>
      </c>
      <c r="BJ958" s="17" t="s">
        <v>83</v>
      </c>
      <c r="BK958" s="225">
        <f>ROUND(I958*H958,2)</f>
        <v>0</v>
      </c>
      <c r="BL958" s="17" t="s">
        <v>157</v>
      </c>
      <c r="BM958" s="224" t="s">
        <v>3466</v>
      </c>
    </row>
    <row r="959" s="2" customFormat="1" ht="37.8" customHeight="1">
      <c r="A959" s="39"/>
      <c r="B959" s="40"/>
      <c r="C959" s="213" t="s">
        <v>3467</v>
      </c>
      <c r="D959" s="213" t="s">
        <v>152</v>
      </c>
      <c r="E959" s="214" t="s">
        <v>3468</v>
      </c>
      <c r="F959" s="215" t="s">
        <v>3469</v>
      </c>
      <c r="G959" s="216" t="s">
        <v>162</v>
      </c>
      <c r="H959" s="217">
        <v>2</v>
      </c>
      <c r="I959" s="218"/>
      <c r="J959" s="219">
        <f>ROUND(I959*H959,2)</f>
        <v>0</v>
      </c>
      <c r="K959" s="215" t="s">
        <v>156</v>
      </c>
      <c r="L959" s="45"/>
      <c r="M959" s="220" t="s">
        <v>32</v>
      </c>
      <c r="N959" s="221" t="s">
        <v>47</v>
      </c>
      <c r="O959" s="85"/>
      <c r="P959" s="222">
        <f>O959*H959</f>
        <v>0</v>
      </c>
      <c r="Q959" s="222">
        <v>0</v>
      </c>
      <c r="R959" s="222">
        <f>Q959*H959</f>
        <v>0</v>
      </c>
      <c r="S959" s="222">
        <v>0</v>
      </c>
      <c r="T959" s="223">
        <f>S959*H959</f>
        <v>0</v>
      </c>
      <c r="U959" s="39"/>
      <c r="V959" s="39"/>
      <c r="W959" s="39"/>
      <c r="X959" s="39"/>
      <c r="Y959" s="39"/>
      <c r="Z959" s="39"/>
      <c r="AA959" s="39"/>
      <c r="AB959" s="39"/>
      <c r="AC959" s="39"/>
      <c r="AD959" s="39"/>
      <c r="AE959" s="39"/>
      <c r="AR959" s="224" t="s">
        <v>157</v>
      </c>
      <c r="AT959" s="224" t="s">
        <v>152</v>
      </c>
      <c r="AU959" s="224" t="s">
        <v>83</v>
      </c>
      <c r="AY959" s="17" t="s">
        <v>151</v>
      </c>
      <c r="BE959" s="225">
        <f>IF(N959="základní",J959,0)</f>
        <v>0</v>
      </c>
      <c r="BF959" s="225">
        <f>IF(N959="snížená",J959,0)</f>
        <v>0</v>
      </c>
      <c r="BG959" s="225">
        <f>IF(N959="zákl. přenesená",J959,0)</f>
        <v>0</v>
      </c>
      <c r="BH959" s="225">
        <f>IF(N959="sníž. přenesená",J959,0)</f>
        <v>0</v>
      </c>
      <c r="BI959" s="225">
        <f>IF(N959="nulová",J959,0)</f>
        <v>0</v>
      </c>
      <c r="BJ959" s="17" t="s">
        <v>83</v>
      </c>
      <c r="BK959" s="225">
        <f>ROUND(I959*H959,2)</f>
        <v>0</v>
      </c>
      <c r="BL959" s="17" t="s">
        <v>157</v>
      </c>
      <c r="BM959" s="224" t="s">
        <v>3470</v>
      </c>
    </row>
    <row r="960" s="2" customFormat="1" ht="37.8" customHeight="1">
      <c r="A960" s="39"/>
      <c r="B960" s="40"/>
      <c r="C960" s="213" t="s">
        <v>3471</v>
      </c>
      <c r="D960" s="213" t="s">
        <v>152</v>
      </c>
      <c r="E960" s="214" t="s">
        <v>3472</v>
      </c>
      <c r="F960" s="215" t="s">
        <v>3473</v>
      </c>
      <c r="G960" s="216" t="s">
        <v>162</v>
      </c>
      <c r="H960" s="217">
        <v>2</v>
      </c>
      <c r="I960" s="218"/>
      <c r="J960" s="219">
        <f>ROUND(I960*H960,2)</f>
        <v>0</v>
      </c>
      <c r="K960" s="215" t="s">
        <v>156</v>
      </c>
      <c r="L960" s="45"/>
      <c r="M960" s="220" t="s">
        <v>32</v>
      </c>
      <c r="N960" s="221" t="s">
        <v>47</v>
      </c>
      <c r="O960" s="85"/>
      <c r="P960" s="222">
        <f>O960*H960</f>
        <v>0</v>
      </c>
      <c r="Q960" s="222">
        <v>0</v>
      </c>
      <c r="R960" s="222">
        <f>Q960*H960</f>
        <v>0</v>
      </c>
      <c r="S960" s="222">
        <v>0</v>
      </c>
      <c r="T960" s="223">
        <f>S960*H960</f>
        <v>0</v>
      </c>
      <c r="U960" s="39"/>
      <c r="V960" s="39"/>
      <c r="W960" s="39"/>
      <c r="X960" s="39"/>
      <c r="Y960" s="39"/>
      <c r="Z960" s="39"/>
      <c r="AA960" s="39"/>
      <c r="AB960" s="39"/>
      <c r="AC960" s="39"/>
      <c r="AD960" s="39"/>
      <c r="AE960" s="39"/>
      <c r="AR960" s="224" t="s">
        <v>157</v>
      </c>
      <c r="AT960" s="224" t="s">
        <v>152</v>
      </c>
      <c r="AU960" s="224" t="s">
        <v>83</v>
      </c>
      <c r="AY960" s="17" t="s">
        <v>151</v>
      </c>
      <c r="BE960" s="225">
        <f>IF(N960="základní",J960,0)</f>
        <v>0</v>
      </c>
      <c r="BF960" s="225">
        <f>IF(N960="snížená",J960,0)</f>
        <v>0</v>
      </c>
      <c r="BG960" s="225">
        <f>IF(N960="zákl. přenesená",J960,0)</f>
        <v>0</v>
      </c>
      <c r="BH960" s="225">
        <f>IF(N960="sníž. přenesená",J960,0)</f>
        <v>0</v>
      </c>
      <c r="BI960" s="225">
        <f>IF(N960="nulová",J960,0)</f>
        <v>0</v>
      </c>
      <c r="BJ960" s="17" t="s">
        <v>83</v>
      </c>
      <c r="BK960" s="225">
        <f>ROUND(I960*H960,2)</f>
        <v>0</v>
      </c>
      <c r="BL960" s="17" t="s">
        <v>157</v>
      </c>
      <c r="BM960" s="224" t="s">
        <v>3474</v>
      </c>
    </row>
    <row r="961" s="2" customFormat="1" ht="16.5" customHeight="1">
      <c r="A961" s="39"/>
      <c r="B961" s="40"/>
      <c r="C961" s="213" t="s">
        <v>3475</v>
      </c>
      <c r="D961" s="213" t="s">
        <v>152</v>
      </c>
      <c r="E961" s="214" t="s">
        <v>3476</v>
      </c>
      <c r="F961" s="215" t="s">
        <v>3477</v>
      </c>
      <c r="G961" s="216" t="s">
        <v>162</v>
      </c>
      <c r="H961" s="217">
        <v>2</v>
      </c>
      <c r="I961" s="218"/>
      <c r="J961" s="219">
        <f>ROUND(I961*H961,2)</f>
        <v>0</v>
      </c>
      <c r="K961" s="215" t="s">
        <v>156</v>
      </c>
      <c r="L961" s="45"/>
      <c r="M961" s="220" t="s">
        <v>32</v>
      </c>
      <c r="N961" s="221" t="s">
        <v>47</v>
      </c>
      <c r="O961" s="85"/>
      <c r="P961" s="222">
        <f>O961*H961</f>
        <v>0</v>
      </c>
      <c r="Q961" s="222">
        <v>0</v>
      </c>
      <c r="R961" s="222">
        <f>Q961*H961</f>
        <v>0</v>
      </c>
      <c r="S961" s="222">
        <v>0</v>
      </c>
      <c r="T961" s="223">
        <f>S961*H961</f>
        <v>0</v>
      </c>
      <c r="U961" s="39"/>
      <c r="V961" s="39"/>
      <c r="W961" s="39"/>
      <c r="X961" s="39"/>
      <c r="Y961" s="39"/>
      <c r="Z961" s="39"/>
      <c r="AA961" s="39"/>
      <c r="AB961" s="39"/>
      <c r="AC961" s="39"/>
      <c r="AD961" s="39"/>
      <c r="AE961" s="39"/>
      <c r="AR961" s="224" t="s">
        <v>497</v>
      </c>
      <c r="AT961" s="224" t="s">
        <v>152</v>
      </c>
      <c r="AU961" s="224" t="s">
        <v>83</v>
      </c>
      <c r="AY961" s="17" t="s">
        <v>151</v>
      </c>
      <c r="BE961" s="225">
        <f>IF(N961="základní",J961,0)</f>
        <v>0</v>
      </c>
      <c r="BF961" s="225">
        <f>IF(N961="snížená",J961,0)</f>
        <v>0</v>
      </c>
      <c r="BG961" s="225">
        <f>IF(N961="zákl. přenesená",J961,0)</f>
        <v>0</v>
      </c>
      <c r="BH961" s="225">
        <f>IF(N961="sníž. přenesená",J961,0)</f>
        <v>0</v>
      </c>
      <c r="BI961" s="225">
        <f>IF(N961="nulová",J961,0)</f>
        <v>0</v>
      </c>
      <c r="BJ961" s="17" t="s">
        <v>83</v>
      </c>
      <c r="BK961" s="225">
        <f>ROUND(I961*H961,2)</f>
        <v>0</v>
      </c>
      <c r="BL961" s="17" t="s">
        <v>497</v>
      </c>
      <c r="BM961" s="224" t="s">
        <v>3478</v>
      </c>
    </row>
    <row r="962" s="2" customFormat="1" ht="37.8" customHeight="1">
      <c r="A962" s="39"/>
      <c r="B962" s="40"/>
      <c r="C962" s="213" t="s">
        <v>3479</v>
      </c>
      <c r="D962" s="213" t="s">
        <v>152</v>
      </c>
      <c r="E962" s="214" t="s">
        <v>3480</v>
      </c>
      <c r="F962" s="215" t="s">
        <v>3481</v>
      </c>
      <c r="G962" s="216" t="s">
        <v>191</v>
      </c>
      <c r="H962" s="217">
        <v>110</v>
      </c>
      <c r="I962" s="218"/>
      <c r="J962" s="219">
        <f>ROUND(I962*H962,2)</f>
        <v>0</v>
      </c>
      <c r="K962" s="215" t="s">
        <v>156</v>
      </c>
      <c r="L962" s="45"/>
      <c r="M962" s="220" t="s">
        <v>32</v>
      </c>
      <c r="N962" s="221" t="s">
        <v>47</v>
      </c>
      <c r="O962" s="85"/>
      <c r="P962" s="222">
        <f>O962*H962</f>
        <v>0</v>
      </c>
      <c r="Q962" s="222">
        <v>0</v>
      </c>
      <c r="R962" s="222">
        <f>Q962*H962</f>
        <v>0</v>
      </c>
      <c r="S962" s="222">
        <v>0</v>
      </c>
      <c r="T962" s="223">
        <f>S962*H962</f>
        <v>0</v>
      </c>
      <c r="U962" s="39"/>
      <c r="V962" s="39"/>
      <c r="W962" s="39"/>
      <c r="X962" s="39"/>
      <c r="Y962" s="39"/>
      <c r="Z962" s="39"/>
      <c r="AA962" s="39"/>
      <c r="AB962" s="39"/>
      <c r="AC962" s="39"/>
      <c r="AD962" s="39"/>
      <c r="AE962" s="39"/>
      <c r="AR962" s="224" t="s">
        <v>157</v>
      </c>
      <c r="AT962" s="224" t="s">
        <v>152</v>
      </c>
      <c r="AU962" s="224" t="s">
        <v>83</v>
      </c>
      <c r="AY962" s="17" t="s">
        <v>151</v>
      </c>
      <c r="BE962" s="225">
        <f>IF(N962="základní",J962,0)</f>
        <v>0</v>
      </c>
      <c r="BF962" s="225">
        <f>IF(N962="snížená",J962,0)</f>
        <v>0</v>
      </c>
      <c r="BG962" s="225">
        <f>IF(N962="zákl. přenesená",J962,0)</f>
        <v>0</v>
      </c>
      <c r="BH962" s="225">
        <f>IF(N962="sníž. přenesená",J962,0)</f>
        <v>0</v>
      </c>
      <c r="BI962" s="225">
        <f>IF(N962="nulová",J962,0)</f>
        <v>0</v>
      </c>
      <c r="BJ962" s="17" t="s">
        <v>83</v>
      </c>
      <c r="BK962" s="225">
        <f>ROUND(I962*H962,2)</f>
        <v>0</v>
      </c>
      <c r="BL962" s="17" t="s">
        <v>157</v>
      </c>
      <c r="BM962" s="224" t="s">
        <v>3482</v>
      </c>
    </row>
    <row r="963" s="2" customFormat="1" ht="24.15" customHeight="1">
      <c r="A963" s="39"/>
      <c r="B963" s="40"/>
      <c r="C963" s="213" t="s">
        <v>3483</v>
      </c>
      <c r="D963" s="213" t="s">
        <v>152</v>
      </c>
      <c r="E963" s="214" t="s">
        <v>3484</v>
      </c>
      <c r="F963" s="215" t="s">
        <v>3485</v>
      </c>
      <c r="G963" s="216" t="s">
        <v>3486</v>
      </c>
      <c r="H963" s="217">
        <v>10</v>
      </c>
      <c r="I963" s="218"/>
      <c r="J963" s="219">
        <f>ROUND(I963*H963,2)</f>
        <v>0</v>
      </c>
      <c r="K963" s="215" t="s">
        <v>156</v>
      </c>
      <c r="L963" s="45"/>
      <c r="M963" s="220" t="s">
        <v>32</v>
      </c>
      <c r="N963" s="221" t="s">
        <v>47</v>
      </c>
      <c r="O963" s="85"/>
      <c r="P963" s="222">
        <f>O963*H963</f>
        <v>0</v>
      </c>
      <c r="Q963" s="222">
        <v>0</v>
      </c>
      <c r="R963" s="222">
        <f>Q963*H963</f>
        <v>0</v>
      </c>
      <c r="S963" s="222">
        <v>0</v>
      </c>
      <c r="T963" s="223">
        <f>S963*H963</f>
        <v>0</v>
      </c>
      <c r="U963" s="39"/>
      <c r="V963" s="39"/>
      <c r="W963" s="39"/>
      <c r="X963" s="39"/>
      <c r="Y963" s="39"/>
      <c r="Z963" s="39"/>
      <c r="AA963" s="39"/>
      <c r="AB963" s="39"/>
      <c r="AC963" s="39"/>
      <c r="AD963" s="39"/>
      <c r="AE963" s="39"/>
      <c r="AR963" s="224" t="s">
        <v>220</v>
      </c>
      <c r="AT963" s="224" t="s">
        <v>152</v>
      </c>
      <c r="AU963" s="224" t="s">
        <v>83</v>
      </c>
      <c r="AY963" s="17" t="s">
        <v>151</v>
      </c>
      <c r="BE963" s="225">
        <f>IF(N963="základní",J963,0)</f>
        <v>0</v>
      </c>
      <c r="BF963" s="225">
        <f>IF(N963="snížená",J963,0)</f>
        <v>0</v>
      </c>
      <c r="BG963" s="225">
        <f>IF(N963="zákl. přenesená",J963,0)</f>
        <v>0</v>
      </c>
      <c r="BH963" s="225">
        <f>IF(N963="sníž. přenesená",J963,0)</f>
        <v>0</v>
      </c>
      <c r="BI963" s="225">
        <f>IF(N963="nulová",J963,0)</f>
        <v>0</v>
      </c>
      <c r="BJ963" s="17" t="s">
        <v>83</v>
      </c>
      <c r="BK963" s="225">
        <f>ROUND(I963*H963,2)</f>
        <v>0</v>
      </c>
      <c r="BL963" s="17" t="s">
        <v>220</v>
      </c>
      <c r="BM963" s="224" t="s">
        <v>3487</v>
      </c>
    </row>
    <row r="964" s="2" customFormat="1" ht="16.5" customHeight="1">
      <c r="A964" s="39"/>
      <c r="B964" s="40"/>
      <c r="C964" s="213" t="s">
        <v>19</v>
      </c>
      <c r="D964" s="213" t="s">
        <v>152</v>
      </c>
      <c r="E964" s="214" t="s">
        <v>3488</v>
      </c>
      <c r="F964" s="215" t="s">
        <v>3489</v>
      </c>
      <c r="G964" s="216" t="s">
        <v>191</v>
      </c>
      <c r="H964" s="217">
        <v>15</v>
      </c>
      <c r="I964" s="218"/>
      <c r="J964" s="219">
        <f>ROUND(I964*H964,2)</f>
        <v>0</v>
      </c>
      <c r="K964" s="215" t="s">
        <v>156</v>
      </c>
      <c r="L964" s="45"/>
      <c r="M964" s="220" t="s">
        <v>32</v>
      </c>
      <c r="N964" s="221" t="s">
        <v>47</v>
      </c>
      <c r="O964" s="85"/>
      <c r="P964" s="222">
        <f>O964*H964</f>
        <v>0</v>
      </c>
      <c r="Q964" s="222">
        <v>0</v>
      </c>
      <c r="R964" s="222">
        <f>Q964*H964</f>
        <v>0</v>
      </c>
      <c r="S964" s="222">
        <v>0</v>
      </c>
      <c r="T964" s="223">
        <f>S964*H964</f>
        <v>0</v>
      </c>
      <c r="U964" s="39"/>
      <c r="V964" s="39"/>
      <c r="W964" s="39"/>
      <c r="X964" s="39"/>
      <c r="Y964" s="39"/>
      <c r="Z964" s="39"/>
      <c r="AA964" s="39"/>
      <c r="AB964" s="39"/>
      <c r="AC964" s="39"/>
      <c r="AD964" s="39"/>
      <c r="AE964" s="39"/>
      <c r="AR964" s="224" t="s">
        <v>157</v>
      </c>
      <c r="AT964" s="224" t="s">
        <v>152</v>
      </c>
      <c r="AU964" s="224" t="s">
        <v>83</v>
      </c>
      <c r="AY964" s="17" t="s">
        <v>151</v>
      </c>
      <c r="BE964" s="225">
        <f>IF(N964="základní",J964,0)</f>
        <v>0</v>
      </c>
      <c r="BF964" s="225">
        <f>IF(N964="snížená",J964,0)</f>
        <v>0</v>
      </c>
      <c r="BG964" s="225">
        <f>IF(N964="zákl. přenesená",J964,0)</f>
        <v>0</v>
      </c>
      <c r="BH964" s="225">
        <f>IF(N964="sníž. přenesená",J964,0)</f>
        <v>0</v>
      </c>
      <c r="BI964" s="225">
        <f>IF(N964="nulová",J964,0)</f>
        <v>0</v>
      </c>
      <c r="BJ964" s="17" t="s">
        <v>83</v>
      </c>
      <c r="BK964" s="225">
        <f>ROUND(I964*H964,2)</f>
        <v>0</v>
      </c>
      <c r="BL964" s="17" t="s">
        <v>157</v>
      </c>
      <c r="BM964" s="224" t="s">
        <v>3490</v>
      </c>
    </row>
    <row r="965" s="2" customFormat="1" ht="44.25" customHeight="1">
      <c r="A965" s="39"/>
      <c r="B965" s="40"/>
      <c r="C965" s="213" t="s">
        <v>3491</v>
      </c>
      <c r="D965" s="213" t="s">
        <v>152</v>
      </c>
      <c r="E965" s="214" t="s">
        <v>3492</v>
      </c>
      <c r="F965" s="215" t="s">
        <v>3493</v>
      </c>
      <c r="G965" s="216" t="s">
        <v>162</v>
      </c>
      <c r="H965" s="217">
        <v>10</v>
      </c>
      <c r="I965" s="218"/>
      <c r="J965" s="219">
        <f>ROUND(I965*H965,2)</f>
        <v>0</v>
      </c>
      <c r="K965" s="215" t="s">
        <v>156</v>
      </c>
      <c r="L965" s="45"/>
      <c r="M965" s="220" t="s">
        <v>32</v>
      </c>
      <c r="N965" s="221" t="s">
        <v>47</v>
      </c>
      <c r="O965" s="85"/>
      <c r="P965" s="222">
        <f>O965*H965</f>
        <v>0</v>
      </c>
      <c r="Q965" s="222">
        <v>0</v>
      </c>
      <c r="R965" s="222">
        <f>Q965*H965</f>
        <v>0</v>
      </c>
      <c r="S965" s="222">
        <v>0</v>
      </c>
      <c r="T965" s="223">
        <f>S965*H965</f>
        <v>0</v>
      </c>
      <c r="U965" s="39"/>
      <c r="V965" s="39"/>
      <c r="W965" s="39"/>
      <c r="X965" s="39"/>
      <c r="Y965" s="39"/>
      <c r="Z965" s="39"/>
      <c r="AA965" s="39"/>
      <c r="AB965" s="39"/>
      <c r="AC965" s="39"/>
      <c r="AD965" s="39"/>
      <c r="AE965" s="39"/>
      <c r="AR965" s="224" t="s">
        <v>497</v>
      </c>
      <c r="AT965" s="224" t="s">
        <v>152</v>
      </c>
      <c r="AU965" s="224" t="s">
        <v>83</v>
      </c>
      <c r="AY965" s="17" t="s">
        <v>151</v>
      </c>
      <c r="BE965" s="225">
        <f>IF(N965="základní",J965,0)</f>
        <v>0</v>
      </c>
      <c r="BF965" s="225">
        <f>IF(N965="snížená",J965,0)</f>
        <v>0</v>
      </c>
      <c r="BG965" s="225">
        <f>IF(N965="zákl. přenesená",J965,0)</f>
        <v>0</v>
      </c>
      <c r="BH965" s="225">
        <f>IF(N965="sníž. přenesená",J965,0)</f>
        <v>0</v>
      </c>
      <c r="BI965" s="225">
        <f>IF(N965="nulová",J965,0)</f>
        <v>0</v>
      </c>
      <c r="BJ965" s="17" t="s">
        <v>83</v>
      </c>
      <c r="BK965" s="225">
        <f>ROUND(I965*H965,2)</f>
        <v>0</v>
      </c>
      <c r="BL965" s="17" t="s">
        <v>497</v>
      </c>
      <c r="BM965" s="224" t="s">
        <v>3494</v>
      </c>
    </row>
    <row r="966" s="2" customFormat="1" ht="44.25" customHeight="1">
      <c r="A966" s="39"/>
      <c r="B966" s="40"/>
      <c r="C966" s="213" t="s">
        <v>3495</v>
      </c>
      <c r="D966" s="213" t="s">
        <v>152</v>
      </c>
      <c r="E966" s="214" t="s">
        <v>3496</v>
      </c>
      <c r="F966" s="215" t="s">
        <v>3497</v>
      </c>
      <c r="G966" s="216" t="s">
        <v>162</v>
      </c>
      <c r="H966" s="217">
        <v>10</v>
      </c>
      <c r="I966" s="218"/>
      <c r="J966" s="219">
        <f>ROUND(I966*H966,2)</f>
        <v>0</v>
      </c>
      <c r="K966" s="215" t="s">
        <v>156</v>
      </c>
      <c r="L966" s="45"/>
      <c r="M966" s="220" t="s">
        <v>32</v>
      </c>
      <c r="N966" s="221" t="s">
        <v>47</v>
      </c>
      <c r="O966" s="85"/>
      <c r="P966" s="222">
        <f>O966*H966</f>
        <v>0</v>
      </c>
      <c r="Q966" s="222">
        <v>0</v>
      </c>
      <c r="R966" s="222">
        <f>Q966*H966</f>
        <v>0</v>
      </c>
      <c r="S966" s="222">
        <v>0</v>
      </c>
      <c r="T966" s="223">
        <f>S966*H966</f>
        <v>0</v>
      </c>
      <c r="U966" s="39"/>
      <c r="V966" s="39"/>
      <c r="W966" s="39"/>
      <c r="X966" s="39"/>
      <c r="Y966" s="39"/>
      <c r="Z966" s="39"/>
      <c r="AA966" s="39"/>
      <c r="AB966" s="39"/>
      <c r="AC966" s="39"/>
      <c r="AD966" s="39"/>
      <c r="AE966" s="39"/>
      <c r="AR966" s="224" t="s">
        <v>220</v>
      </c>
      <c r="AT966" s="224" t="s">
        <v>152</v>
      </c>
      <c r="AU966" s="224" t="s">
        <v>83</v>
      </c>
      <c r="AY966" s="17" t="s">
        <v>151</v>
      </c>
      <c r="BE966" s="225">
        <f>IF(N966="základní",J966,0)</f>
        <v>0</v>
      </c>
      <c r="BF966" s="225">
        <f>IF(N966="snížená",J966,0)</f>
        <v>0</v>
      </c>
      <c r="BG966" s="225">
        <f>IF(N966="zákl. přenesená",J966,0)</f>
        <v>0</v>
      </c>
      <c r="BH966" s="225">
        <f>IF(N966="sníž. přenesená",J966,0)</f>
        <v>0</v>
      </c>
      <c r="BI966" s="225">
        <f>IF(N966="nulová",J966,0)</f>
        <v>0</v>
      </c>
      <c r="BJ966" s="17" t="s">
        <v>83</v>
      </c>
      <c r="BK966" s="225">
        <f>ROUND(I966*H966,2)</f>
        <v>0</v>
      </c>
      <c r="BL966" s="17" t="s">
        <v>220</v>
      </c>
      <c r="BM966" s="224" t="s">
        <v>3498</v>
      </c>
    </row>
    <row r="967" s="2" customFormat="1" ht="49.05" customHeight="1">
      <c r="A967" s="39"/>
      <c r="B967" s="40"/>
      <c r="C967" s="213" t="s">
        <v>3499</v>
      </c>
      <c r="D967" s="213" t="s">
        <v>152</v>
      </c>
      <c r="E967" s="214" t="s">
        <v>3500</v>
      </c>
      <c r="F967" s="215" t="s">
        <v>3501</v>
      </c>
      <c r="G967" s="216" t="s">
        <v>162</v>
      </c>
      <c r="H967" s="217">
        <v>3</v>
      </c>
      <c r="I967" s="218"/>
      <c r="J967" s="219">
        <f>ROUND(I967*H967,2)</f>
        <v>0</v>
      </c>
      <c r="K967" s="215" t="s">
        <v>156</v>
      </c>
      <c r="L967" s="45"/>
      <c r="M967" s="220" t="s">
        <v>32</v>
      </c>
      <c r="N967" s="221" t="s">
        <v>47</v>
      </c>
      <c r="O967" s="85"/>
      <c r="P967" s="222">
        <f>O967*H967</f>
        <v>0</v>
      </c>
      <c r="Q967" s="222">
        <v>0</v>
      </c>
      <c r="R967" s="222">
        <f>Q967*H967</f>
        <v>0</v>
      </c>
      <c r="S967" s="222">
        <v>0</v>
      </c>
      <c r="T967" s="223">
        <f>S967*H967</f>
        <v>0</v>
      </c>
      <c r="U967" s="39"/>
      <c r="V967" s="39"/>
      <c r="W967" s="39"/>
      <c r="X967" s="39"/>
      <c r="Y967" s="39"/>
      <c r="Z967" s="39"/>
      <c r="AA967" s="39"/>
      <c r="AB967" s="39"/>
      <c r="AC967" s="39"/>
      <c r="AD967" s="39"/>
      <c r="AE967" s="39"/>
      <c r="AR967" s="224" t="s">
        <v>497</v>
      </c>
      <c r="AT967" s="224" t="s">
        <v>152</v>
      </c>
      <c r="AU967" s="224" t="s">
        <v>83</v>
      </c>
      <c r="AY967" s="17" t="s">
        <v>151</v>
      </c>
      <c r="BE967" s="225">
        <f>IF(N967="základní",J967,0)</f>
        <v>0</v>
      </c>
      <c r="BF967" s="225">
        <f>IF(N967="snížená",J967,0)</f>
        <v>0</v>
      </c>
      <c r="BG967" s="225">
        <f>IF(N967="zákl. přenesená",J967,0)</f>
        <v>0</v>
      </c>
      <c r="BH967" s="225">
        <f>IF(N967="sníž. přenesená",J967,0)</f>
        <v>0</v>
      </c>
      <c r="BI967" s="225">
        <f>IF(N967="nulová",J967,0)</f>
        <v>0</v>
      </c>
      <c r="BJ967" s="17" t="s">
        <v>83</v>
      </c>
      <c r="BK967" s="225">
        <f>ROUND(I967*H967,2)</f>
        <v>0</v>
      </c>
      <c r="BL967" s="17" t="s">
        <v>497</v>
      </c>
      <c r="BM967" s="224" t="s">
        <v>3502</v>
      </c>
    </row>
    <row r="968" s="2" customFormat="1" ht="49.05" customHeight="1">
      <c r="A968" s="39"/>
      <c r="B968" s="40"/>
      <c r="C968" s="213" t="s">
        <v>3503</v>
      </c>
      <c r="D968" s="213" t="s">
        <v>152</v>
      </c>
      <c r="E968" s="214" t="s">
        <v>3504</v>
      </c>
      <c r="F968" s="215" t="s">
        <v>3505</v>
      </c>
      <c r="G968" s="216" t="s">
        <v>162</v>
      </c>
      <c r="H968" s="217">
        <v>2</v>
      </c>
      <c r="I968" s="218"/>
      <c r="J968" s="219">
        <f>ROUND(I968*H968,2)</f>
        <v>0</v>
      </c>
      <c r="K968" s="215" t="s">
        <v>156</v>
      </c>
      <c r="L968" s="45"/>
      <c r="M968" s="220" t="s">
        <v>32</v>
      </c>
      <c r="N968" s="221" t="s">
        <v>47</v>
      </c>
      <c r="O968" s="85"/>
      <c r="P968" s="222">
        <f>O968*H968</f>
        <v>0</v>
      </c>
      <c r="Q968" s="222">
        <v>0</v>
      </c>
      <c r="R968" s="222">
        <f>Q968*H968</f>
        <v>0</v>
      </c>
      <c r="S968" s="222">
        <v>0</v>
      </c>
      <c r="T968" s="223">
        <f>S968*H968</f>
        <v>0</v>
      </c>
      <c r="U968" s="39"/>
      <c r="V968" s="39"/>
      <c r="W968" s="39"/>
      <c r="X968" s="39"/>
      <c r="Y968" s="39"/>
      <c r="Z968" s="39"/>
      <c r="AA968" s="39"/>
      <c r="AB968" s="39"/>
      <c r="AC968" s="39"/>
      <c r="AD968" s="39"/>
      <c r="AE968" s="39"/>
      <c r="AR968" s="224" t="s">
        <v>497</v>
      </c>
      <c r="AT968" s="224" t="s">
        <v>152</v>
      </c>
      <c r="AU968" s="224" t="s">
        <v>83</v>
      </c>
      <c r="AY968" s="17" t="s">
        <v>151</v>
      </c>
      <c r="BE968" s="225">
        <f>IF(N968="základní",J968,0)</f>
        <v>0</v>
      </c>
      <c r="BF968" s="225">
        <f>IF(N968="snížená",J968,0)</f>
        <v>0</v>
      </c>
      <c r="BG968" s="225">
        <f>IF(N968="zákl. přenesená",J968,0)</f>
        <v>0</v>
      </c>
      <c r="BH968" s="225">
        <f>IF(N968="sníž. přenesená",J968,0)</f>
        <v>0</v>
      </c>
      <c r="BI968" s="225">
        <f>IF(N968="nulová",J968,0)</f>
        <v>0</v>
      </c>
      <c r="BJ968" s="17" t="s">
        <v>83</v>
      </c>
      <c r="BK968" s="225">
        <f>ROUND(I968*H968,2)</f>
        <v>0</v>
      </c>
      <c r="BL968" s="17" t="s">
        <v>497</v>
      </c>
      <c r="BM968" s="224" t="s">
        <v>3506</v>
      </c>
    </row>
    <row r="969" s="2" customFormat="1" ht="49.05" customHeight="1">
      <c r="A969" s="39"/>
      <c r="B969" s="40"/>
      <c r="C969" s="213" t="s">
        <v>3507</v>
      </c>
      <c r="D969" s="213" t="s">
        <v>152</v>
      </c>
      <c r="E969" s="214" t="s">
        <v>3508</v>
      </c>
      <c r="F969" s="215" t="s">
        <v>3509</v>
      </c>
      <c r="G969" s="216" t="s">
        <v>162</v>
      </c>
      <c r="H969" s="217">
        <v>2</v>
      </c>
      <c r="I969" s="218"/>
      <c r="J969" s="219">
        <f>ROUND(I969*H969,2)</f>
        <v>0</v>
      </c>
      <c r="K969" s="215" t="s">
        <v>156</v>
      </c>
      <c r="L969" s="45"/>
      <c r="M969" s="220" t="s">
        <v>32</v>
      </c>
      <c r="N969" s="221" t="s">
        <v>47</v>
      </c>
      <c r="O969" s="85"/>
      <c r="P969" s="222">
        <f>O969*H969</f>
        <v>0</v>
      </c>
      <c r="Q969" s="222">
        <v>0</v>
      </c>
      <c r="R969" s="222">
        <f>Q969*H969</f>
        <v>0</v>
      </c>
      <c r="S969" s="222">
        <v>0</v>
      </c>
      <c r="T969" s="223">
        <f>S969*H969</f>
        <v>0</v>
      </c>
      <c r="U969" s="39"/>
      <c r="V969" s="39"/>
      <c r="W969" s="39"/>
      <c r="X969" s="39"/>
      <c r="Y969" s="39"/>
      <c r="Z969" s="39"/>
      <c r="AA969" s="39"/>
      <c r="AB969" s="39"/>
      <c r="AC969" s="39"/>
      <c r="AD969" s="39"/>
      <c r="AE969" s="39"/>
      <c r="AR969" s="224" t="s">
        <v>497</v>
      </c>
      <c r="AT969" s="224" t="s">
        <v>152</v>
      </c>
      <c r="AU969" s="224" t="s">
        <v>83</v>
      </c>
      <c r="AY969" s="17" t="s">
        <v>151</v>
      </c>
      <c r="BE969" s="225">
        <f>IF(N969="základní",J969,0)</f>
        <v>0</v>
      </c>
      <c r="BF969" s="225">
        <f>IF(N969="snížená",J969,0)</f>
        <v>0</v>
      </c>
      <c r="BG969" s="225">
        <f>IF(N969="zákl. přenesená",J969,0)</f>
        <v>0</v>
      </c>
      <c r="BH969" s="225">
        <f>IF(N969="sníž. přenesená",J969,0)</f>
        <v>0</v>
      </c>
      <c r="BI969" s="225">
        <f>IF(N969="nulová",J969,0)</f>
        <v>0</v>
      </c>
      <c r="BJ969" s="17" t="s">
        <v>83</v>
      </c>
      <c r="BK969" s="225">
        <f>ROUND(I969*H969,2)</f>
        <v>0</v>
      </c>
      <c r="BL969" s="17" t="s">
        <v>497</v>
      </c>
      <c r="BM969" s="224" t="s">
        <v>3510</v>
      </c>
    </row>
    <row r="970" s="2" customFormat="1" ht="49.05" customHeight="1">
      <c r="A970" s="39"/>
      <c r="B970" s="40"/>
      <c r="C970" s="213" t="s">
        <v>3511</v>
      </c>
      <c r="D970" s="213" t="s">
        <v>152</v>
      </c>
      <c r="E970" s="214" t="s">
        <v>3512</v>
      </c>
      <c r="F970" s="215" t="s">
        <v>3513</v>
      </c>
      <c r="G970" s="216" t="s">
        <v>162</v>
      </c>
      <c r="H970" s="217">
        <v>1</v>
      </c>
      <c r="I970" s="218"/>
      <c r="J970" s="219">
        <f>ROUND(I970*H970,2)</f>
        <v>0</v>
      </c>
      <c r="K970" s="215" t="s">
        <v>156</v>
      </c>
      <c r="L970" s="45"/>
      <c r="M970" s="220" t="s">
        <v>32</v>
      </c>
      <c r="N970" s="221" t="s">
        <v>47</v>
      </c>
      <c r="O970" s="85"/>
      <c r="P970" s="222">
        <f>O970*H970</f>
        <v>0</v>
      </c>
      <c r="Q970" s="222">
        <v>0</v>
      </c>
      <c r="R970" s="222">
        <f>Q970*H970</f>
        <v>0</v>
      </c>
      <c r="S970" s="222">
        <v>0</v>
      </c>
      <c r="T970" s="223">
        <f>S970*H970</f>
        <v>0</v>
      </c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R970" s="224" t="s">
        <v>497</v>
      </c>
      <c r="AT970" s="224" t="s">
        <v>152</v>
      </c>
      <c r="AU970" s="224" t="s">
        <v>83</v>
      </c>
      <c r="AY970" s="17" t="s">
        <v>151</v>
      </c>
      <c r="BE970" s="225">
        <f>IF(N970="základní",J970,0)</f>
        <v>0</v>
      </c>
      <c r="BF970" s="225">
        <f>IF(N970="snížená",J970,0)</f>
        <v>0</v>
      </c>
      <c r="BG970" s="225">
        <f>IF(N970="zákl. přenesená",J970,0)</f>
        <v>0</v>
      </c>
      <c r="BH970" s="225">
        <f>IF(N970="sníž. přenesená",J970,0)</f>
        <v>0</v>
      </c>
      <c r="BI970" s="225">
        <f>IF(N970="nulová",J970,0)</f>
        <v>0</v>
      </c>
      <c r="BJ970" s="17" t="s">
        <v>83</v>
      </c>
      <c r="BK970" s="225">
        <f>ROUND(I970*H970,2)</f>
        <v>0</v>
      </c>
      <c r="BL970" s="17" t="s">
        <v>497</v>
      </c>
      <c r="BM970" s="224" t="s">
        <v>3514</v>
      </c>
    </row>
    <row r="971" s="2" customFormat="1" ht="49.05" customHeight="1">
      <c r="A971" s="39"/>
      <c r="B971" s="40"/>
      <c r="C971" s="213" t="s">
        <v>3515</v>
      </c>
      <c r="D971" s="213" t="s">
        <v>152</v>
      </c>
      <c r="E971" s="214" t="s">
        <v>3516</v>
      </c>
      <c r="F971" s="215" t="s">
        <v>3517</v>
      </c>
      <c r="G971" s="216" t="s">
        <v>162</v>
      </c>
      <c r="H971" s="217">
        <v>2</v>
      </c>
      <c r="I971" s="218"/>
      <c r="J971" s="219">
        <f>ROUND(I971*H971,2)</f>
        <v>0</v>
      </c>
      <c r="K971" s="215" t="s">
        <v>156</v>
      </c>
      <c r="L971" s="45"/>
      <c r="M971" s="220" t="s">
        <v>32</v>
      </c>
      <c r="N971" s="221" t="s">
        <v>47</v>
      </c>
      <c r="O971" s="85"/>
      <c r="P971" s="222">
        <f>O971*H971</f>
        <v>0</v>
      </c>
      <c r="Q971" s="222">
        <v>0</v>
      </c>
      <c r="R971" s="222">
        <f>Q971*H971</f>
        <v>0</v>
      </c>
      <c r="S971" s="222">
        <v>0</v>
      </c>
      <c r="T971" s="223">
        <f>S971*H971</f>
        <v>0</v>
      </c>
      <c r="U971" s="39"/>
      <c r="V971" s="39"/>
      <c r="W971" s="39"/>
      <c r="X971" s="39"/>
      <c r="Y971" s="39"/>
      <c r="Z971" s="39"/>
      <c r="AA971" s="39"/>
      <c r="AB971" s="39"/>
      <c r="AC971" s="39"/>
      <c r="AD971" s="39"/>
      <c r="AE971" s="39"/>
      <c r="AR971" s="224" t="s">
        <v>497</v>
      </c>
      <c r="AT971" s="224" t="s">
        <v>152</v>
      </c>
      <c r="AU971" s="224" t="s">
        <v>83</v>
      </c>
      <c r="AY971" s="17" t="s">
        <v>151</v>
      </c>
      <c r="BE971" s="225">
        <f>IF(N971="základní",J971,0)</f>
        <v>0</v>
      </c>
      <c r="BF971" s="225">
        <f>IF(N971="snížená",J971,0)</f>
        <v>0</v>
      </c>
      <c r="BG971" s="225">
        <f>IF(N971="zákl. přenesená",J971,0)</f>
        <v>0</v>
      </c>
      <c r="BH971" s="225">
        <f>IF(N971="sníž. přenesená",J971,0)</f>
        <v>0</v>
      </c>
      <c r="BI971" s="225">
        <f>IF(N971="nulová",J971,0)</f>
        <v>0</v>
      </c>
      <c r="BJ971" s="17" t="s">
        <v>83</v>
      </c>
      <c r="BK971" s="225">
        <f>ROUND(I971*H971,2)</f>
        <v>0</v>
      </c>
      <c r="BL971" s="17" t="s">
        <v>497</v>
      </c>
      <c r="BM971" s="224" t="s">
        <v>3518</v>
      </c>
    </row>
    <row r="972" s="2" customFormat="1" ht="49.05" customHeight="1">
      <c r="A972" s="39"/>
      <c r="B972" s="40"/>
      <c r="C972" s="213" t="s">
        <v>3519</v>
      </c>
      <c r="D972" s="213" t="s">
        <v>152</v>
      </c>
      <c r="E972" s="214" t="s">
        <v>3520</v>
      </c>
      <c r="F972" s="215" t="s">
        <v>3521</v>
      </c>
      <c r="G972" s="216" t="s">
        <v>162</v>
      </c>
      <c r="H972" s="217">
        <v>2</v>
      </c>
      <c r="I972" s="218"/>
      <c r="J972" s="219">
        <f>ROUND(I972*H972,2)</f>
        <v>0</v>
      </c>
      <c r="K972" s="215" t="s">
        <v>156</v>
      </c>
      <c r="L972" s="45"/>
      <c r="M972" s="220" t="s">
        <v>32</v>
      </c>
      <c r="N972" s="221" t="s">
        <v>47</v>
      </c>
      <c r="O972" s="85"/>
      <c r="P972" s="222">
        <f>O972*H972</f>
        <v>0</v>
      </c>
      <c r="Q972" s="222">
        <v>0</v>
      </c>
      <c r="R972" s="222">
        <f>Q972*H972</f>
        <v>0</v>
      </c>
      <c r="S972" s="222">
        <v>0</v>
      </c>
      <c r="T972" s="223">
        <f>S972*H972</f>
        <v>0</v>
      </c>
      <c r="U972" s="39"/>
      <c r="V972" s="39"/>
      <c r="W972" s="39"/>
      <c r="X972" s="39"/>
      <c r="Y972" s="39"/>
      <c r="Z972" s="39"/>
      <c r="AA972" s="39"/>
      <c r="AB972" s="39"/>
      <c r="AC972" s="39"/>
      <c r="AD972" s="39"/>
      <c r="AE972" s="39"/>
      <c r="AR972" s="224" t="s">
        <v>497</v>
      </c>
      <c r="AT972" s="224" t="s">
        <v>152</v>
      </c>
      <c r="AU972" s="224" t="s">
        <v>83</v>
      </c>
      <c r="AY972" s="17" t="s">
        <v>151</v>
      </c>
      <c r="BE972" s="225">
        <f>IF(N972="základní",J972,0)</f>
        <v>0</v>
      </c>
      <c r="BF972" s="225">
        <f>IF(N972="snížená",J972,0)</f>
        <v>0</v>
      </c>
      <c r="BG972" s="225">
        <f>IF(N972="zákl. přenesená",J972,0)</f>
        <v>0</v>
      </c>
      <c r="BH972" s="225">
        <f>IF(N972="sníž. přenesená",J972,0)</f>
        <v>0</v>
      </c>
      <c r="BI972" s="225">
        <f>IF(N972="nulová",J972,0)</f>
        <v>0</v>
      </c>
      <c r="BJ972" s="17" t="s">
        <v>83</v>
      </c>
      <c r="BK972" s="225">
        <f>ROUND(I972*H972,2)</f>
        <v>0</v>
      </c>
      <c r="BL972" s="17" t="s">
        <v>497</v>
      </c>
      <c r="BM972" s="224" t="s">
        <v>3522</v>
      </c>
    </row>
    <row r="973" s="2" customFormat="1" ht="49.05" customHeight="1">
      <c r="A973" s="39"/>
      <c r="B973" s="40"/>
      <c r="C973" s="213" t="s">
        <v>3523</v>
      </c>
      <c r="D973" s="213" t="s">
        <v>152</v>
      </c>
      <c r="E973" s="214" t="s">
        <v>3524</v>
      </c>
      <c r="F973" s="215" t="s">
        <v>3525</v>
      </c>
      <c r="G973" s="216" t="s">
        <v>162</v>
      </c>
      <c r="H973" s="217">
        <v>2</v>
      </c>
      <c r="I973" s="218"/>
      <c r="J973" s="219">
        <f>ROUND(I973*H973,2)</f>
        <v>0</v>
      </c>
      <c r="K973" s="215" t="s">
        <v>156</v>
      </c>
      <c r="L973" s="45"/>
      <c r="M973" s="220" t="s">
        <v>32</v>
      </c>
      <c r="N973" s="221" t="s">
        <v>47</v>
      </c>
      <c r="O973" s="85"/>
      <c r="P973" s="222">
        <f>O973*H973</f>
        <v>0</v>
      </c>
      <c r="Q973" s="222">
        <v>0</v>
      </c>
      <c r="R973" s="222">
        <f>Q973*H973</f>
        <v>0</v>
      </c>
      <c r="S973" s="222">
        <v>0</v>
      </c>
      <c r="T973" s="223">
        <f>S973*H973</f>
        <v>0</v>
      </c>
      <c r="U973" s="39"/>
      <c r="V973" s="39"/>
      <c r="W973" s="39"/>
      <c r="X973" s="39"/>
      <c r="Y973" s="39"/>
      <c r="Z973" s="39"/>
      <c r="AA973" s="39"/>
      <c r="AB973" s="39"/>
      <c r="AC973" s="39"/>
      <c r="AD973" s="39"/>
      <c r="AE973" s="39"/>
      <c r="AR973" s="224" t="s">
        <v>497</v>
      </c>
      <c r="AT973" s="224" t="s">
        <v>152</v>
      </c>
      <c r="AU973" s="224" t="s">
        <v>83</v>
      </c>
      <c r="AY973" s="17" t="s">
        <v>151</v>
      </c>
      <c r="BE973" s="225">
        <f>IF(N973="základní",J973,0)</f>
        <v>0</v>
      </c>
      <c r="BF973" s="225">
        <f>IF(N973="snížená",J973,0)</f>
        <v>0</v>
      </c>
      <c r="BG973" s="225">
        <f>IF(N973="zákl. přenesená",J973,0)</f>
        <v>0</v>
      </c>
      <c r="BH973" s="225">
        <f>IF(N973="sníž. přenesená",J973,0)</f>
        <v>0</v>
      </c>
      <c r="BI973" s="225">
        <f>IF(N973="nulová",J973,0)</f>
        <v>0</v>
      </c>
      <c r="BJ973" s="17" t="s">
        <v>83</v>
      </c>
      <c r="BK973" s="225">
        <f>ROUND(I973*H973,2)</f>
        <v>0</v>
      </c>
      <c r="BL973" s="17" t="s">
        <v>497</v>
      </c>
      <c r="BM973" s="224" t="s">
        <v>3526</v>
      </c>
    </row>
    <row r="974" s="2" customFormat="1" ht="49.05" customHeight="1">
      <c r="A974" s="39"/>
      <c r="B974" s="40"/>
      <c r="C974" s="213" t="s">
        <v>3527</v>
      </c>
      <c r="D974" s="213" t="s">
        <v>152</v>
      </c>
      <c r="E974" s="214" t="s">
        <v>3528</v>
      </c>
      <c r="F974" s="215" t="s">
        <v>3529</v>
      </c>
      <c r="G974" s="216" t="s">
        <v>162</v>
      </c>
      <c r="H974" s="217">
        <v>2</v>
      </c>
      <c r="I974" s="218"/>
      <c r="J974" s="219">
        <f>ROUND(I974*H974,2)</f>
        <v>0</v>
      </c>
      <c r="K974" s="215" t="s">
        <v>156</v>
      </c>
      <c r="L974" s="45"/>
      <c r="M974" s="220" t="s">
        <v>32</v>
      </c>
      <c r="N974" s="221" t="s">
        <v>47</v>
      </c>
      <c r="O974" s="85"/>
      <c r="P974" s="222">
        <f>O974*H974</f>
        <v>0</v>
      </c>
      <c r="Q974" s="222">
        <v>0</v>
      </c>
      <c r="R974" s="222">
        <f>Q974*H974</f>
        <v>0</v>
      </c>
      <c r="S974" s="222">
        <v>0</v>
      </c>
      <c r="T974" s="223">
        <f>S974*H974</f>
        <v>0</v>
      </c>
      <c r="U974" s="39"/>
      <c r="V974" s="39"/>
      <c r="W974" s="39"/>
      <c r="X974" s="39"/>
      <c r="Y974" s="39"/>
      <c r="Z974" s="39"/>
      <c r="AA974" s="39"/>
      <c r="AB974" s="39"/>
      <c r="AC974" s="39"/>
      <c r="AD974" s="39"/>
      <c r="AE974" s="39"/>
      <c r="AR974" s="224" t="s">
        <v>497</v>
      </c>
      <c r="AT974" s="224" t="s">
        <v>152</v>
      </c>
      <c r="AU974" s="224" t="s">
        <v>83</v>
      </c>
      <c r="AY974" s="17" t="s">
        <v>151</v>
      </c>
      <c r="BE974" s="225">
        <f>IF(N974="základní",J974,0)</f>
        <v>0</v>
      </c>
      <c r="BF974" s="225">
        <f>IF(N974="snížená",J974,0)</f>
        <v>0</v>
      </c>
      <c r="BG974" s="225">
        <f>IF(N974="zákl. přenesená",J974,0)</f>
        <v>0</v>
      </c>
      <c r="BH974" s="225">
        <f>IF(N974="sníž. přenesená",J974,0)</f>
        <v>0</v>
      </c>
      <c r="BI974" s="225">
        <f>IF(N974="nulová",J974,0)</f>
        <v>0</v>
      </c>
      <c r="BJ974" s="17" t="s">
        <v>83</v>
      </c>
      <c r="BK974" s="225">
        <f>ROUND(I974*H974,2)</f>
        <v>0</v>
      </c>
      <c r="BL974" s="17" t="s">
        <v>497</v>
      </c>
      <c r="BM974" s="224" t="s">
        <v>3530</v>
      </c>
    </row>
    <row r="975" s="2" customFormat="1" ht="49.05" customHeight="1">
      <c r="A975" s="39"/>
      <c r="B975" s="40"/>
      <c r="C975" s="213" t="s">
        <v>3531</v>
      </c>
      <c r="D975" s="213" t="s">
        <v>152</v>
      </c>
      <c r="E975" s="214" t="s">
        <v>3532</v>
      </c>
      <c r="F975" s="215" t="s">
        <v>3533</v>
      </c>
      <c r="G975" s="216" t="s">
        <v>162</v>
      </c>
      <c r="H975" s="217">
        <v>2</v>
      </c>
      <c r="I975" s="218"/>
      <c r="J975" s="219">
        <f>ROUND(I975*H975,2)</f>
        <v>0</v>
      </c>
      <c r="K975" s="215" t="s">
        <v>156</v>
      </c>
      <c r="L975" s="45"/>
      <c r="M975" s="220" t="s">
        <v>32</v>
      </c>
      <c r="N975" s="221" t="s">
        <v>47</v>
      </c>
      <c r="O975" s="85"/>
      <c r="P975" s="222">
        <f>O975*H975</f>
        <v>0</v>
      </c>
      <c r="Q975" s="222">
        <v>0</v>
      </c>
      <c r="R975" s="222">
        <f>Q975*H975</f>
        <v>0</v>
      </c>
      <c r="S975" s="222">
        <v>0</v>
      </c>
      <c r="T975" s="223">
        <f>S975*H975</f>
        <v>0</v>
      </c>
      <c r="U975" s="39"/>
      <c r="V975" s="39"/>
      <c r="W975" s="39"/>
      <c r="X975" s="39"/>
      <c r="Y975" s="39"/>
      <c r="Z975" s="39"/>
      <c r="AA975" s="39"/>
      <c r="AB975" s="39"/>
      <c r="AC975" s="39"/>
      <c r="AD975" s="39"/>
      <c r="AE975" s="39"/>
      <c r="AR975" s="224" t="s">
        <v>497</v>
      </c>
      <c r="AT975" s="224" t="s">
        <v>152</v>
      </c>
      <c r="AU975" s="224" t="s">
        <v>83</v>
      </c>
      <c r="AY975" s="17" t="s">
        <v>151</v>
      </c>
      <c r="BE975" s="225">
        <f>IF(N975="základní",J975,0)</f>
        <v>0</v>
      </c>
      <c r="BF975" s="225">
        <f>IF(N975="snížená",J975,0)</f>
        <v>0</v>
      </c>
      <c r="BG975" s="225">
        <f>IF(N975="zákl. přenesená",J975,0)</f>
        <v>0</v>
      </c>
      <c r="BH975" s="225">
        <f>IF(N975="sníž. přenesená",J975,0)</f>
        <v>0</v>
      </c>
      <c r="BI975" s="225">
        <f>IF(N975="nulová",J975,0)</f>
        <v>0</v>
      </c>
      <c r="BJ975" s="17" t="s">
        <v>83</v>
      </c>
      <c r="BK975" s="225">
        <f>ROUND(I975*H975,2)</f>
        <v>0</v>
      </c>
      <c r="BL975" s="17" t="s">
        <v>497</v>
      </c>
      <c r="BM975" s="224" t="s">
        <v>3534</v>
      </c>
    </row>
    <row r="976" s="2" customFormat="1" ht="49.05" customHeight="1">
      <c r="A976" s="39"/>
      <c r="B976" s="40"/>
      <c r="C976" s="213" t="s">
        <v>3535</v>
      </c>
      <c r="D976" s="213" t="s">
        <v>152</v>
      </c>
      <c r="E976" s="214" t="s">
        <v>3536</v>
      </c>
      <c r="F976" s="215" t="s">
        <v>3537</v>
      </c>
      <c r="G976" s="216" t="s">
        <v>162</v>
      </c>
      <c r="H976" s="217">
        <v>2</v>
      </c>
      <c r="I976" s="218"/>
      <c r="J976" s="219">
        <f>ROUND(I976*H976,2)</f>
        <v>0</v>
      </c>
      <c r="K976" s="215" t="s">
        <v>156</v>
      </c>
      <c r="L976" s="45"/>
      <c r="M976" s="220" t="s">
        <v>32</v>
      </c>
      <c r="N976" s="221" t="s">
        <v>47</v>
      </c>
      <c r="O976" s="85"/>
      <c r="P976" s="222">
        <f>O976*H976</f>
        <v>0</v>
      </c>
      <c r="Q976" s="222">
        <v>0</v>
      </c>
      <c r="R976" s="222">
        <f>Q976*H976</f>
        <v>0</v>
      </c>
      <c r="S976" s="222">
        <v>0</v>
      </c>
      <c r="T976" s="223">
        <f>S976*H976</f>
        <v>0</v>
      </c>
      <c r="U976" s="39"/>
      <c r="V976" s="39"/>
      <c r="W976" s="39"/>
      <c r="X976" s="39"/>
      <c r="Y976" s="39"/>
      <c r="Z976" s="39"/>
      <c r="AA976" s="39"/>
      <c r="AB976" s="39"/>
      <c r="AC976" s="39"/>
      <c r="AD976" s="39"/>
      <c r="AE976" s="39"/>
      <c r="AR976" s="224" t="s">
        <v>497</v>
      </c>
      <c r="AT976" s="224" t="s">
        <v>152</v>
      </c>
      <c r="AU976" s="224" t="s">
        <v>83</v>
      </c>
      <c r="AY976" s="17" t="s">
        <v>151</v>
      </c>
      <c r="BE976" s="225">
        <f>IF(N976="základní",J976,0)</f>
        <v>0</v>
      </c>
      <c r="BF976" s="225">
        <f>IF(N976="snížená",J976,0)</f>
        <v>0</v>
      </c>
      <c r="BG976" s="225">
        <f>IF(N976="zákl. přenesená",J976,0)</f>
        <v>0</v>
      </c>
      <c r="BH976" s="225">
        <f>IF(N976="sníž. přenesená",J976,0)</f>
        <v>0</v>
      </c>
      <c r="BI976" s="225">
        <f>IF(N976="nulová",J976,0)</f>
        <v>0</v>
      </c>
      <c r="BJ976" s="17" t="s">
        <v>83</v>
      </c>
      <c r="BK976" s="225">
        <f>ROUND(I976*H976,2)</f>
        <v>0</v>
      </c>
      <c r="BL976" s="17" t="s">
        <v>497</v>
      </c>
      <c r="BM976" s="224" t="s">
        <v>3538</v>
      </c>
    </row>
    <row r="977" s="2" customFormat="1" ht="49.05" customHeight="1">
      <c r="A977" s="39"/>
      <c r="B977" s="40"/>
      <c r="C977" s="213" t="s">
        <v>3539</v>
      </c>
      <c r="D977" s="213" t="s">
        <v>152</v>
      </c>
      <c r="E977" s="214" t="s">
        <v>3540</v>
      </c>
      <c r="F977" s="215" t="s">
        <v>3541</v>
      </c>
      <c r="G977" s="216" t="s">
        <v>162</v>
      </c>
      <c r="H977" s="217">
        <v>3</v>
      </c>
      <c r="I977" s="218"/>
      <c r="J977" s="219">
        <f>ROUND(I977*H977,2)</f>
        <v>0</v>
      </c>
      <c r="K977" s="215" t="s">
        <v>156</v>
      </c>
      <c r="L977" s="45"/>
      <c r="M977" s="220" t="s">
        <v>32</v>
      </c>
      <c r="N977" s="221" t="s">
        <v>47</v>
      </c>
      <c r="O977" s="85"/>
      <c r="P977" s="222">
        <f>O977*H977</f>
        <v>0</v>
      </c>
      <c r="Q977" s="222">
        <v>0</v>
      </c>
      <c r="R977" s="222">
        <f>Q977*H977</f>
        <v>0</v>
      </c>
      <c r="S977" s="222">
        <v>0</v>
      </c>
      <c r="T977" s="223">
        <f>S977*H977</f>
        <v>0</v>
      </c>
      <c r="U977" s="39"/>
      <c r="V977" s="39"/>
      <c r="W977" s="39"/>
      <c r="X977" s="39"/>
      <c r="Y977" s="39"/>
      <c r="Z977" s="39"/>
      <c r="AA977" s="39"/>
      <c r="AB977" s="39"/>
      <c r="AC977" s="39"/>
      <c r="AD977" s="39"/>
      <c r="AE977" s="39"/>
      <c r="AR977" s="224" t="s">
        <v>497</v>
      </c>
      <c r="AT977" s="224" t="s">
        <v>152</v>
      </c>
      <c r="AU977" s="224" t="s">
        <v>83</v>
      </c>
      <c r="AY977" s="17" t="s">
        <v>151</v>
      </c>
      <c r="BE977" s="225">
        <f>IF(N977="základní",J977,0)</f>
        <v>0</v>
      </c>
      <c r="BF977" s="225">
        <f>IF(N977="snížená",J977,0)</f>
        <v>0</v>
      </c>
      <c r="BG977" s="225">
        <f>IF(N977="zákl. přenesená",J977,0)</f>
        <v>0</v>
      </c>
      <c r="BH977" s="225">
        <f>IF(N977="sníž. přenesená",J977,0)</f>
        <v>0</v>
      </c>
      <c r="BI977" s="225">
        <f>IF(N977="nulová",J977,0)</f>
        <v>0</v>
      </c>
      <c r="BJ977" s="17" t="s">
        <v>83</v>
      </c>
      <c r="BK977" s="225">
        <f>ROUND(I977*H977,2)</f>
        <v>0</v>
      </c>
      <c r="BL977" s="17" t="s">
        <v>497</v>
      </c>
      <c r="BM977" s="224" t="s">
        <v>3542</v>
      </c>
    </row>
    <row r="978" s="2" customFormat="1" ht="49.05" customHeight="1">
      <c r="A978" s="39"/>
      <c r="B978" s="40"/>
      <c r="C978" s="213" t="s">
        <v>3543</v>
      </c>
      <c r="D978" s="213" t="s">
        <v>152</v>
      </c>
      <c r="E978" s="214" t="s">
        <v>3544</v>
      </c>
      <c r="F978" s="215" t="s">
        <v>3545</v>
      </c>
      <c r="G978" s="216" t="s">
        <v>162</v>
      </c>
      <c r="H978" s="217">
        <v>10</v>
      </c>
      <c r="I978" s="218"/>
      <c r="J978" s="219">
        <f>ROUND(I978*H978,2)</f>
        <v>0</v>
      </c>
      <c r="K978" s="215" t="s">
        <v>156</v>
      </c>
      <c r="L978" s="45"/>
      <c r="M978" s="220" t="s">
        <v>32</v>
      </c>
      <c r="N978" s="221" t="s">
        <v>47</v>
      </c>
      <c r="O978" s="85"/>
      <c r="P978" s="222">
        <f>O978*H978</f>
        <v>0</v>
      </c>
      <c r="Q978" s="222">
        <v>0</v>
      </c>
      <c r="R978" s="222">
        <f>Q978*H978</f>
        <v>0</v>
      </c>
      <c r="S978" s="222">
        <v>0</v>
      </c>
      <c r="T978" s="223">
        <f>S978*H978</f>
        <v>0</v>
      </c>
      <c r="U978" s="39"/>
      <c r="V978" s="39"/>
      <c r="W978" s="39"/>
      <c r="X978" s="39"/>
      <c r="Y978" s="39"/>
      <c r="Z978" s="39"/>
      <c r="AA978" s="39"/>
      <c r="AB978" s="39"/>
      <c r="AC978" s="39"/>
      <c r="AD978" s="39"/>
      <c r="AE978" s="39"/>
      <c r="AR978" s="224" t="s">
        <v>497</v>
      </c>
      <c r="AT978" s="224" t="s">
        <v>152</v>
      </c>
      <c r="AU978" s="224" t="s">
        <v>83</v>
      </c>
      <c r="AY978" s="17" t="s">
        <v>151</v>
      </c>
      <c r="BE978" s="225">
        <f>IF(N978="základní",J978,0)</f>
        <v>0</v>
      </c>
      <c r="BF978" s="225">
        <f>IF(N978="snížená",J978,0)</f>
        <v>0</v>
      </c>
      <c r="BG978" s="225">
        <f>IF(N978="zákl. přenesená",J978,0)</f>
        <v>0</v>
      </c>
      <c r="BH978" s="225">
        <f>IF(N978="sníž. přenesená",J978,0)</f>
        <v>0</v>
      </c>
      <c r="BI978" s="225">
        <f>IF(N978="nulová",J978,0)</f>
        <v>0</v>
      </c>
      <c r="BJ978" s="17" t="s">
        <v>83</v>
      </c>
      <c r="BK978" s="225">
        <f>ROUND(I978*H978,2)</f>
        <v>0</v>
      </c>
      <c r="BL978" s="17" t="s">
        <v>497</v>
      </c>
      <c r="BM978" s="224" t="s">
        <v>3546</v>
      </c>
    </row>
    <row r="979" s="2" customFormat="1" ht="49.05" customHeight="1">
      <c r="A979" s="39"/>
      <c r="B979" s="40"/>
      <c r="C979" s="213" t="s">
        <v>3547</v>
      </c>
      <c r="D979" s="213" t="s">
        <v>152</v>
      </c>
      <c r="E979" s="214" t="s">
        <v>3548</v>
      </c>
      <c r="F979" s="215" t="s">
        <v>3549</v>
      </c>
      <c r="G979" s="216" t="s">
        <v>162</v>
      </c>
      <c r="H979" s="217">
        <v>1</v>
      </c>
      <c r="I979" s="218"/>
      <c r="J979" s="219">
        <f>ROUND(I979*H979,2)</f>
        <v>0</v>
      </c>
      <c r="K979" s="215" t="s">
        <v>156</v>
      </c>
      <c r="L979" s="45"/>
      <c r="M979" s="220" t="s">
        <v>32</v>
      </c>
      <c r="N979" s="221" t="s">
        <v>47</v>
      </c>
      <c r="O979" s="85"/>
      <c r="P979" s="222">
        <f>O979*H979</f>
        <v>0</v>
      </c>
      <c r="Q979" s="222">
        <v>0</v>
      </c>
      <c r="R979" s="222">
        <f>Q979*H979</f>
        <v>0</v>
      </c>
      <c r="S979" s="222">
        <v>0</v>
      </c>
      <c r="T979" s="223">
        <f>S979*H979</f>
        <v>0</v>
      </c>
      <c r="U979" s="39"/>
      <c r="V979" s="39"/>
      <c r="W979" s="39"/>
      <c r="X979" s="39"/>
      <c r="Y979" s="39"/>
      <c r="Z979" s="39"/>
      <c r="AA979" s="39"/>
      <c r="AB979" s="39"/>
      <c r="AC979" s="39"/>
      <c r="AD979" s="39"/>
      <c r="AE979" s="39"/>
      <c r="AR979" s="224" t="s">
        <v>497</v>
      </c>
      <c r="AT979" s="224" t="s">
        <v>152</v>
      </c>
      <c r="AU979" s="224" t="s">
        <v>83</v>
      </c>
      <c r="AY979" s="17" t="s">
        <v>151</v>
      </c>
      <c r="BE979" s="225">
        <f>IF(N979="základní",J979,0)</f>
        <v>0</v>
      </c>
      <c r="BF979" s="225">
        <f>IF(N979="snížená",J979,0)</f>
        <v>0</v>
      </c>
      <c r="BG979" s="225">
        <f>IF(N979="zákl. přenesená",J979,0)</f>
        <v>0</v>
      </c>
      <c r="BH979" s="225">
        <f>IF(N979="sníž. přenesená",J979,0)</f>
        <v>0</v>
      </c>
      <c r="BI979" s="225">
        <f>IF(N979="nulová",J979,0)</f>
        <v>0</v>
      </c>
      <c r="BJ979" s="17" t="s">
        <v>83</v>
      </c>
      <c r="BK979" s="225">
        <f>ROUND(I979*H979,2)</f>
        <v>0</v>
      </c>
      <c r="BL979" s="17" t="s">
        <v>497</v>
      </c>
      <c r="BM979" s="224" t="s">
        <v>3550</v>
      </c>
    </row>
    <row r="980" s="2" customFormat="1" ht="49.05" customHeight="1">
      <c r="A980" s="39"/>
      <c r="B980" s="40"/>
      <c r="C980" s="213" t="s">
        <v>3551</v>
      </c>
      <c r="D980" s="213" t="s">
        <v>152</v>
      </c>
      <c r="E980" s="214" t="s">
        <v>3552</v>
      </c>
      <c r="F980" s="215" t="s">
        <v>3553</v>
      </c>
      <c r="G980" s="216" t="s">
        <v>162</v>
      </c>
      <c r="H980" s="217">
        <v>2</v>
      </c>
      <c r="I980" s="218"/>
      <c r="J980" s="219">
        <f>ROUND(I980*H980,2)</f>
        <v>0</v>
      </c>
      <c r="K980" s="215" t="s">
        <v>156</v>
      </c>
      <c r="L980" s="45"/>
      <c r="M980" s="220" t="s">
        <v>32</v>
      </c>
      <c r="N980" s="221" t="s">
        <v>47</v>
      </c>
      <c r="O980" s="85"/>
      <c r="P980" s="222">
        <f>O980*H980</f>
        <v>0</v>
      </c>
      <c r="Q980" s="222">
        <v>0</v>
      </c>
      <c r="R980" s="222">
        <f>Q980*H980</f>
        <v>0</v>
      </c>
      <c r="S980" s="222">
        <v>0</v>
      </c>
      <c r="T980" s="223">
        <f>S980*H980</f>
        <v>0</v>
      </c>
      <c r="U980" s="39"/>
      <c r="V980" s="39"/>
      <c r="W980" s="39"/>
      <c r="X980" s="39"/>
      <c r="Y980" s="39"/>
      <c r="Z980" s="39"/>
      <c r="AA980" s="39"/>
      <c r="AB980" s="39"/>
      <c r="AC980" s="39"/>
      <c r="AD980" s="39"/>
      <c r="AE980" s="39"/>
      <c r="AR980" s="224" t="s">
        <v>497</v>
      </c>
      <c r="AT980" s="224" t="s">
        <v>152</v>
      </c>
      <c r="AU980" s="224" t="s">
        <v>83</v>
      </c>
      <c r="AY980" s="17" t="s">
        <v>151</v>
      </c>
      <c r="BE980" s="225">
        <f>IF(N980="základní",J980,0)</f>
        <v>0</v>
      </c>
      <c r="BF980" s="225">
        <f>IF(N980="snížená",J980,0)</f>
        <v>0</v>
      </c>
      <c r="BG980" s="225">
        <f>IF(N980="zákl. přenesená",J980,0)</f>
        <v>0</v>
      </c>
      <c r="BH980" s="225">
        <f>IF(N980="sníž. přenesená",J980,0)</f>
        <v>0</v>
      </c>
      <c r="BI980" s="225">
        <f>IF(N980="nulová",J980,0)</f>
        <v>0</v>
      </c>
      <c r="BJ980" s="17" t="s">
        <v>83</v>
      </c>
      <c r="BK980" s="225">
        <f>ROUND(I980*H980,2)</f>
        <v>0</v>
      </c>
      <c r="BL980" s="17" t="s">
        <v>497</v>
      </c>
      <c r="BM980" s="224" t="s">
        <v>3554</v>
      </c>
    </row>
    <row r="981" s="2" customFormat="1" ht="49.05" customHeight="1">
      <c r="A981" s="39"/>
      <c r="B981" s="40"/>
      <c r="C981" s="213" t="s">
        <v>3555</v>
      </c>
      <c r="D981" s="213" t="s">
        <v>152</v>
      </c>
      <c r="E981" s="214" t="s">
        <v>3556</v>
      </c>
      <c r="F981" s="215" t="s">
        <v>3557</v>
      </c>
      <c r="G981" s="216" t="s">
        <v>162</v>
      </c>
      <c r="H981" s="217">
        <v>2</v>
      </c>
      <c r="I981" s="218"/>
      <c r="J981" s="219">
        <f>ROUND(I981*H981,2)</f>
        <v>0</v>
      </c>
      <c r="K981" s="215" t="s">
        <v>156</v>
      </c>
      <c r="L981" s="45"/>
      <c r="M981" s="220" t="s">
        <v>32</v>
      </c>
      <c r="N981" s="221" t="s">
        <v>47</v>
      </c>
      <c r="O981" s="85"/>
      <c r="P981" s="222">
        <f>O981*H981</f>
        <v>0</v>
      </c>
      <c r="Q981" s="222">
        <v>0</v>
      </c>
      <c r="R981" s="222">
        <f>Q981*H981</f>
        <v>0</v>
      </c>
      <c r="S981" s="222">
        <v>0</v>
      </c>
      <c r="T981" s="223">
        <f>S981*H981</f>
        <v>0</v>
      </c>
      <c r="U981" s="39"/>
      <c r="V981" s="39"/>
      <c r="W981" s="39"/>
      <c r="X981" s="39"/>
      <c r="Y981" s="39"/>
      <c r="Z981" s="39"/>
      <c r="AA981" s="39"/>
      <c r="AB981" s="39"/>
      <c r="AC981" s="39"/>
      <c r="AD981" s="39"/>
      <c r="AE981" s="39"/>
      <c r="AR981" s="224" t="s">
        <v>497</v>
      </c>
      <c r="AT981" s="224" t="s">
        <v>152</v>
      </c>
      <c r="AU981" s="224" t="s">
        <v>83</v>
      </c>
      <c r="AY981" s="17" t="s">
        <v>151</v>
      </c>
      <c r="BE981" s="225">
        <f>IF(N981="základní",J981,0)</f>
        <v>0</v>
      </c>
      <c r="BF981" s="225">
        <f>IF(N981="snížená",J981,0)</f>
        <v>0</v>
      </c>
      <c r="BG981" s="225">
        <f>IF(N981="zákl. přenesená",J981,0)</f>
        <v>0</v>
      </c>
      <c r="BH981" s="225">
        <f>IF(N981="sníž. přenesená",J981,0)</f>
        <v>0</v>
      </c>
      <c r="BI981" s="225">
        <f>IF(N981="nulová",J981,0)</f>
        <v>0</v>
      </c>
      <c r="BJ981" s="17" t="s">
        <v>83</v>
      </c>
      <c r="BK981" s="225">
        <f>ROUND(I981*H981,2)</f>
        <v>0</v>
      </c>
      <c r="BL981" s="17" t="s">
        <v>497</v>
      </c>
      <c r="BM981" s="224" t="s">
        <v>3558</v>
      </c>
    </row>
    <row r="982" s="2" customFormat="1" ht="49.05" customHeight="1">
      <c r="A982" s="39"/>
      <c r="B982" s="40"/>
      <c r="C982" s="213" t="s">
        <v>3559</v>
      </c>
      <c r="D982" s="213" t="s">
        <v>152</v>
      </c>
      <c r="E982" s="214" t="s">
        <v>3560</v>
      </c>
      <c r="F982" s="215" t="s">
        <v>3561</v>
      </c>
      <c r="G982" s="216" t="s">
        <v>162</v>
      </c>
      <c r="H982" s="217">
        <v>2</v>
      </c>
      <c r="I982" s="218"/>
      <c r="J982" s="219">
        <f>ROUND(I982*H982,2)</f>
        <v>0</v>
      </c>
      <c r="K982" s="215" t="s">
        <v>156</v>
      </c>
      <c r="L982" s="45"/>
      <c r="M982" s="220" t="s">
        <v>32</v>
      </c>
      <c r="N982" s="221" t="s">
        <v>47</v>
      </c>
      <c r="O982" s="85"/>
      <c r="P982" s="222">
        <f>O982*H982</f>
        <v>0</v>
      </c>
      <c r="Q982" s="222">
        <v>0</v>
      </c>
      <c r="R982" s="222">
        <f>Q982*H982</f>
        <v>0</v>
      </c>
      <c r="S982" s="222">
        <v>0</v>
      </c>
      <c r="T982" s="223">
        <f>S982*H982</f>
        <v>0</v>
      </c>
      <c r="U982" s="39"/>
      <c r="V982" s="39"/>
      <c r="W982" s="39"/>
      <c r="X982" s="39"/>
      <c r="Y982" s="39"/>
      <c r="Z982" s="39"/>
      <c r="AA982" s="39"/>
      <c r="AB982" s="39"/>
      <c r="AC982" s="39"/>
      <c r="AD982" s="39"/>
      <c r="AE982" s="39"/>
      <c r="AR982" s="224" t="s">
        <v>497</v>
      </c>
      <c r="AT982" s="224" t="s">
        <v>152</v>
      </c>
      <c r="AU982" s="224" t="s">
        <v>83</v>
      </c>
      <c r="AY982" s="17" t="s">
        <v>151</v>
      </c>
      <c r="BE982" s="225">
        <f>IF(N982="základní",J982,0)</f>
        <v>0</v>
      </c>
      <c r="BF982" s="225">
        <f>IF(N982="snížená",J982,0)</f>
        <v>0</v>
      </c>
      <c r="BG982" s="225">
        <f>IF(N982="zákl. přenesená",J982,0)</f>
        <v>0</v>
      </c>
      <c r="BH982" s="225">
        <f>IF(N982="sníž. přenesená",J982,0)</f>
        <v>0</v>
      </c>
      <c r="BI982" s="225">
        <f>IF(N982="nulová",J982,0)</f>
        <v>0</v>
      </c>
      <c r="BJ982" s="17" t="s">
        <v>83</v>
      </c>
      <c r="BK982" s="225">
        <f>ROUND(I982*H982,2)</f>
        <v>0</v>
      </c>
      <c r="BL982" s="17" t="s">
        <v>497</v>
      </c>
      <c r="BM982" s="224" t="s">
        <v>3562</v>
      </c>
    </row>
    <row r="983" s="2" customFormat="1" ht="49.05" customHeight="1">
      <c r="A983" s="39"/>
      <c r="B983" s="40"/>
      <c r="C983" s="213" t="s">
        <v>3563</v>
      </c>
      <c r="D983" s="213" t="s">
        <v>152</v>
      </c>
      <c r="E983" s="214" t="s">
        <v>3564</v>
      </c>
      <c r="F983" s="215" t="s">
        <v>3565</v>
      </c>
      <c r="G983" s="216" t="s">
        <v>162</v>
      </c>
      <c r="H983" s="217">
        <v>2</v>
      </c>
      <c r="I983" s="218"/>
      <c r="J983" s="219">
        <f>ROUND(I983*H983,2)</f>
        <v>0</v>
      </c>
      <c r="K983" s="215" t="s">
        <v>156</v>
      </c>
      <c r="L983" s="45"/>
      <c r="M983" s="220" t="s">
        <v>32</v>
      </c>
      <c r="N983" s="221" t="s">
        <v>47</v>
      </c>
      <c r="O983" s="85"/>
      <c r="P983" s="222">
        <f>O983*H983</f>
        <v>0</v>
      </c>
      <c r="Q983" s="222">
        <v>0</v>
      </c>
      <c r="R983" s="222">
        <f>Q983*H983</f>
        <v>0</v>
      </c>
      <c r="S983" s="222">
        <v>0</v>
      </c>
      <c r="T983" s="223">
        <f>S983*H983</f>
        <v>0</v>
      </c>
      <c r="U983" s="39"/>
      <c r="V983" s="39"/>
      <c r="W983" s="39"/>
      <c r="X983" s="39"/>
      <c r="Y983" s="39"/>
      <c r="Z983" s="39"/>
      <c r="AA983" s="39"/>
      <c r="AB983" s="39"/>
      <c r="AC983" s="39"/>
      <c r="AD983" s="39"/>
      <c r="AE983" s="39"/>
      <c r="AR983" s="224" t="s">
        <v>497</v>
      </c>
      <c r="AT983" s="224" t="s">
        <v>152</v>
      </c>
      <c r="AU983" s="224" t="s">
        <v>83</v>
      </c>
      <c r="AY983" s="17" t="s">
        <v>151</v>
      </c>
      <c r="BE983" s="225">
        <f>IF(N983="základní",J983,0)</f>
        <v>0</v>
      </c>
      <c r="BF983" s="225">
        <f>IF(N983="snížená",J983,0)</f>
        <v>0</v>
      </c>
      <c r="BG983" s="225">
        <f>IF(N983="zákl. přenesená",J983,0)</f>
        <v>0</v>
      </c>
      <c r="BH983" s="225">
        <f>IF(N983="sníž. přenesená",J983,0)</f>
        <v>0</v>
      </c>
      <c r="BI983" s="225">
        <f>IF(N983="nulová",J983,0)</f>
        <v>0</v>
      </c>
      <c r="BJ983" s="17" t="s">
        <v>83</v>
      </c>
      <c r="BK983" s="225">
        <f>ROUND(I983*H983,2)</f>
        <v>0</v>
      </c>
      <c r="BL983" s="17" t="s">
        <v>497</v>
      </c>
      <c r="BM983" s="224" t="s">
        <v>3566</v>
      </c>
    </row>
    <row r="984" s="2" customFormat="1" ht="49.05" customHeight="1">
      <c r="A984" s="39"/>
      <c r="B984" s="40"/>
      <c r="C984" s="213" t="s">
        <v>3567</v>
      </c>
      <c r="D984" s="213" t="s">
        <v>152</v>
      </c>
      <c r="E984" s="214" t="s">
        <v>3568</v>
      </c>
      <c r="F984" s="215" t="s">
        <v>3569</v>
      </c>
      <c r="G984" s="216" t="s">
        <v>162</v>
      </c>
      <c r="H984" s="217">
        <v>4</v>
      </c>
      <c r="I984" s="218"/>
      <c r="J984" s="219">
        <f>ROUND(I984*H984,2)</f>
        <v>0</v>
      </c>
      <c r="K984" s="215" t="s">
        <v>156</v>
      </c>
      <c r="L984" s="45"/>
      <c r="M984" s="220" t="s">
        <v>32</v>
      </c>
      <c r="N984" s="221" t="s">
        <v>47</v>
      </c>
      <c r="O984" s="85"/>
      <c r="P984" s="222">
        <f>O984*H984</f>
        <v>0</v>
      </c>
      <c r="Q984" s="222">
        <v>0</v>
      </c>
      <c r="R984" s="222">
        <f>Q984*H984</f>
        <v>0</v>
      </c>
      <c r="S984" s="222">
        <v>0</v>
      </c>
      <c r="T984" s="223">
        <f>S984*H984</f>
        <v>0</v>
      </c>
      <c r="U984" s="39"/>
      <c r="V984" s="39"/>
      <c r="W984" s="39"/>
      <c r="X984" s="39"/>
      <c r="Y984" s="39"/>
      <c r="Z984" s="39"/>
      <c r="AA984" s="39"/>
      <c r="AB984" s="39"/>
      <c r="AC984" s="39"/>
      <c r="AD984" s="39"/>
      <c r="AE984" s="39"/>
      <c r="AR984" s="224" t="s">
        <v>497</v>
      </c>
      <c r="AT984" s="224" t="s">
        <v>152</v>
      </c>
      <c r="AU984" s="224" t="s">
        <v>83</v>
      </c>
      <c r="AY984" s="17" t="s">
        <v>151</v>
      </c>
      <c r="BE984" s="225">
        <f>IF(N984="základní",J984,0)</f>
        <v>0</v>
      </c>
      <c r="BF984" s="225">
        <f>IF(N984="snížená",J984,0)</f>
        <v>0</v>
      </c>
      <c r="BG984" s="225">
        <f>IF(N984="zákl. přenesená",J984,0)</f>
        <v>0</v>
      </c>
      <c r="BH984" s="225">
        <f>IF(N984="sníž. přenesená",J984,0)</f>
        <v>0</v>
      </c>
      <c r="BI984" s="225">
        <f>IF(N984="nulová",J984,0)</f>
        <v>0</v>
      </c>
      <c r="BJ984" s="17" t="s">
        <v>83</v>
      </c>
      <c r="BK984" s="225">
        <f>ROUND(I984*H984,2)</f>
        <v>0</v>
      </c>
      <c r="BL984" s="17" t="s">
        <v>497</v>
      </c>
      <c r="BM984" s="224" t="s">
        <v>3570</v>
      </c>
    </row>
    <row r="985" s="2" customFormat="1" ht="49.05" customHeight="1">
      <c r="A985" s="39"/>
      <c r="B985" s="40"/>
      <c r="C985" s="213" t="s">
        <v>3571</v>
      </c>
      <c r="D985" s="213" t="s">
        <v>152</v>
      </c>
      <c r="E985" s="214" t="s">
        <v>3572</v>
      </c>
      <c r="F985" s="215" t="s">
        <v>3573</v>
      </c>
      <c r="G985" s="216" t="s">
        <v>162</v>
      </c>
      <c r="H985" s="217">
        <v>2</v>
      </c>
      <c r="I985" s="218"/>
      <c r="J985" s="219">
        <f>ROUND(I985*H985,2)</f>
        <v>0</v>
      </c>
      <c r="K985" s="215" t="s">
        <v>156</v>
      </c>
      <c r="L985" s="45"/>
      <c r="M985" s="220" t="s">
        <v>32</v>
      </c>
      <c r="N985" s="221" t="s">
        <v>47</v>
      </c>
      <c r="O985" s="85"/>
      <c r="P985" s="222">
        <f>O985*H985</f>
        <v>0</v>
      </c>
      <c r="Q985" s="222">
        <v>0</v>
      </c>
      <c r="R985" s="222">
        <f>Q985*H985</f>
        <v>0</v>
      </c>
      <c r="S985" s="222">
        <v>0</v>
      </c>
      <c r="T985" s="223">
        <f>S985*H985</f>
        <v>0</v>
      </c>
      <c r="U985" s="39"/>
      <c r="V985" s="39"/>
      <c r="W985" s="39"/>
      <c r="X985" s="39"/>
      <c r="Y985" s="39"/>
      <c r="Z985" s="39"/>
      <c r="AA985" s="39"/>
      <c r="AB985" s="39"/>
      <c r="AC985" s="39"/>
      <c r="AD985" s="39"/>
      <c r="AE985" s="39"/>
      <c r="AR985" s="224" t="s">
        <v>497</v>
      </c>
      <c r="AT985" s="224" t="s">
        <v>152</v>
      </c>
      <c r="AU985" s="224" t="s">
        <v>83</v>
      </c>
      <c r="AY985" s="17" t="s">
        <v>151</v>
      </c>
      <c r="BE985" s="225">
        <f>IF(N985="základní",J985,0)</f>
        <v>0</v>
      </c>
      <c r="BF985" s="225">
        <f>IF(N985="snížená",J985,0)</f>
        <v>0</v>
      </c>
      <c r="BG985" s="225">
        <f>IF(N985="zákl. přenesená",J985,0)</f>
        <v>0</v>
      </c>
      <c r="BH985" s="225">
        <f>IF(N985="sníž. přenesená",J985,0)</f>
        <v>0</v>
      </c>
      <c r="BI985" s="225">
        <f>IF(N985="nulová",J985,0)</f>
        <v>0</v>
      </c>
      <c r="BJ985" s="17" t="s">
        <v>83</v>
      </c>
      <c r="BK985" s="225">
        <f>ROUND(I985*H985,2)</f>
        <v>0</v>
      </c>
      <c r="BL985" s="17" t="s">
        <v>497</v>
      </c>
      <c r="BM985" s="224" t="s">
        <v>3574</v>
      </c>
    </row>
    <row r="986" s="2" customFormat="1" ht="49.05" customHeight="1">
      <c r="A986" s="39"/>
      <c r="B986" s="40"/>
      <c r="C986" s="213" t="s">
        <v>3575</v>
      </c>
      <c r="D986" s="213" t="s">
        <v>152</v>
      </c>
      <c r="E986" s="214" t="s">
        <v>3576</v>
      </c>
      <c r="F986" s="215" t="s">
        <v>3577</v>
      </c>
      <c r="G986" s="216" t="s">
        <v>162</v>
      </c>
      <c r="H986" s="217">
        <v>2</v>
      </c>
      <c r="I986" s="218"/>
      <c r="J986" s="219">
        <f>ROUND(I986*H986,2)</f>
        <v>0</v>
      </c>
      <c r="K986" s="215" t="s">
        <v>156</v>
      </c>
      <c r="L986" s="45"/>
      <c r="M986" s="220" t="s">
        <v>32</v>
      </c>
      <c r="N986" s="221" t="s">
        <v>47</v>
      </c>
      <c r="O986" s="85"/>
      <c r="P986" s="222">
        <f>O986*H986</f>
        <v>0</v>
      </c>
      <c r="Q986" s="222">
        <v>0</v>
      </c>
      <c r="R986" s="222">
        <f>Q986*H986</f>
        <v>0</v>
      </c>
      <c r="S986" s="222">
        <v>0</v>
      </c>
      <c r="T986" s="223">
        <f>S986*H986</f>
        <v>0</v>
      </c>
      <c r="U986" s="39"/>
      <c r="V986" s="39"/>
      <c r="W986" s="39"/>
      <c r="X986" s="39"/>
      <c r="Y986" s="39"/>
      <c r="Z986" s="39"/>
      <c r="AA986" s="39"/>
      <c r="AB986" s="39"/>
      <c r="AC986" s="39"/>
      <c r="AD986" s="39"/>
      <c r="AE986" s="39"/>
      <c r="AR986" s="224" t="s">
        <v>497</v>
      </c>
      <c r="AT986" s="224" t="s">
        <v>152</v>
      </c>
      <c r="AU986" s="224" t="s">
        <v>83</v>
      </c>
      <c r="AY986" s="17" t="s">
        <v>151</v>
      </c>
      <c r="BE986" s="225">
        <f>IF(N986="základní",J986,0)</f>
        <v>0</v>
      </c>
      <c r="BF986" s="225">
        <f>IF(N986="snížená",J986,0)</f>
        <v>0</v>
      </c>
      <c r="BG986" s="225">
        <f>IF(N986="zákl. přenesená",J986,0)</f>
        <v>0</v>
      </c>
      <c r="BH986" s="225">
        <f>IF(N986="sníž. přenesená",J986,0)</f>
        <v>0</v>
      </c>
      <c r="BI986" s="225">
        <f>IF(N986="nulová",J986,0)</f>
        <v>0</v>
      </c>
      <c r="BJ986" s="17" t="s">
        <v>83</v>
      </c>
      <c r="BK986" s="225">
        <f>ROUND(I986*H986,2)</f>
        <v>0</v>
      </c>
      <c r="BL986" s="17" t="s">
        <v>497</v>
      </c>
      <c r="BM986" s="224" t="s">
        <v>3578</v>
      </c>
    </row>
    <row r="987" s="2" customFormat="1" ht="21.75" customHeight="1">
      <c r="A987" s="39"/>
      <c r="B987" s="40"/>
      <c r="C987" s="213" t="s">
        <v>3579</v>
      </c>
      <c r="D987" s="213" t="s">
        <v>152</v>
      </c>
      <c r="E987" s="214" t="s">
        <v>3580</v>
      </c>
      <c r="F987" s="215" t="s">
        <v>3581</v>
      </c>
      <c r="G987" s="216" t="s">
        <v>162</v>
      </c>
      <c r="H987" s="217">
        <v>12</v>
      </c>
      <c r="I987" s="218"/>
      <c r="J987" s="219">
        <f>ROUND(I987*H987,2)</f>
        <v>0</v>
      </c>
      <c r="K987" s="215" t="s">
        <v>156</v>
      </c>
      <c r="L987" s="45"/>
      <c r="M987" s="220" t="s">
        <v>32</v>
      </c>
      <c r="N987" s="221" t="s">
        <v>47</v>
      </c>
      <c r="O987" s="85"/>
      <c r="P987" s="222">
        <f>O987*H987</f>
        <v>0</v>
      </c>
      <c r="Q987" s="222">
        <v>0</v>
      </c>
      <c r="R987" s="222">
        <f>Q987*H987</f>
        <v>0</v>
      </c>
      <c r="S987" s="222">
        <v>0</v>
      </c>
      <c r="T987" s="223">
        <f>S987*H987</f>
        <v>0</v>
      </c>
      <c r="U987" s="39"/>
      <c r="V987" s="39"/>
      <c r="W987" s="39"/>
      <c r="X987" s="39"/>
      <c r="Y987" s="39"/>
      <c r="Z987" s="39"/>
      <c r="AA987" s="39"/>
      <c r="AB987" s="39"/>
      <c r="AC987" s="39"/>
      <c r="AD987" s="39"/>
      <c r="AE987" s="39"/>
      <c r="AR987" s="224" t="s">
        <v>220</v>
      </c>
      <c r="AT987" s="224" t="s">
        <v>152</v>
      </c>
      <c r="AU987" s="224" t="s">
        <v>83</v>
      </c>
      <c r="AY987" s="17" t="s">
        <v>151</v>
      </c>
      <c r="BE987" s="225">
        <f>IF(N987="základní",J987,0)</f>
        <v>0</v>
      </c>
      <c r="BF987" s="225">
        <f>IF(N987="snížená",J987,0)</f>
        <v>0</v>
      </c>
      <c r="BG987" s="225">
        <f>IF(N987="zákl. přenesená",J987,0)</f>
        <v>0</v>
      </c>
      <c r="BH987" s="225">
        <f>IF(N987="sníž. přenesená",J987,0)</f>
        <v>0</v>
      </c>
      <c r="BI987" s="225">
        <f>IF(N987="nulová",J987,0)</f>
        <v>0</v>
      </c>
      <c r="BJ987" s="17" t="s">
        <v>83</v>
      </c>
      <c r="BK987" s="225">
        <f>ROUND(I987*H987,2)</f>
        <v>0</v>
      </c>
      <c r="BL987" s="17" t="s">
        <v>220</v>
      </c>
      <c r="BM987" s="224" t="s">
        <v>3582</v>
      </c>
    </row>
    <row r="988" s="2" customFormat="1" ht="16.5" customHeight="1">
      <c r="A988" s="39"/>
      <c r="B988" s="40"/>
      <c r="C988" s="213" t="s">
        <v>3583</v>
      </c>
      <c r="D988" s="213" t="s">
        <v>152</v>
      </c>
      <c r="E988" s="214" t="s">
        <v>3584</v>
      </c>
      <c r="F988" s="215" t="s">
        <v>3585</v>
      </c>
      <c r="G988" s="216" t="s">
        <v>162</v>
      </c>
      <c r="H988" s="217">
        <v>13</v>
      </c>
      <c r="I988" s="218"/>
      <c r="J988" s="219">
        <f>ROUND(I988*H988,2)</f>
        <v>0</v>
      </c>
      <c r="K988" s="215" t="s">
        <v>156</v>
      </c>
      <c r="L988" s="45"/>
      <c r="M988" s="220" t="s">
        <v>32</v>
      </c>
      <c r="N988" s="221" t="s">
        <v>47</v>
      </c>
      <c r="O988" s="85"/>
      <c r="P988" s="222">
        <f>O988*H988</f>
        <v>0</v>
      </c>
      <c r="Q988" s="222">
        <v>0</v>
      </c>
      <c r="R988" s="222">
        <f>Q988*H988</f>
        <v>0</v>
      </c>
      <c r="S988" s="222">
        <v>0</v>
      </c>
      <c r="T988" s="223">
        <f>S988*H988</f>
        <v>0</v>
      </c>
      <c r="U988" s="39"/>
      <c r="V988" s="39"/>
      <c r="W988" s="39"/>
      <c r="X988" s="39"/>
      <c r="Y988" s="39"/>
      <c r="Z988" s="39"/>
      <c r="AA988" s="39"/>
      <c r="AB988" s="39"/>
      <c r="AC988" s="39"/>
      <c r="AD988" s="39"/>
      <c r="AE988" s="39"/>
      <c r="AR988" s="224" t="s">
        <v>220</v>
      </c>
      <c r="AT988" s="224" t="s">
        <v>152</v>
      </c>
      <c r="AU988" s="224" t="s">
        <v>83</v>
      </c>
      <c r="AY988" s="17" t="s">
        <v>151</v>
      </c>
      <c r="BE988" s="225">
        <f>IF(N988="základní",J988,0)</f>
        <v>0</v>
      </c>
      <c r="BF988" s="225">
        <f>IF(N988="snížená",J988,0)</f>
        <v>0</v>
      </c>
      <c r="BG988" s="225">
        <f>IF(N988="zákl. přenesená",J988,0)</f>
        <v>0</v>
      </c>
      <c r="BH988" s="225">
        <f>IF(N988="sníž. přenesená",J988,0)</f>
        <v>0</v>
      </c>
      <c r="BI988" s="225">
        <f>IF(N988="nulová",J988,0)</f>
        <v>0</v>
      </c>
      <c r="BJ988" s="17" t="s">
        <v>83</v>
      </c>
      <c r="BK988" s="225">
        <f>ROUND(I988*H988,2)</f>
        <v>0</v>
      </c>
      <c r="BL988" s="17" t="s">
        <v>220</v>
      </c>
      <c r="BM988" s="224" t="s">
        <v>3586</v>
      </c>
    </row>
    <row r="989" s="2" customFormat="1" ht="16.5" customHeight="1">
      <c r="A989" s="39"/>
      <c r="B989" s="40"/>
      <c r="C989" s="226" t="s">
        <v>3587</v>
      </c>
      <c r="D989" s="226" t="s">
        <v>159</v>
      </c>
      <c r="E989" s="227" t="s">
        <v>3588</v>
      </c>
      <c r="F989" s="228" t="s">
        <v>3589</v>
      </c>
      <c r="G989" s="229" t="s">
        <v>191</v>
      </c>
      <c r="H989" s="230">
        <v>26</v>
      </c>
      <c r="I989" s="231"/>
      <c r="J989" s="232">
        <f>ROUND(I989*H989,2)</f>
        <v>0</v>
      </c>
      <c r="K989" s="228" t="s">
        <v>156</v>
      </c>
      <c r="L989" s="233"/>
      <c r="M989" s="234" t="s">
        <v>32</v>
      </c>
      <c r="N989" s="235" t="s">
        <v>47</v>
      </c>
      <c r="O989" s="85"/>
      <c r="P989" s="222">
        <f>O989*H989</f>
        <v>0</v>
      </c>
      <c r="Q989" s="222">
        <v>0</v>
      </c>
      <c r="R989" s="222">
        <f>Q989*H989</f>
        <v>0</v>
      </c>
      <c r="S989" s="222">
        <v>0</v>
      </c>
      <c r="T989" s="223">
        <f>S989*H989</f>
        <v>0</v>
      </c>
      <c r="U989" s="39"/>
      <c r="V989" s="39"/>
      <c r="W989" s="39"/>
      <c r="X989" s="39"/>
      <c r="Y989" s="39"/>
      <c r="Z989" s="39"/>
      <c r="AA989" s="39"/>
      <c r="AB989" s="39"/>
      <c r="AC989" s="39"/>
      <c r="AD989" s="39"/>
      <c r="AE989" s="39"/>
      <c r="AR989" s="224" t="s">
        <v>163</v>
      </c>
      <c r="AT989" s="224" t="s">
        <v>159</v>
      </c>
      <c r="AU989" s="224" t="s">
        <v>83</v>
      </c>
      <c r="AY989" s="17" t="s">
        <v>151</v>
      </c>
      <c r="BE989" s="225">
        <f>IF(N989="základní",J989,0)</f>
        <v>0</v>
      </c>
      <c r="BF989" s="225">
        <f>IF(N989="snížená",J989,0)</f>
        <v>0</v>
      </c>
      <c r="BG989" s="225">
        <f>IF(N989="zákl. přenesená",J989,0)</f>
        <v>0</v>
      </c>
      <c r="BH989" s="225">
        <f>IF(N989="sníž. přenesená",J989,0)</f>
        <v>0</v>
      </c>
      <c r="BI989" s="225">
        <f>IF(N989="nulová",J989,0)</f>
        <v>0</v>
      </c>
      <c r="BJ989" s="17" t="s">
        <v>83</v>
      </c>
      <c r="BK989" s="225">
        <f>ROUND(I989*H989,2)</f>
        <v>0</v>
      </c>
      <c r="BL989" s="17" t="s">
        <v>164</v>
      </c>
      <c r="BM989" s="224" t="s">
        <v>3590</v>
      </c>
    </row>
    <row r="990" s="2" customFormat="1" ht="21.75" customHeight="1">
      <c r="A990" s="39"/>
      <c r="B990" s="40"/>
      <c r="C990" s="226" t="s">
        <v>3591</v>
      </c>
      <c r="D990" s="226" t="s">
        <v>159</v>
      </c>
      <c r="E990" s="227" t="s">
        <v>3592</v>
      </c>
      <c r="F990" s="228" t="s">
        <v>3593</v>
      </c>
      <c r="G990" s="229" t="s">
        <v>191</v>
      </c>
      <c r="H990" s="230">
        <v>15</v>
      </c>
      <c r="I990" s="231"/>
      <c r="J990" s="232">
        <f>ROUND(I990*H990,2)</f>
        <v>0</v>
      </c>
      <c r="K990" s="228" t="s">
        <v>156</v>
      </c>
      <c r="L990" s="233"/>
      <c r="M990" s="234" t="s">
        <v>32</v>
      </c>
      <c r="N990" s="235" t="s">
        <v>47</v>
      </c>
      <c r="O990" s="85"/>
      <c r="P990" s="222">
        <f>O990*H990</f>
        <v>0</v>
      </c>
      <c r="Q990" s="222">
        <v>0</v>
      </c>
      <c r="R990" s="222">
        <f>Q990*H990</f>
        <v>0</v>
      </c>
      <c r="S990" s="222">
        <v>0</v>
      </c>
      <c r="T990" s="223">
        <f>S990*H990</f>
        <v>0</v>
      </c>
      <c r="U990" s="39"/>
      <c r="V990" s="39"/>
      <c r="W990" s="39"/>
      <c r="X990" s="39"/>
      <c r="Y990" s="39"/>
      <c r="Z990" s="39"/>
      <c r="AA990" s="39"/>
      <c r="AB990" s="39"/>
      <c r="AC990" s="39"/>
      <c r="AD990" s="39"/>
      <c r="AE990" s="39"/>
      <c r="AR990" s="224" t="s">
        <v>163</v>
      </c>
      <c r="AT990" s="224" t="s">
        <v>159</v>
      </c>
      <c r="AU990" s="224" t="s">
        <v>83</v>
      </c>
      <c r="AY990" s="17" t="s">
        <v>151</v>
      </c>
      <c r="BE990" s="225">
        <f>IF(N990="základní",J990,0)</f>
        <v>0</v>
      </c>
      <c r="BF990" s="225">
        <f>IF(N990="snížená",J990,0)</f>
        <v>0</v>
      </c>
      <c r="BG990" s="225">
        <f>IF(N990="zákl. přenesená",J990,0)</f>
        <v>0</v>
      </c>
      <c r="BH990" s="225">
        <f>IF(N990="sníž. přenesená",J990,0)</f>
        <v>0</v>
      </c>
      <c r="BI990" s="225">
        <f>IF(N990="nulová",J990,0)</f>
        <v>0</v>
      </c>
      <c r="BJ990" s="17" t="s">
        <v>83</v>
      </c>
      <c r="BK990" s="225">
        <f>ROUND(I990*H990,2)</f>
        <v>0</v>
      </c>
      <c r="BL990" s="17" t="s">
        <v>164</v>
      </c>
      <c r="BM990" s="224" t="s">
        <v>3594</v>
      </c>
    </row>
    <row r="991" s="2" customFormat="1" ht="24.15" customHeight="1">
      <c r="A991" s="39"/>
      <c r="B991" s="40"/>
      <c r="C991" s="226" t="s">
        <v>3595</v>
      </c>
      <c r="D991" s="226" t="s">
        <v>159</v>
      </c>
      <c r="E991" s="227" t="s">
        <v>3596</v>
      </c>
      <c r="F991" s="228" t="s">
        <v>3222</v>
      </c>
      <c r="G991" s="229" t="s">
        <v>162</v>
      </c>
      <c r="H991" s="230">
        <v>3</v>
      </c>
      <c r="I991" s="231"/>
      <c r="J991" s="232">
        <f>ROUND(I991*H991,2)</f>
        <v>0</v>
      </c>
      <c r="K991" s="228" t="s">
        <v>156</v>
      </c>
      <c r="L991" s="233"/>
      <c r="M991" s="234" t="s">
        <v>32</v>
      </c>
      <c r="N991" s="235" t="s">
        <v>47</v>
      </c>
      <c r="O991" s="85"/>
      <c r="P991" s="222">
        <f>O991*H991</f>
        <v>0</v>
      </c>
      <c r="Q991" s="222">
        <v>0</v>
      </c>
      <c r="R991" s="222">
        <f>Q991*H991</f>
        <v>0</v>
      </c>
      <c r="S991" s="222">
        <v>0</v>
      </c>
      <c r="T991" s="223">
        <f>S991*H991</f>
        <v>0</v>
      </c>
      <c r="U991" s="39"/>
      <c r="V991" s="39"/>
      <c r="W991" s="39"/>
      <c r="X991" s="39"/>
      <c r="Y991" s="39"/>
      <c r="Z991" s="39"/>
      <c r="AA991" s="39"/>
      <c r="AB991" s="39"/>
      <c r="AC991" s="39"/>
      <c r="AD991" s="39"/>
      <c r="AE991" s="39"/>
      <c r="AR991" s="224" t="s">
        <v>163</v>
      </c>
      <c r="AT991" s="224" t="s">
        <v>159</v>
      </c>
      <c r="AU991" s="224" t="s">
        <v>83</v>
      </c>
      <c r="AY991" s="17" t="s">
        <v>151</v>
      </c>
      <c r="BE991" s="225">
        <f>IF(N991="základní",J991,0)</f>
        <v>0</v>
      </c>
      <c r="BF991" s="225">
        <f>IF(N991="snížená",J991,0)</f>
        <v>0</v>
      </c>
      <c r="BG991" s="225">
        <f>IF(N991="zákl. přenesená",J991,0)</f>
        <v>0</v>
      </c>
      <c r="BH991" s="225">
        <f>IF(N991="sníž. přenesená",J991,0)</f>
        <v>0</v>
      </c>
      <c r="BI991" s="225">
        <f>IF(N991="nulová",J991,0)</f>
        <v>0</v>
      </c>
      <c r="BJ991" s="17" t="s">
        <v>83</v>
      </c>
      <c r="BK991" s="225">
        <f>ROUND(I991*H991,2)</f>
        <v>0</v>
      </c>
      <c r="BL991" s="17" t="s">
        <v>164</v>
      </c>
      <c r="BM991" s="224" t="s">
        <v>3597</v>
      </c>
    </row>
    <row r="992" s="2" customFormat="1" ht="21.75" customHeight="1">
      <c r="A992" s="39"/>
      <c r="B992" s="40"/>
      <c r="C992" s="226" t="s">
        <v>3598</v>
      </c>
      <c r="D992" s="226" t="s">
        <v>159</v>
      </c>
      <c r="E992" s="227" t="s">
        <v>3599</v>
      </c>
      <c r="F992" s="228" t="s">
        <v>3600</v>
      </c>
      <c r="G992" s="229" t="s">
        <v>191</v>
      </c>
      <c r="H992" s="230">
        <v>5</v>
      </c>
      <c r="I992" s="231"/>
      <c r="J992" s="232">
        <f>ROUND(I992*H992,2)</f>
        <v>0</v>
      </c>
      <c r="K992" s="228" t="s">
        <v>156</v>
      </c>
      <c r="L992" s="233"/>
      <c r="M992" s="234" t="s">
        <v>32</v>
      </c>
      <c r="N992" s="235" t="s">
        <v>47</v>
      </c>
      <c r="O992" s="85"/>
      <c r="P992" s="222">
        <f>O992*H992</f>
        <v>0</v>
      </c>
      <c r="Q992" s="222">
        <v>0</v>
      </c>
      <c r="R992" s="222">
        <f>Q992*H992</f>
        <v>0</v>
      </c>
      <c r="S992" s="222">
        <v>0</v>
      </c>
      <c r="T992" s="223">
        <f>S992*H992</f>
        <v>0</v>
      </c>
      <c r="U992" s="39"/>
      <c r="V992" s="39"/>
      <c r="W992" s="39"/>
      <c r="X992" s="39"/>
      <c r="Y992" s="39"/>
      <c r="Z992" s="39"/>
      <c r="AA992" s="39"/>
      <c r="AB992" s="39"/>
      <c r="AC992" s="39"/>
      <c r="AD992" s="39"/>
      <c r="AE992" s="39"/>
      <c r="AR992" s="224" t="s">
        <v>163</v>
      </c>
      <c r="AT992" s="224" t="s">
        <v>159</v>
      </c>
      <c r="AU992" s="224" t="s">
        <v>83</v>
      </c>
      <c r="AY992" s="17" t="s">
        <v>151</v>
      </c>
      <c r="BE992" s="225">
        <f>IF(N992="základní",J992,0)</f>
        <v>0</v>
      </c>
      <c r="BF992" s="225">
        <f>IF(N992="snížená",J992,0)</f>
        <v>0</v>
      </c>
      <c r="BG992" s="225">
        <f>IF(N992="zákl. přenesená",J992,0)</f>
        <v>0</v>
      </c>
      <c r="BH992" s="225">
        <f>IF(N992="sníž. přenesená",J992,0)</f>
        <v>0</v>
      </c>
      <c r="BI992" s="225">
        <f>IF(N992="nulová",J992,0)</f>
        <v>0</v>
      </c>
      <c r="BJ992" s="17" t="s">
        <v>83</v>
      </c>
      <c r="BK992" s="225">
        <f>ROUND(I992*H992,2)</f>
        <v>0</v>
      </c>
      <c r="BL992" s="17" t="s">
        <v>164</v>
      </c>
      <c r="BM992" s="224" t="s">
        <v>3601</v>
      </c>
    </row>
    <row r="993" s="2" customFormat="1" ht="24.15" customHeight="1">
      <c r="A993" s="39"/>
      <c r="B993" s="40"/>
      <c r="C993" s="226" t="s">
        <v>3602</v>
      </c>
      <c r="D993" s="226" t="s">
        <v>159</v>
      </c>
      <c r="E993" s="227" t="s">
        <v>3603</v>
      </c>
      <c r="F993" s="228" t="s">
        <v>3604</v>
      </c>
      <c r="G993" s="229" t="s">
        <v>191</v>
      </c>
      <c r="H993" s="230">
        <v>6</v>
      </c>
      <c r="I993" s="231"/>
      <c r="J993" s="232">
        <f>ROUND(I993*H993,2)</f>
        <v>0</v>
      </c>
      <c r="K993" s="228" t="s">
        <v>156</v>
      </c>
      <c r="L993" s="233"/>
      <c r="M993" s="234" t="s">
        <v>32</v>
      </c>
      <c r="N993" s="235" t="s">
        <v>47</v>
      </c>
      <c r="O993" s="85"/>
      <c r="P993" s="222">
        <f>O993*H993</f>
        <v>0</v>
      </c>
      <c r="Q993" s="222">
        <v>0</v>
      </c>
      <c r="R993" s="222">
        <f>Q993*H993</f>
        <v>0</v>
      </c>
      <c r="S993" s="222">
        <v>0</v>
      </c>
      <c r="T993" s="223">
        <f>S993*H993</f>
        <v>0</v>
      </c>
      <c r="U993" s="39"/>
      <c r="V993" s="39"/>
      <c r="W993" s="39"/>
      <c r="X993" s="39"/>
      <c r="Y993" s="39"/>
      <c r="Z993" s="39"/>
      <c r="AA993" s="39"/>
      <c r="AB993" s="39"/>
      <c r="AC993" s="39"/>
      <c r="AD993" s="39"/>
      <c r="AE993" s="39"/>
      <c r="AR993" s="224" t="s">
        <v>163</v>
      </c>
      <c r="AT993" s="224" t="s">
        <v>159</v>
      </c>
      <c r="AU993" s="224" t="s">
        <v>83</v>
      </c>
      <c r="AY993" s="17" t="s">
        <v>151</v>
      </c>
      <c r="BE993" s="225">
        <f>IF(N993="základní",J993,0)</f>
        <v>0</v>
      </c>
      <c r="BF993" s="225">
        <f>IF(N993="snížená",J993,0)</f>
        <v>0</v>
      </c>
      <c r="BG993" s="225">
        <f>IF(N993="zákl. přenesená",J993,0)</f>
        <v>0</v>
      </c>
      <c r="BH993" s="225">
        <f>IF(N993="sníž. přenesená",J993,0)</f>
        <v>0</v>
      </c>
      <c r="BI993" s="225">
        <f>IF(N993="nulová",J993,0)</f>
        <v>0</v>
      </c>
      <c r="BJ993" s="17" t="s">
        <v>83</v>
      </c>
      <c r="BK993" s="225">
        <f>ROUND(I993*H993,2)</f>
        <v>0</v>
      </c>
      <c r="BL993" s="17" t="s">
        <v>164</v>
      </c>
      <c r="BM993" s="224" t="s">
        <v>3605</v>
      </c>
    </row>
    <row r="994" s="2" customFormat="1" ht="21.75" customHeight="1">
      <c r="A994" s="39"/>
      <c r="B994" s="40"/>
      <c r="C994" s="226" t="s">
        <v>3606</v>
      </c>
      <c r="D994" s="226" t="s">
        <v>159</v>
      </c>
      <c r="E994" s="227" t="s">
        <v>3607</v>
      </c>
      <c r="F994" s="228" t="s">
        <v>3608</v>
      </c>
      <c r="G994" s="229" t="s">
        <v>191</v>
      </c>
      <c r="H994" s="230">
        <v>6</v>
      </c>
      <c r="I994" s="231"/>
      <c r="J994" s="232">
        <f>ROUND(I994*H994,2)</f>
        <v>0</v>
      </c>
      <c r="K994" s="228" t="s">
        <v>156</v>
      </c>
      <c r="L994" s="233"/>
      <c r="M994" s="234" t="s">
        <v>32</v>
      </c>
      <c r="N994" s="235" t="s">
        <v>47</v>
      </c>
      <c r="O994" s="85"/>
      <c r="P994" s="222">
        <f>O994*H994</f>
        <v>0</v>
      </c>
      <c r="Q994" s="222">
        <v>0</v>
      </c>
      <c r="R994" s="222">
        <f>Q994*H994</f>
        <v>0</v>
      </c>
      <c r="S994" s="222">
        <v>0</v>
      </c>
      <c r="T994" s="223">
        <f>S994*H994</f>
        <v>0</v>
      </c>
      <c r="U994" s="39"/>
      <c r="V994" s="39"/>
      <c r="W994" s="39"/>
      <c r="X994" s="39"/>
      <c r="Y994" s="39"/>
      <c r="Z994" s="39"/>
      <c r="AA994" s="39"/>
      <c r="AB994" s="39"/>
      <c r="AC994" s="39"/>
      <c r="AD994" s="39"/>
      <c r="AE994" s="39"/>
      <c r="AR994" s="224" t="s">
        <v>163</v>
      </c>
      <c r="AT994" s="224" t="s">
        <v>159</v>
      </c>
      <c r="AU994" s="224" t="s">
        <v>83</v>
      </c>
      <c r="AY994" s="17" t="s">
        <v>151</v>
      </c>
      <c r="BE994" s="225">
        <f>IF(N994="základní",J994,0)</f>
        <v>0</v>
      </c>
      <c r="BF994" s="225">
        <f>IF(N994="snížená",J994,0)</f>
        <v>0</v>
      </c>
      <c r="BG994" s="225">
        <f>IF(N994="zákl. přenesená",J994,0)</f>
        <v>0</v>
      </c>
      <c r="BH994" s="225">
        <f>IF(N994="sníž. přenesená",J994,0)</f>
        <v>0</v>
      </c>
      <c r="BI994" s="225">
        <f>IF(N994="nulová",J994,0)</f>
        <v>0</v>
      </c>
      <c r="BJ994" s="17" t="s">
        <v>83</v>
      </c>
      <c r="BK994" s="225">
        <f>ROUND(I994*H994,2)</f>
        <v>0</v>
      </c>
      <c r="BL994" s="17" t="s">
        <v>164</v>
      </c>
      <c r="BM994" s="224" t="s">
        <v>3609</v>
      </c>
    </row>
    <row r="995" s="2" customFormat="1" ht="16.5" customHeight="1">
      <c r="A995" s="39"/>
      <c r="B995" s="40"/>
      <c r="C995" s="226" t="s">
        <v>3610</v>
      </c>
      <c r="D995" s="226" t="s">
        <v>159</v>
      </c>
      <c r="E995" s="227" t="s">
        <v>3611</v>
      </c>
      <c r="F995" s="228" t="s">
        <v>3612</v>
      </c>
      <c r="G995" s="229" t="s">
        <v>191</v>
      </c>
      <c r="H995" s="230">
        <v>50</v>
      </c>
      <c r="I995" s="231"/>
      <c r="J995" s="232">
        <f>ROUND(I995*H995,2)</f>
        <v>0</v>
      </c>
      <c r="K995" s="228" t="s">
        <v>156</v>
      </c>
      <c r="L995" s="233"/>
      <c r="M995" s="234" t="s">
        <v>32</v>
      </c>
      <c r="N995" s="235" t="s">
        <v>47</v>
      </c>
      <c r="O995" s="85"/>
      <c r="P995" s="222">
        <f>O995*H995</f>
        <v>0</v>
      </c>
      <c r="Q995" s="222">
        <v>0</v>
      </c>
      <c r="R995" s="222">
        <f>Q995*H995</f>
        <v>0</v>
      </c>
      <c r="S995" s="222">
        <v>0</v>
      </c>
      <c r="T995" s="223">
        <f>S995*H995</f>
        <v>0</v>
      </c>
      <c r="U995" s="39"/>
      <c r="V995" s="39"/>
      <c r="W995" s="39"/>
      <c r="X995" s="39"/>
      <c r="Y995" s="39"/>
      <c r="Z995" s="39"/>
      <c r="AA995" s="39"/>
      <c r="AB995" s="39"/>
      <c r="AC995" s="39"/>
      <c r="AD995" s="39"/>
      <c r="AE995" s="39"/>
      <c r="AR995" s="224" t="s">
        <v>163</v>
      </c>
      <c r="AT995" s="224" t="s">
        <v>159</v>
      </c>
      <c r="AU995" s="224" t="s">
        <v>83</v>
      </c>
      <c r="AY995" s="17" t="s">
        <v>151</v>
      </c>
      <c r="BE995" s="225">
        <f>IF(N995="základní",J995,0)</f>
        <v>0</v>
      </c>
      <c r="BF995" s="225">
        <f>IF(N995="snížená",J995,0)</f>
        <v>0</v>
      </c>
      <c r="BG995" s="225">
        <f>IF(N995="zákl. přenesená",J995,0)</f>
        <v>0</v>
      </c>
      <c r="BH995" s="225">
        <f>IF(N995="sníž. přenesená",J995,0)</f>
        <v>0</v>
      </c>
      <c r="BI995" s="225">
        <f>IF(N995="nulová",J995,0)</f>
        <v>0</v>
      </c>
      <c r="BJ995" s="17" t="s">
        <v>83</v>
      </c>
      <c r="BK995" s="225">
        <f>ROUND(I995*H995,2)</f>
        <v>0</v>
      </c>
      <c r="BL995" s="17" t="s">
        <v>164</v>
      </c>
      <c r="BM995" s="224" t="s">
        <v>3613</v>
      </c>
    </row>
    <row r="996" s="2" customFormat="1" ht="16.5" customHeight="1">
      <c r="A996" s="39"/>
      <c r="B996" s="40"/>
      <c r="C996" s="226" t="s">
        <v>3614</v>
      </c>
      <c r="D996" s="226" t="s">
        <v>159</v>
      </c>
      <c r="E996" s="227" t="s">
        <v>3615</v>
      </c>
      <c r="F996" s="228" t="s">
        <v>3616</v>
      </c>
      <c r="G996" s="229" t="s">
        <v>191</v>
      </c>
      <c r="H996" s="230">
        <v>5</v>
      </c>
      <c r="I996" s="231"/>
      <c r="J996" s="232">
        <f>ROUND(I996*H996,2)</f>
        <v>0</v>
      </c>
      <c r="K996" s="228" t="s">
        <v>156</v>
      </c>
      <c r="L996" s="233"/>
      <c r="M996" s="234" t="s">
        <v>32</v>
      </c>
      <c r="N996" s="235" t="s">
        <v>47</v>
      </c>
      <c r="O996" s="85"/>
      <c r="P996" s="222">
        <f>O996*H996</f>
        <v>0</v>
      </c>
      <c r="Q996" s="222">
        <v>0</v>
      </c>
      <c r="R996" s="222">
        <f>Q996*H996</f>
        <v>0</v>
      </c>
      <c r="S996" s="222">
        <v>0</v>
      </c>
      <c r="T996" s="223">
        <f>S996*H996</f>
        <v>0</v>
      </c>
      <c r="U996" s="39"/>
      <c r="V996" s="39"/>
      <c r="W996" s="39"/>
      <c r="X996" s="39"/>
      <c r="Y996" s="39"/>
      <c r="Z996" s="39"/>
      <c r="AA996" s="39"/>
      <c r="AB996" s="39"/>
      <c r="AC996" s="39"/>
      <c r="AD996" s="39"/>
      <c r="AE996" s="39"/>
      <c r="AR996" s="224" t="s">
        <v>163</v>
      </c>
      <c r="AT996" s="224" t="s">
        <v>159</v>
      </c>
      <c r="AU996" s="224" t="s">
        <v>83</v>
      </c>
      <c r="AY996" s="17" t="s">
        <v>151</v>
      </c>
      <c r="BE996" s="225">
        <f>IF(N996="základní",J996,0)</f>
        <v>0</v>
      </c>
      <c r="BF996" s="225">
        <f>IF(N996="snížená",J996,0)</f>
        <v>0</v>
      </c>
      <c r="BG996" s="225">
        <f>IF(N996="zákl. přenesená",J996,0)</f>
        <v>0</v>
      </c>
      <c r="BH996" s="225">
        <f>IF(N996="sníž. přenesená",J996,0)</f>
        <v>0</v>
      </c>
      <c r="BI996" s="225">
        <f>IF(N996="nulová",J996,0)</f>
        <v>0</v>
      </c>
      <c r="BJ996" s="17" t="s">
        <v>83</v>
      </c>
      <c r="BK996" s="225">
        <f>ROUND(I996*H996,2)</f>
        <v>0</v>
      </c>
      <c r="BL996" s="17" t="s">
        <v>164</v>
      </c>
      <c r="BM996" s="224" t="s">
        <v>3617</v>
      </c>
    </row>
    <row r="997" s="2" customFormat="1" ht="16.5" customHeight="1">
      <c r="A997" s="39"/>
      <c r="B997" s="40"/>
      <c r="C997" s="226" t="s">
        <v>3618</v>
      </c>
      <c r="D997" s="226" t="s">
        <v>159</v>
      </c>
      <c r="E997" s="227" t="s">
        <v>3619</v>
      </c>
      <c r="F997" s="228" t="s">
        <v>3620</v>
      </c>
      <c r="G997" s="229" t="s">
        <v>191</v>
      </c>
      <c r="H997" s="230">
        <v>10</v>
      </c>
      <c r="I997" s="231"/>
      <c r="J997" s="232">
        <f>ROUND(I997*H997,2)</f>
        <v>0</v>
      </c>
      <c r="K997" s="228" t="s">
        <v>156</v>
      </c>
      <c r="L997" s="233"/>
      <c r="M997" s="234" t="s">
        <v>32</v>
      </c>
      <c r="N997" s="235" t="s">
        <v>47</v>
      </c>
      <c r="O997" s="85"/>
      <c r="P997" s="222">
        <f>O997*H997</f>
        <v>0</v>
      </c>
      <c r="Q997" s="222">
        <v>0</v>
      </c>
      <c r="R997" s="222">
        <f>Q997*H997</f>
        <v>0</v>
      </c>
      <c r="S997" s="222">
        <v>0</v>
      </c>
      <c r="T997" s="223">
        <f>S997*H997</f>
        <v>0</v>
      </c>
      <c r="U997" s="39"/>
      <c r="V997" s="39"/>
      <c r="W997" s="39"/>
      <c r="X997" s="39"/>
      <c r="Y997" s="39"/>
      <c r="Z997" s="39"/>
      <c r="AA997" s="39"/>
      <c r="AB997" s="39"/>
      <c r="AC997" s="39"/>
      <c r="AD997" s="39"/>
      <c r="AE997" s="39"/>
      <c r="AR997" s="224" t="s">
        <v>163</v>
      </c>
      <c r="AT997" s="224" t="s">
        <v>159</v>
      </c>
      <c r="AU997" s="224" t="s">
        <v>83</v>
      </c>
      <c r="AY997" s="17" t="s">
        <v>151</v>
      </c>
      <c r="BE997" s="225">
        <f>IF(N997="základní",J997,0)</f>
        <v>0</v>
      </c>
      <c r="BF997" s="225">
        <f>IF(N997="snížená",J997,0)</f>
        <v>0</v>
      </c>
      <c r="BG997" s="225">
        <f>IF(N997="zákl. přenesená",J997,0)</f>
        <v>0</v>
      </c>
      <c r="BH997" s="225">
        <f>IF(N997="sníž. přenesená",J997,0)</f>
        <v>0</v>
      </c>
      <c r="BI997" s="225">
        <f>IF(N997="nulová",J997,0)</f>
        <v>0</v>
      </c>
      <c r="BJ997" s="17" t="s">
        <v>83</v>
      </c>
      <c r="BK997" s="225">
        <f>ROUND(I997*H997,2)</f>
        <v>0</v>
      </c>
      <c r="BL997" s="17" t="s">
        <v>164</v>
      </c>
      <c r="BM997" s="224" t="s">
        <v>3621</v>
      </c>
    </row>
    <row r="998" s="2" customFormat="1" ht="16.5" customHeight="1">
      <c r="A998" s="39"/>
      <c r="B998" s="40"/>
      <c r="C998" s="213" t="s">
        <v>3622</v>
      </c>
      <c r="D998" s="213" t="s">
        <v>152</v>
      </c>
      <c r="E998" s="214" t="s">
        <v>3623</v>
      </c>
      <c r="F998" s="215" t="s">
        <v>3624</v>
      </c>
      <c r="G998" s="216" t="s">
        <v>162</v>
      </c>
      <c r="H998" s="217">
        <v>2</v>
      </c>
      <c r="I998" s="218"/>
      <c r="J998" s="219">
        <f>ROUND(I998*H998,2)</f>
        <v>0</v>
      </c>
      <c r="K998" s="215" t="s">
        <v>156</v>
      </c>
      <c r="L998" s="45"/>
      <c r="M998" s="220" t="s">
        <v>32</v>
      </c>
      <c r="N998" s="221" t="s">
        <v>47</v>
      </c>
      <c r="O998" s="85"/>
      <c r="P998" s="222">
        <f>O998*H998</f>
        <v>0</v>
      </c>
      <c r="Q998" s="222">
        <v>0</v>
      </c>
      <c r="R998" s="222">
        <f>Q998*H998</f>
        <v>0</v>
      </c>
      <c r="S998" s="222">
        <v>0</v>
      </c>
      <c r="T998" s="223">
        <f>S998*H998</f>
        <v>0</v>
      </c>
      <c r="U998" s="39"/>
      <c r="V998" s="39"/>
      <c r="W998" s="39"/>
      <c r="X998" s="39"/>
      <c r="Y998" s="39"/>
      <c r="Z998" s="39"/>
      <c r="AA998" s="39"/>
      <c r="AB998" s="39"/>
      <c r="AC998" s="39"/>
      <c r="AD998" s="39"/>
      <c r="AE998" s="39"/>
      <c r="AR998" s="224" t="s">
        <v>157</v>
      </c>
      <c r="AT998" s="224" t="s">
        <v>152</v>
      </c>
      <c r="AU998" s="224" t="s">
        <v>83</v>
      </c>
      <c r="AY998" s="17" t="s">
        <v>151</v>
      </c>
      <c r="BE998" s="225">
        <f>IF(N998="základní",J998,0)</f>
        <v>0</v>
      </c>
      <c r="BF998" s="225">
        <f>IF(N998="snížená",J998,0)</f>
        <v>0</v>
      </c>
      <c r="BG998" s="225">
        <f>IF(N998="zákl. přenesená",J998,0)</f>
        <v>0</v>
      </c>
      <c r="BH998" s="225">
        <f>IF(N998="sníž. přenesená",J998,0)</f>
        <v>0</v>
      </c>
      <c r="BI998" s="225">
        <f>IF(N998="nulová",J998,0)</f>
        <v>0</v>
      </c>
      <c r="BJ998" s="17" t="s">
        <v>83</v>
      </c>
      <c r="BK998" s="225">
        <f>ROUND(I998*H998,2)</f>
        <v>0</v>
      </c>
      <c r="BL998" s="17" t="s">
        <v>157</v>
      </c>
      <c r="BM998" s="224" t="s">
        <v>3625</v>
      </c>
    </row>
    <row r="999" s="2" customFormat="1" ht="16.5" customHeight="1">
      <c r="A999" s="39"/>
      <c r="B999" s="40"/>
      <c r="C999" s="213" t="s">
        <v>3626</v>
      </c>
      <c r="D999" s="213" t="s">
        <v>152</v>
      </c>
      <c r="E999" s="214" t="s">
        <v>3627</v>
      </c>
      <c r="F999" s="215" t="s">
        <v>3628</v>
      </c>
      <c r="G999" s="216" t="s">
        <v>191</v>
      </c>
      <c r="H999" s="217">
        <v>26</v>
      </c>
      <c r="I999" s="218"/>
      <c r="J999" s="219">
        <f>ROUND(I999*H999,2)</f>
        <v>0</v>
      </c>
      <c r="K999" s="215" t="s">
        <v>156</v>
      </c>
      <c r="L999" s="45"/>
      <c r="M999" s="220" t="s">
        <v>32</v>
      </c>
      <c r="N999" s="221" t="s">
        <v>47</v>
      </c>
      <c r="O999" s="85"/>
      <c r="P999" s="222">
        <f>O999*H999</f>
        <v>0</v>
      </c>
      <c r="Q999" s="222">
        <v>0</v>
      </c>
      <c r="R999" s="222">
        <f>Q999*H999</f>
        <v>0</v>
      </c>
      <c r="S999" s="222">
        <v>0</v>
      </c>
      <c r="T999" s="223">
        <f>S999*H999</f>
        <v>0</v>
      </c>
      <c r="U999" s="39"/>
      <c r="V999" s="39"/>
      <c r="W999" s="39"/>
      <c r="X999" s="39"/>
      <c r="Y999" s="39"/>
      <c r="Z999" s="39"/>
      <c r="AA999" s="39"/>
      <c r="AB999" s="39"/>
      <c r="AC999" s="39"/>
      <c r="AD999" s="39"/>
      <c r="AE999" s="39"/>
      <c r="AR999" s="224" t="s">
        <v>220</v>
      </c>
      <c r="AT999" s="224" t="s">
        <v>152</v>
      </c>
      <c r="AU999" s="224" t="s">
        <v>83</v>
      </c>
      <c r="AY999" s="17" t="s">
        <v>151</v>
      </c>
      <c r="BE999" s="225">
        <f>IF(N999="základní",J999,0)</f>
        <v>0</v>
      </c>
      <c r="BF999" s="225">
        <f>IF(N999="snížená",J999,0)</f>
        <v>0</v>
      </c>
      <c r="BG999" s="225">
        <f>IF(N999="zákl. přenesená",J999,0)</f>
        <v>0</v>
      </c>
      <c r="BH999" s="225">
        <f>IF(N999="sníž. přenesená",J999,0)</f>
        <v>0</v>
      </c>
      <c r="BI999" s="225">
        <f>IF(N999="nulová",J999,0)</f>
        <v>0</v>
      </c>
      <c r="BJ999" s="17" t="s">
        <v>83</v>
      </c>
      <c r="BK999" s="225">
        <f>ROUND(I999*H999,2)</f>
        <v>0</v>
      </c>
      <c r="BL999" s="17" t="s">
        <v>220</v>
      </c>
      <c r="BM999" s="224" t="s">
        <v>3629</v>
      </c>
    </row>
    <row r="1000" s="2" customFormat="1" ht="16.5" customHeight="1">
      <c r="A1000" s="39"/>
      <c r="B1000" s="40"/>
      <c r="C1000" s="226" t="s">
        <v>3630</v>
      </c>
      <c r="D1000" s="226" t="s">
        <v>159</v>
      </c>
      <c r="E1000" s="227" t="s">
        <v>3631</v>
      </c>
      <c r="F1000" s="228" t="s">
        <v>3632</v>
      </c>
      <c r="G1000" s="229" t="s">
        <v>191</v>
      </c>
      <c r="H1000" s="230">
        <v>26</v>
      </c>
      <c r="I1000" s="231"/>
      <c r="J1000" s="232">
        <f>ROUND(I1000*H1000,2)</f>
        <v>0</v>
      </c>
      <c r="K1000" s="228" t="s">
        <v>156</v>
      </c>
      <c r="L1000" s="233"/>
      <c r="M1000" s="234" t="s">
        <v>32</v>
      </c>
      <c r="N1000" s="235" t="s">
        <v>47</v>
      </c>
      <c r="O1000" s="85"/>
      <c r="P1000" s="222">
        <f>O1000*H1000</f>
        <v>0</v>
      </c>
      <c r="Q1000" s="222">
        <v>0</v>
      </c>
      <c r="R1000" s="222">
        <f>Q1000*H1000</f>
        <v>0</v>
      </c>
      <c r="S1000" s="222">
        <v>0</v>
      </c>
      <c r="T1000" s="223">
        <f>S1000*H1000</f>
        <v>0</v>
      </c>
      <c r="U1000" s="39"/>
      <c r="V1000" s="39"/>
      <c r="W1000" s="39"/>
      <c r="X1000" s="39"/>
      <c r="Y1000" s="39"/>
      <c r="Z1000" s="39"/>
      <c r="AA1000" s="39"/>
      <c r="AB1000" s="39"/>
      <c r="AC1000" s="39"/>
      <c r="AD1000" s="39"/>
      <c r="AE1000" s="39"/>
      <c r="AR1000" s="224" t="s">
        <v>163</v>
      </c>
      <c r="AT1000" s="224" t="s">
        <v>159</v>
      </c>
      <c r="AU1000" s="224" t="s">
        <v>83</v>
      </c>
      <c r="AY1000" s="17" t="s">
        <v>151</v>
      </c>
      <c r="BE1000" s="225">
        <f>IF(N1000="základní",J1000,0)</f>
        <v>0</v>
      </c>
      <c r="BF1000" s="225">
        <f>IF(N1000="snížená",J1000,0)</f>
        <v>0</v>
      </c>
      <c r="BG1000" s="225">
        <f>IF(N1000="zákl. přenesená",J1000,0)</f>
        <v>0</v>
      </c>
      <c r="BH1000" s="225">
        <f>IF(N1000="sníž. přenesená",J1000,0)</f>
        <v>0</v>
      </c>
      <c r="BI1000" s="225">
        <f>IF(N1000="nulová",J1000,0)</f>
        <v>0</v>
      </c>
      <c r="BJ1000" s="17" t="s">
        <v>83</v>
      </c>
      <c r="BK1000" s="225">
        <f>ROUND(I1000*H1000,2)</f>
        <v>0</v>
      </c>
      <c r="BL1000" s="17" t="s">
        <v>164</v>
      </c>
      <c r="BM1000" s="224" t="s">
        <v>3633</v>
      </c>
    </row>
    <row r="1001" s="2" customFormat="1" ht="24.15" customHeight="1">
      <c r="A1001" s="39"/>
      <c r="B1001" s="40"/>
      <c r="C1001" s="213" t="s">
        <v>3634</v>
      </c>
      <c r="D1001" s="213" t="s">
        <v>152</v>
      </c>
      <c r="E1001" s="214" t="s">
        <v>3635</v>
      </c>
      <c r="F1001" s="215" t="s">
        <v>3636</v>
      </c>
      <c r="G1001" s="216" t="s">
        <v>162</v>
      </c>
      <c r="H1001" s="217">
        <v>6</v>
      </c>
      <c r="I1001" s="218"/>
      <c r="J1001" s="219">
        <f>ROUND(I1001*H1001,2)</f>
        <v>0</v>
      </c>
      <c r="K1001" s="215" t="s">
        <v>156</v>
      </c>
      <c r="L1001" s="45"/>
      <c r="M1001" s="220" t="s">
        <v>32</v>
      </c>
      <c r="N1001" s="221" t="s">
        <v>47</v>
      </c>
      <c r="O1001" s="85"/>
      <c r="P1001" s="222">
        <f>O1001*H1001</f>
        <v>0</v>
      </c>
      <c r="Q1001" s="222">
        <v>0</v>
      </c>
      <c r="R1001" s="222">
        <f>Q1001*H1001</f>
        <v>0</v>
      </c>
      <c r="S1001" s="222">
        <v>0</v>
      </c>
      <c r="T1001" s="223">
        <f>S1001*H1001</f>
        <v>0</v>
      </c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R1001" s="224" t="s">
        <v>83</v>
      </c>
      <c r="AT1001" s="224" t="s">
        <v>152</v>
      </c>
      <c r="AU1001" s="224" t="s">
        <v>83</v>
      </c>
      <c r="AY1001" s="17" t="s">
        <v>151</v>
      </c>
      <c r="BE1001" s="225">
        <f>IF(N1001="základní",J1001,0)</f>
        <v>0</v>
      </c>
      <c r="BF1001" s="225">
        <f>IF(N1001="snížená",J1001,0)</f>
        <v>0</v>
      </c>
      <c r="BG1001" s="225">
        <f>IF(N1001="zákl. přenesená",J1001,0)</f>
        <v>0</v>
      </c>
      <c r="BH1001" s="225">
        <f>IF(N1001="sníž. přenesená",J1001,0)</f>
        <v>0</v>
      </c>
      <c r="BI1001" s="225">
        <f>IF(N1001="nulová",J1001,0)</f>
        <v>0</v>
      </c>
      <c r="BJ1001" s="17" t="s">
        <v>83</v>
      </c>
      <c r="BK1001" s="225">
        <f>ROUND(I1001*H1001,2)</f>
        <v>0</v>
      </c>
      <c r="BL1001" s="17" t="s">
        <v>83</v>
      </c>
      <c r="BM1001" s="224" t="s">
        <v>3637</v>
      </c>
    </row>
    <row r="1002" s="2" customFormat="1" ht="16.5" customHeight="1">
      <c r="A1002" s="39"/>
      <c r="B1002" s="40"/>
      <c r="C1002" s="213" t="s">
        <v>3638</v>
      </c>
      <c r="D1002" s="213" t="s">
        <v>152</v>
      </c>
      <c r="E1002" s="214" t="s">
        <v>3639</v>
      </c>
      <c r="F1002" s="215" t="s">
        <v>3640</v>
      </c>
      <c r="G1002" s="216" t="s">
        <v>3641</v>
      </c>
      <c r="H1002" s="217">
        <v>1</v>
      </c>
      <c r="I1002" s="218"/>
      <c r="J1002" s="219">
        <f>ROUND(I1002*H1002,2)</f>
        <v>0</v>
      </c>
      <c r="K1002" s="215" t="s">
        <v>156</v>
      </c>
      <c r="L1002" s="45"/>
      <c r="M1002" s="220" t="s">
        <v>32</v>
      </c>
      <c r="N1002" s="221" t="s">
        <v>47</v>
      </c>
      <c r="O1002" s="85"/>
      <c r="P1002" s="222">
        <f>O1002*H1002</f>
        <v>0</v>
      </c>
      <c r="Q1002" s="222">
        <v>0</v>
      </c>
      <c r="R1002" s="222">
        <f>Q1002*H1002</f>
        <v>0</v>
      </c>
      <c r="S1002" s="222">
        <v>0</v>
      </c>
      <c r="T1002" s="223">
        <f>S1002*H1002</f>
        <v>0</v>
      </c>
      <c r="U1002" s="39"/>
      <c r="V1002" s="39"/>
      <c r="W1002" s="39"/>
      <c r="X1002" s="39"/>
      <c r="Y1002" s="39"/>
      <c r="Z1002" s="39"/>
      <c r="AA1002" s="39"/>
      <c r="AB1002" s="39"/>
      <c r="AC1002" s="39"/>
      <c r="AD1002" s="39"/>
      <c r="AE1002" s="39"/>
      <c r="AR1002" s="224" t="s">
        <v>157</v>
      </c>
      <c r="AT1002" s="224" t="s">
        <v>152</v>
      </c>
      <c r="AU1002" s="224" t="s">
        <v>83</v>
      </c>
      <c r="AY1002" s="17" t="s">
        <v>151</v>
      </c>
      <c r="BE1002" s="225">
        <f>IF(N1002="základní",J1002,0)</f>
        <v>0</v>
      </c>
      <c r="BF1002" s="225">
        <f>IF(N1002="snížená",J1002,0)</f>
        <v>0</v>
      </c>
      <c r="BG1002" s="225">
        <f>IF(N1002="zákl. přenesená",J1002,0)</f>
        <v>0</v>
      </c>
      <c r="BH1002" s="225">
        <f>IF(N1002="sníž. přenesená",J1002,0)</f>
        <v>0</v>
      </c>
      <c r="BI1002" s="225">
        <f>IF(N1002="nulová",J1002,0)</f>
        <v>0</v>
      </c>
      <c r="BJ1002" s="17" t="s">
        <v>83</v>
      </c>
      <c r="BK1002" s="225">
        <f>ROUND(I1002*H1002,2)</f>
        <v>0</v>
      </c>
      <c r="BL1002" s="17" t="s">
        <v>157</v>
      </c>
      <c r="BM1002" s="224" t="s">
        <v>3642</v>
      </c>
    </row>
    <row r="1003" s="2" customFormat="1" ht="16.5" customHeight="1">
      <c r="A1003" s="39"/>
      <c r="B1003" s="40"/>
      <c r="C1003" s="226" t="s">
        <v>3643</v>
      </c>
      <c r="D1003" s="226" t="s">
        <v>159</v>
      </c>
      <c r="E1003" s="227" t="s">
        <v>3644</v>
      </c>
      <c r="F1003" s="228" t="s">
        <v>3645</v>
      </c>
      <c r="G1003" s="229" t="s">
        <v>191</v>
      </c>
      <c r="H1003" s="230">
        <v>100</v>
      </c>
      <c r="I1003" s="231"/>
      <c r="J1003" s="232">
        <f>ROUND(I1003*H1003,2)</f>
        <v>0</v>
      </c>
      <c r="K1003" s="228" t="s">
        <v>156</v>
      </c>
      <c r="L1003" s="233"/>
      <c r="M1003" s="234" t="s">
        <v>32</v>
      </c>
      <c r="N1003" s="235" t="s">
        <v>47</v>
      </c>
      <c r="O1003" s="85"/>
      <c r="P1003" s="222">
        <f>O1003*H1003</f>
        <v>0</v>
      </c>
      <c r="Q1003" s="222">
        <v>0</v>
      </c>
      <c r="R1003" s="222">
        <f>Q1003*H1003</f>
        <v>0</v>
      </c>
      <c r="S1003" s="222">
        <v>0</v>
      </c>
      <c r="T1003" s="223">
        <f>S1003*H1003</f>
        <v>0</v>
      </c>
      <c r="U1003" s="39"/>
      <c r="V1003" s="39"/>
      <c r="W1003" s="39"/>
      <c r="X1003" s="39"/>
      <c r="Y1003" s="39"/>
      <c r="Z1003" s="39"/>
      <c r="AA1003" s="39"/>
      <c r="AB1003" s="39"/>
      <c r="AC1003" s="39"/>
      <c r="AD1003" s="39"/>
      <c r="AE1003" s="39"/>
      <c r="AR1003" s="224" t="s">
        <v>163</v>
      </c>
      <c r="AT1003" s="224" t="s">
        <v>159</v>
      </c>
      <c r="AU1003" s="224" t="s">
        <v>83</v>
      </c>
      <c r="AY1003" s="17" t="s">
        <v>151</v>
      </c>
      <c r="BE1003" s="225">
        <f>IF(N1003="základní",J1003,0)</f>
        <v>0</v>
      </c>
      <c r="BF1003" s="225">
        <f>IF(N1003="snížená",J1003,0)</f>
        <v>0</v>
      </c>
      <c r="BG1003" s="225">
        <f>IF(N1003="zákl. přenesená",J1003,0)</f>
        <v>0</v>
      </c>
      <c r="BH1003" s="225">
        <f>IF(N1003="sníž. přenesená",J1003,0)</f>
        <v>0</v>
      </c>
      <c r="BI1003" s="225">
        <f>IF(N1003="nulová",J1003,0)</f>
        <v>0</v>
      </c>
      <c r="BJ1003" s="17" t="s">
        <v>83</v>
      </c>
      <c r="BK1003" s="225">
        <f>ROUND(I1003*H1003,2)</f>
        <v>0</v>
      </c>
      <c r="BL1003" s="17" t="s">
        <v>164</v>
      </c>
      <c r="BM1003" s="224" t="s">
        <v>3646</v>
      </c>
    </row>
    <row r="1004" s="2" customFormat="1" ht="16.5" customHeight="1">
      <c r="A1004" s="39"/>
      <c r="B1004" s="40"/>
      <c r="C1004" s="226" t="s">
        <v>3647</v>
      </c>
      <c r="D1004" s="226" t="s">
        <v>159</v>
      </c>
      <c r="E1004" s="227" t="s">
        <v>3648</v>
      </c>
      <c r="F1004" s="228" t="s">
        <v>3649</v>
      </c>
      <c r="G1004" s="229" t="s">
        <v>191</v>
      </c>
      <c r="H1004" s="230">
        <v>10</v>
      </c>
      <c r="I1004" s="231"/>
      <c r="J1004" s="232">
        <f>ROUND(I1004*H1004,2)</f>
        <v>0</v>
      </c>
      <c r="K1004" s="228" t="s">
        <v>156</v>
      </c>
      <c r="L1004" s="233"/>
      <c r="M1004" s="234" t="s">
        <v>32</v>
      </c>
      <c r="N1004" s="235" t="s">
        <v>47</v>
      </c>
      <c r="O1004" s="85"/>
      <c r="P1004" s="222">
        <f>O1004*H1004</f>
        <v>0</v>
      </c>
      <c r="Q1004" s="222">
        <v>0</v>
      </c>
      <c r="R1004" s="222">
        <f>Q1004*H1004</f>
        <v>0</v>
      </c>
      <c r="S1004" s="222">
        <v>0</v>
      </c>
      <c r="T1004" s="223">
        <f>S1004*H1004</f>
        <v>0</v>
      </c>
      <c r="U1004" s="39"/>
      <c r="V1004" s="39"/>
      <c r="W1004" s="39"/>
      <c r="X1004" s="39"/>
      <c r="Y1004" s="39"/>
      <c r="Z1004" s="39"/>
      <c r="AA1004" s="39"/>
      <c r="AB1004" s="39"/>
      <c r="AC1004" s="39"/>
      <c r="AD1004" s="39"/>
      <c r="AE1004" s="39"/>
      <c r="AR1004" s="224" t="s">
        <v>163</v>
      </c>
      <c r="AT1004" s="224" t="s">
        <v>159</v>
      </c>
      <c r="AU1004" s="224" t="s">
        <v>83</v>
      </c>
      <c r="AY1004" s="17" t="s">
        <v>151</v>
      </c>
      <c r="BE1004" s="225">
        <f>IF(N1004="základní",J1004,0)</f>
        <v>0</v>
      </c>
      <c r="BF1004" s="225">
        <f>IF(N1004="snížená",J1004,0)</f>
        <v>0</v>
      </c>
      <c r="BG1004" s="225">
        <f>IF(N1004="zákl. přenesená",J1004,0)</f>
        <v>0</v>
      </c>
      <c r="BH1004" s="225">
        <f>IF(N1004="sníž. přenesená",J1004,0)</f>
        <v>0</v>
      </c>
      <c r="BI1004" s="225">
        <f>IF(N1004="nulová",J1004,0)</f>
        <v>0</v>
      </c>
      <c r="BJ1004" s="17" t="s">
        <v>83</v>
      </c>
      <c r="BK1004" s="225">
        <f>ROUND(I1004*H1004,2)</f>
        <v>0</v>
      </c>
      <c r="BL1004" s="17" t="s">
        <v>164</v>
      </c>
      <c r="BM1004" s="224" t="s">
        <v>3650</v>
      </c>
    </row>
    <row r="1005" s="2" customFormat="1" ht="21.75" customHeight="1">
      <c r="A1005" s="39"/>
      <c r="B1005" s="40"/>
      <c r="C1005" s="226" t="s">
        <v>3651</v>
      </c>
      <c r="D1005" s="226" t="s">
        <v>159</v>
      </c>
      <c r="E1005" s="227" t="s">
        <v>3652</v>
      </c>
      <c r="F1005" s="228" t="s">
        <v>3653</v>
      </c>
      <c r="G1005" s="229" t="s">
        <v>191</v>
      </c>
      <c r="H1005" s="230">
        <v>9</v>
      </c>
      <c r="I1005" s="231"/>
      <c r="J1005" s="232">
        <f>ROUND(I1005*H1005,2)</f>
        <v>0</v>
      </c>
      <c r="K1005" s="228" t="s">
        <v>156</v>
      </c>
      <c r="L1005" s="233"/>
      <c r="M1005" s="234" t="s">
        <v>32</v>
      </c>
      <c r="N1005" s="235" t="s">
        <v>47</v>
      </c>
      <c r="O1005" s="85"/>
      <c r="P1005" s="222">
        <f>O1005*H1005</f>
        <v>0</v>
      </c>
      <c r="Q1005" s="222">
        <v>0</v>
      </c>
      <c r="R1005" s="222">
        <f>Q1005*H1005</f>
        <v>0</v>
      </c>
      <c r="S1005" s="222">
        <v>0</v>
      </c>
      <c r="T1005" s="223">
        <f>S1005*H1005</f>
        <v>0</v>
      </c>
      <c r="U1005" s="39"/>
      <c r="V1005" s="39"/>
      <c r="W1005" s="39"/>
      <c r="X1005" s="39"/>
      <c r="Y1005" s="39"/>
      <c r="Z1005" s="39"/>
      <c r="AA1005" s="39"/>
      <c r="AB1005" s="39"/>
      <c r="AC1005" s="39"/>
      <c r="AD1005" s="39"/>
      <c r="AE1005" s="39"/>
      <c r="AR1005" s="224" t="s">
        <v>163</v>
      </c>
      <c r="AT1005" s="224" t="s">
        <v>159</v>
      </c>
      <c r="AU1005" s="224" t="s">
        <v>83</v>
      </c>
      <c r="AY1005" s="17" t="s">
        <v>151</v>
      </c>
      <c r="BE1005" s="225">
        <f>IF(N1005="základní",J1005,0)</f>
        <v>0</v>
      </c>
      <c r="BF1005" s="225">
        <f>IF(N1005="snížená",J1005,0)</f>
        <v>0</v>
      </c>
      <c r="BG1005" s="225">
        <f>IF(N1005="zákl. přenesená",J1005,0)</f>
        <v>0</v>
      </c>
      <c r="BH1005" s="225">
        <f>IF(N1005="sníž. přenesená",J1005,0)</f>
        <v>0</v>
      </c>
      <c r="BI1005" s="225">
        <f>IF(N1005="nulová",J1005,0)</f>
        <v>0</v>
      </c>
      <c r="BJ1005" s="17" t="s">
        <v>83</v>
      </c>
      <c r="BK1005" s="225">
        <f>ROUND(I1005*H1005,2)</f>
        <v>0</v>
      </c>
      <c r="BL1005" s="17" t="s">
        <v>164</v>
      </c>
      <c r="BM1005" s="224" t="s">
        <v>3654</v>
      </c>
    </row>
    <row r="1006" s="2" customFormat="1" ht="21.75" customHeight="1">
      <c r="A1006" s="39"/>
      <c r="B1006" s="40"/>
      <c r="C1006" s="226" t="s">
        <v>3655</v>
      </c>
      <c r="D1006" s="226" t="s">
        <v>159</v>
      </c>
      <c r="E1006" s="227" t="s">
        <v>3656</v>
      </c>
      <c r="F1006" s="228" t="s">
        <v>3657</v>
      </c>
      <c r="G1006" s="229" t="s">
        <v>191</v>
      </c>
      <c r="H1006" s="230">
        <v>6</v>
      </c>
      <c r="I1006" s="231"/>
      <c r="J1006" s="232">
        <f>ROUND(I1006*H1006,2)</f>
        <v>0</v>
      </c>
      <c r="K1006" s="228" t="s">
        <v>156</v>
      </c>
      <c r="L1006" s="233"/>
      <c r="M1006" s="234" t="s">
        <v>32</v>
      </c>
      <c r="N1006" s="235" t="s">
        <v>47</v>
      </c>
      <c r="O1006" s="85"/>
      <c r="P1006" s="222">
        <f>O1006*H1006</f>
        <v>0</v>
      </c>
      <c r="Q1006" s="222">
        <v>0</v>
      </c>
      <c r="R1006" s="222">
        <f>Q1006*H1006</f>
        <v>0</v>
      </c>
      <c r="S1006" s="222">
        <v>0</v>
      </c>
      <c r="T1006" s="223">
        <f>S1006*H1006</f>
        <v>0</v>
      </c>
      <c r="U1006" s="39"/>
      <c r="V1006" s="39"/>
      <c r="W1006" s="39"/>
      <c r="X1006" s="39"/>
      <c r="Y1006" s="39"/>
      <c r="Z1006" s="39"/>
      <c r="AA1006" s="39"/>
      <c r="AB1006" s="39"/>
      <c r="AC1006" s="39"/>
      <c r="AD1006" s="39"/>
      <c r="AE1006" s="39"/>
      <c r="AR1006" s="224" t="s">
        <v>163</v>
      </c>
      <c r="AT1006" s="224" t="s">
        <v>159</v>
      </c>
      <c r="AU1006" s="224" t="s">
        <v>83</v>
      </c>
      <c r="AY1006" s="17" t="s">
        <v>151</v>
      </c>
      <c r="BE1006" s="225">
        <f>IF(N1006="základní",J1006,0)</f>
        <v>0</v>
      </c>
      <c r="BF1006" s="225">
        <f>IF(N1006="snížená",J1006,0)</f>
        <v>0</v>
      </c>
      <c r="BG1006" s="225">
        <f>IF(N1006="zákl. přenesená",J1006,0)</f>
        <v>0</v>
      </c>
      <c r="BH1006" s="225">
        <f>IF(N1006="sníž. přenesená",J1006,0)</f>
        <v>0</v>
      </c>
      <c r="BI1006" s="225">
        <f>IF(N1006="nulová",J1006,0)</f>
        <v>0</v>
      </c>
      <c r="BJ1006" s="17" t="s">
        <v>83</v>
      </c>
      <c r="BK1006" s="225">
        <f>ROUND(I1006*H1006,2)</f>
        <v>0</v>
      </c>
      <c r="BL1006" s="17" t="s">
        <v>164</v>
      </c>
      <c r="BM1006" s="224" t="s">
        <v>3658</v>
      </c>
    </row>
    <row r="1007" s="2" customFormat="1" ht="21.75" customHeight="1">
      <c r="A1007" s="39"/>
      <c r="B1007" s="40"/>
      <c r="C1007" s="226" t="s">
        <v>3659</v>
      </c>
      <c r="D1007" s="226" t="s">
        <v>159</v>
      </c>
      <c r="E1007" s="227" t="s">
        <v>3660</v>
      </c>
      <c r="F1007" s="228" t="s">
        <v>3661</v>
      </c>
      <c r="G1007" s="229" t="s">
        <v>191</v>
      </c>
      <c r="H1007" s="230">
        <v>6</v>
      </c>
      <c r="I1007" s="231"/>
      <c r="J1007" s="232">
        <f>ROUND(I1007*H1007,2)</f>
        <v>0</v>
      </c>
      <c r="K1007" s="228" t="s">
        <v>156</v>
      </c>
      <c r="L1007" s="233"/>
      <c r="M1007" s="234" t="s">
        <v>32</v>
      </c>
      <c r="N1007" s="235" t="s">
        <v>47</v>
      </c>
      <c r="O1007" s="85"/>
      <c r="P1007" s="222">
        <f>O1007*H1007</f>
        <v>0</v>
      </c>
      <c r="Q1007" s="222">
        <v>0</v>
      </c>
      <c r="R1007" s="222">
        <f>Q1007*H1007</f>
        <v>0</v>
      </c>
      <c r="S1007" s="222">
        <v>0</v>
      </c>
      <c r="T1007" s="223">
        <f>S1007*H1007</f>
        <v>0</v>
      </c>
      <c r="U1007" s="39"/>
      <c r="V1007" s="39"/>
      <c r="W1007" s="39"/>
      <c r="X1007" s="39"/>
      <c r="Y1007" s="39"/>
      <c r="Z1007" s="39"/>
      <c r="AA1007" s="39"/>
      <c r="AB1007" s="39"/>
      <c r="AC1007" s="39"/>
      <c r="AD1007" s="39"/>
      <c r="AE1007" s="39"/>
      <c r="AR1007" s="224" t="s">
        <v>163</v>
      </c>
      <c r="AT1007" s="224" t="s">
        <v>159</v>
      </c>
      <c r="AU1007" s="224" t="s">
        <v>83</v>
      </c>
      <c r="AY1007" s="17" t="s">
        <v>151</v>
      </c>
      <c r="BE1007" s="225">
        <f>IF(N1007="základní",J1007,0)</f>
        <v>0</v>
      </c>
      <c r="BF1007" s="225">
        <f>IF(N1007="snížená",J1007,0)</f>
        <v>0</v>
      </c>
      <c r="BG1007" s="225">
        <f>IF(N1007="zákl. přenesená",J1007,0)</f>
        <v>0</v>
      </c>
      <c r="BH1007" s="225">
        <f>IF(N1007="sníž. přenesená",J1007,0)</f>
        <v>0</v>
      </c>
      <c r="BI1007" s="225">
        <f>IF(N1007="nulová",J1007,0)</f>
        <v>0</v>
      </c>
      <c r="BJ1007" s="17" t="s">
        <v>83</v>
      </c>
      <c r="BK1007" s="225">
        <f>ROUND(I1007*H1007,2)</f>
        <v>0</v>
      </c>
      <c r="BL1007" s="17" t="s">
        <v>164</v>
      </c>
      <c r="BM1007" s="224" t="s">
        <v>3662</v>
      </c>
    </row>
    <row r="1008" s="2" customFormat="1" ht="16.5" customHeight="1">
      <c r="A1008" s="39"/>
      <c r="B1008" s="40"/>
      <c r="C1008" s="226" t="s">
        <v>3663</v>
      </c>
      <c r="D1008" s="226" t="s">
        <v>159</v>
      </c>
      <c r="E1008" s="227" t="s">
        <v>3664</v>
      </c>
      <c r="F1008" s="228" t="s">
        <v>3665</v>
      </c>
      <c r="G1008" s="229" t="s">
        <v>191</v>
      </c>
      <c r="H1008" s="230">
        <v>6</v>
      </c>
      <c r="I1008" s="231"/>
      <c r="J1008" s="232">
        <f>ROUND(I1008*H1008,2)</f>
        <v>0</v>
      </c>
      <c r="K1008" s="228" t="s">
        <v>156</v>
      </c>
      <c r="L1008" s="233"/>
      <c r="M1008" s="234" t="s">
        <v>32</v>
      </c>
      <c r="N1008" s="235" t="s">
        <v>47</v>
      </c>
      <c r="O1008" s="85"/>
      <c r="P1008" s="222">
        <f>O1008*H1008</f>
        <v>0</v>
      </c>
      <c r="Q1008" s="222">
        <v>0</v>
      </c>
      <c r="R1008" s="222">
        <f>Q1008*H1008</f>
        <v>0</v>
      </c>
      <c r="S1008" s="222">
        <v>0</v>
      </c>
      <c r="T1008" s="223">
        <f>S1008*H1008</f>
        <v>0</v>
      </c>
      <c r="U1008" s="39"/>
      <c r="V1008" s="39"/>
      <c r="W1008" s="39"/>
      <c r="X1008" s="39"/>
      <c r="Y1008" s="39"/>
      <c r="Z1008" s="39"/>
      <c r="AA1008" s="39"/>
      <c r="AB1008" s="39"/>
      <c r="AC1008" s="39"/>
      <c r="AD1008" s="39"/>
      <c r="AE1008" s="39"/>
      <c r="AR1008" s="224" t="s">
        <v>163</v>
      </c>
      <c r="AT1008" s="224" t="s">
        <v>159</v>
      </c>
      <c r="AU1008" s="224" t="s">
        <v>83</v>
      </c>
      <c r="AY1008" s="17" t="s">
        <v>151</v>
      </c>
      <c r="BE1008" s="225">
        <f>IF(N1008="základní",J1008,0)</f>
        <v>0</v>
      </c>
      <c r="BF1008" s="225">
        <f>IF(N1008="snížená",J1008,0)</f>
        <v>0</v>
      </c>
      <c r="BG1008" s="225">
        <f>IF(N1008="zákl. přenesená",J1008,0)</f>
        <v>0</v>
      </c>
      <c r="BH1008" s="225">
        <f>IF(N1008="sníž. přenesená",J1008,0)</f>
        <v>0</v>
      </c>
      <c r="BI1008" s="225">
        <f>IF(N1008="nulová",J1008,0)</f>
        <v>0</v>
      </c>
      <c r="BJ1008" s="17" t="s">
        <v>83</v>
      </c>
      <c r="BK1008" s="225">
        <f>ROUND(I1008*H1008,2)</f>
        <v>0</v>
      </c>
      <c r="BL1008" s="17" t="s">
        <v>164</v>
      </c>
      <c r="BM1008" s="224" t="s">
        <v>3666</v>
      </c>
    </row>
    <row r="1009" s="2" customFormat="1" ht="24.15" customHeight="1">
      <c r="A1009" s="39"/>
      <c r="B1009" s="40"/>
      <c r="C1009" s="226" t="s">
        <v>3667</v>
      </c>
      <c r="D1009" s="226" t="s">
        <v>159</v>
      </c>
      <c r="E1009" s="227" t="s">
        <v>3668</v>
      </c>
      <c r="F1009" s="228" t="s">
        <v>3218</v>
      </c>
      <c r="G1009" s="229" t="s">
        <v>162</v>
      </c>
      <c r="H1009" s="230">
        <v>3</v>
      </c>
      <c r="I1009" s="231"/>
      <c r="J1009" s="232">
        <f>ROUND(I1009*H1009,2)</f>
        <v>0</v>
      </c>
      <c r="K1009" s="228" t="s">
        <v>156</v>
      </c>
      <c r="L1009" s="233"/>
      <c r="M1009" s="234" t="s">
        <v>32</v>
      </c>
      <c r="N1009" s="235" t="s">
        <v>47</v>
      </c>
      <c r="O1009" s="85"/>
      <c r="P1009" s="222">
        <f>O1009*H1009</f>
        <v>0</v>
      </c>
      <c r="Q1009" s="222">
        <v>0</v>
      </c>
      <c r="R1009" s="222">
        <f>Q1009*H1009</f>
        <v>0</v>
      </c>
      <c r="S1009" s="222">
        <v>0</v>
      </c>
      <c r="T1009" s="223">
        <f>S1009*H1009</f>
        <v>0</v>
      </c>
      <c r="U1009" s="39"/>
      <c r="V1009" s="39"/>
      <c r="W1009" s="39"/>
      <c r="X1009" s="39"/>
      <c r="Y1009" s="39"/>
      <c r="Z1009" s="39"/>
      <c r="AA1009" s="39"/>
      <c r="AB1009" s="39"/>
      <c r="AC1009" s="39"/>
      <c r="AD1009" s="39"/>
      <c r="AE1009" s="39"/>
      <c r="AR1009" s="224" t="s">
        <v>163</v>
      </c>
      <c r="AT1009" s="224" t="s">
        <v>159</v>
      </c>
      <c r="AU1009" s="224" t="s">
        <v>83</v>
      </c>
      <c r="AY1009" s="17" t="s">
        <v>151</v>
      </c>
      <c r="BE1009" s="225">
        <f>IF(N1009="základní",J1009,0)</f>
        <v>0</v>
      </c>
      <c r="BF1009" s="225">
        <f>IF(N1009="snížená",J1009,0)</f>
        <v>0</v>
      </c>
      <c r="BG1009" s="225">
        <f>IF(N1009="zákl. přenesená",J1009,0)</f>
        <v>0</v>
      </c>
      <c r="BH1009" s="225">
        <f>IF(N1009="sníž. přenesená",J1009,0)</f>
        <v>0</v>
      </c>
      <c r="BI1009" s="225">
        <f>IF(N1009="nulová",J1009,0)</f>
        <v>0</v>
      </c>
      <c r="BJ1009" s="17" t="s">
        <v>83</v>
      </c>
      <c r="BK1009" s="225">
        <f>ROUND(I1009*H1009,2)</f>
        <v>0</v>
      </c>
      <c r="BL1009" s="17" t="s">
        <v>164</v>
      </c>
      <c r="BM1009" s="224" t="s">
        <v>3669</v>
      </c>
    </row>
    <row r="1010" s="2" customFormat="1" ht="16.5" customHeight="1">
      <c r="A1010" s="39"/>
      <c r="B1010" s="40"/>
      <c r="C1010" s="226" t="s">
        <v>3670</v>
      </c>
      <c r="D1010" s="226" t="s">
        <v>159</v>
      </c>
      <c r="E1010" s="227" t="s">
        <v>3671</v>
      </c>
      <c r="F1010" s="228" t="s">
        <v>3672</v>
      </c>
      <c r="G1010" s="229" t="s">
        <v>191</v>
      </c>
      <c r="H1010" s="230">
        <v>6</v>
      </c>
      <c r="I1010" s="231"/>
      <c r="J1010" s="232">
        <f>ROUND(I1010*H1010,2)</f>
        <v>0</v>
      </c>
      <c r="K1010" s="228" t="s">
        <v>156</v>
      </c>
      <c r="L1010" s="233"/>
      <c r="M1010" s="234" t="s">
        <v>32</v>
      </c>
      <c r="N1010" s="235" t="s">
        <v>47</v>
      </c>
      <c r="O1010" s="85"/>
      <c r="P1010" s="222">
        <f>O1010*H1010</f>
        <v>0</v>
      </c>
      <c r="Q1010" s="222">
        <v>0</v>
      </c>
      <c r="R1010" s="222">
        <f>Q1010*H1010</f>
        <v>0</v>
      </c>
      <c r="S1010" s="222">
        <v>0</v>
      </c>
      <c r="T1010" s="223">
        <f>S1010*H1010</f>
        <v>0</v>
      </c>
      <c r="U1010" s="39"/>
      <c r="V1010" s="39"/>
      <c r="W1010" s="39"/>
      <c r="X1010" s="39"/>
      <c r="Y1010" s="39"/>
      <c r="Z1010" s="39"/>
      <c r="AA1010" s="39"/>
      <c r="AB1010" s="39"/>
      <c r="AC1010" s="39"/>
      <c r="AD1010" s="39"/>
      <c r="AE1010" s="39"/>
      <c r="AR1010" s="224" t="s">
        <v>163</v>
      </c>
      <c r="AT1010" s="224" t="s">
        <v>159</v>
      </c>
      <c r="AU1010" s="224" t="s">
        <v>83</v>
      </c>
      <c r="AY1010" s="17" t="s">
        <v>151</v>
      </c>
      <c r="BE1010" s="225">
        <f>IF(N1010="základní",J1010,0)</f>
        <v>0</v>
      </c>
      <c r="BF1010" s="225">
        <f>IF(N1010="snížená",J1010,0)</f>
        <v>0</v>
      </c>
      <c r="BG1010" s="225">
        <f>IF(N1010="zákl. přenesená",J1010,0)</f>
        <v>0</v>
      </c>
      <c r="BH1010" s="225">
        <f>IF(N1010="sníž. přenesená",J1010,0)</f>
        <v>0</v>
      </c>
      <c r="BI1010" s="225">
        <f>IF(N1010="nulová",J1010,0)</f>
        <v>0</v>
      </c>
      <c r="BJ1010" s="17" t="s">
        <v>83</v>
      </c>
      <c r="BK1010" s="225">
        <f>ROUND(I1010*H1010,2)</f>
        <v>0</v>
      </c>
      <c r="BL1010" s="17" t="s">
        <v>164</v>
      </c>
      <c r="BM1010" s="224" t="s">
        <v>3673</v>
      </c>
    </row>
    <row r="1011" s="2" customFormat="1" ht="21.75" customHeight="1">
      <c r="A1011" s="39"/>
      <c r="B1011" s="40"/>
      <c r="C1011" s="226" t="s">
        <v>3674</v>
      </c>
      <c r="D1011" s="226" t="s">
        <v>159</v>
      </c>
      <c r="E1011" s="227" t="s">
        <v>3675</v>
      </c>
      <c r="F1011" s="228" t="s">
        <v>3187</v>
      </c>
      <c r="G1011" s="229" t="s">
        <v>191</v>
      </c>
      <c r="H1011" s="230">
        <v>6</v>
      </c>
      <c r="I1011" s="231"/>
      <c r="J1011" s="232">
        <f>ROUND(I1011*H1011,2)</f>
        <v>0</v>
      </c>
      <c r="K1011" s="228" t="s">
        <v>156</v>
      </c>
      <c r="L1011" s="233"/>
      <c r="M1011" s="234" t="s">
        <v>32</v>
      </c>
      <c r="N1011" s="235" t="s">
        <v>47</v>
      </c>
      <c r="O1011" s="85"/>
      <c r="P1011" s="222">
        <f>O1011*H1011</f>
        <v>0</v>
      </c>
      <c r="Q1011" s="222">
        <v>0</v>
      </c>
      <c r="R1011" s="222">
        <f>Q1011*H1011</f>
        <v>0</v>
      </c>
      <c r="S1011" s="222">
        <v>0</v>
      </c>
      <c r="T1011" s="223">
        <f>S1011*H1011</f>
        <v>0</v>
      </c>
      <c r="U1011" s="39"/>
      <c r="V1011" s="39"/>
      <c r="W1011" s="39"/>
      <c r="X1011" s="39"/>
      <c r="Y1011" s="39"/>
      <c r="Z1011" s="39"/>
      <c r="AA1011" s="39"/>
      <c r="AB1011" s="39"/>
      <c r="AC1011" s="39"/>
      <c r="AD1011" s="39"/>
      <c r="AE1011" s="39"/>
      <c r="AR1011" s="224" t="s">
        <v>163</v>
      </c>
      <c r="AT1011" s="224" t="s">
        <v>159</v>
      </c>
      <c r="AU1011" s="224" t="s">
        <v>83</v>
      </c>
      <c r="AY1011" s="17" t="s">
        <v>151</v>
      </c>
      <c r="BE1011" s="225">
        <f>IF(N1011="základní",J1011,0)</f>
        <v>0</v>
      </c>
      <c r="BF1011" s="225">
        <f>IF(N1011="snížená",J1011,0)</f>
        <v>0</v>
      </c>
      <c r="BG1011" s="225">
        <f>IF(N1011="zákl. přenesená",J1011,0)</f>
        <v>0</v>
      </c>
      <c r="BH1011" s="225">
        <f>IF(N1011="sníž. přenesená",J1011,0)</f>
        <v>0</v>
      </c>
      <c r="BI1011" s="225">
        <f>IF(N1011="nulová",J1011,0)</f>
        <v>0</v>
      </c>
      <c r="BJ1011" s="17" t="s">
        <v>83</v>
      </c>
      <c r="BK1011" s="225">
        <f>ROUND(I1011*H1011,2)</f>
        <v>0</v>
      </c>
      <c r="BL1011" s="17" t="s">
        <v>164</v>
      </c>
      <c r="BM1011" s="224" t="s">
        <v>3676</v>
      </c>
    </row>
    <row r="1012" s="2" customFormat="1" ht="16.5" customHeight="1">
      <c r="A1012" s="39"/>
      <c r="B1012" s="40"/>
      <c r="C1012" s="226" t="s">
        <v>3677</v>
      </c>
      <c r="D1012" s="226" t="s">
        <v>159</v>
      </c>
      <c r="E1012" s="227" t="s">
        <v>3678</v>
      </c>
      <c r="F1012" s="228" t="s">
        <v>3679</v>
      </c>
      <c r="G1012" s="229" t="s">
        <v>162</v>
      </c>
      <c r="H1012" s="230">
        <v>4</v>
      </c>
      <c r="I1012" s="231"/>
      <c r="J1012" s="232">
        <f>ROUND(I1012*H1012,2)</f>
        <v>0</v>
      </c>
      <c r="K1012" s="228" t="s">
        <v>156</v>
      </c>
      <c r="L1012" s="233"/>
      <c r="M1012" s="234" t="s">
        <v>32</v>
      </c>
      <c r="N1012" s="235" t="s">
        <v>47</v>
      </c>
      <c r="O1012" s="85"/>
      <c r="P1012" s="222">
        <f>O1012*H1012</f>
        <v>0</v>
      </c>
      <c r="Q1012" s="222">
        <v>0</v>
      </c>
      <c r="R1012" s="222">
        <f>Q1012*H1012</f>
        <v>0</v>
      </c>
      <c r="S1012" s="222">
        <v>0</v>
      </c>
      <c r="T1012" s="223">
        <f>S1012*H1012</f>
        <v>0</v>
      </c>
      <c r="U1012" s="39"/>
      <c r="V1012" s="39"/>
      <c r="W1012" s="39"/>
      <c r="X1012" s="39"/>
      <c r="Y1012" s="39"/>
      <c r="Z1012" s="39"/>
      <c r="AA1012" s="39"/>
      <c r="AB1012" s="39"/>
      <c r="AC1012" s="39"/>
      <c r="AD1012" s="39"/>
      <c r="AE1012" s="39"/>
      <c r="AR1012" s="224" t="s">
        <v>163</v>
      </c>
      <c r="AT1012" s="224" t="s">
        <v>159</v>
      </c>
      <c r="AU1012" s="224" t="s">
        <v>83</v>
      </c>
      <c r="AY1012" s="17" t="s">
        <v>151</v>
      </c>
      <c r="BE1012" s="225">
        <f>IF(N1012="základní",J1012,0)</f>
        <v>0</v>
      </c>
      <c r="BF1012" s="225">
        <f>IF(N1012="snížená",J1012,0)</f>
        <v>0</v>
      </c>
      <c r="BG1012" s="225">
        <f>IF(N1012="zákl. přenesená",J1012,0)</f>
        <v>0</v>
      </c>
      <c r="BH1012" s="225">
        <f>IF(N1012="sníž. přenesená",J1012,0)</f>
        <v>0</v>
      </c>
      <c r="BI1012" s="225">
        <f>IF(N1012="nulová",J1012,0)</f>
        <v>0</v>
      </c>
      <c r="BJ1012" s="17" t="s">
        <v>83</v>
      </c>
      <c r="BK1012" s="225">
        <f>ROUND(I1012*H1012,2)</f>
        <v>0</v>
      </c>
      <c r="BL1012" s="17" t="s">
        <v>164</v>
      </c>
      <c r="BM1012" s="224" t="s">
        <v>3680</v>
      </c>
    </row>
    <row r="1013" s="2" customFormat="1" ht="16.5" customHeight="1">
      <c r="A1013" s="39"/>
      <c r="B1013" s="40"/>
      <c r="C1013" s="226" t="s">
        <v>3681</v>
      </c>
      <c r="D1013" s="226" t="s">
        <v>159</v>
      </c>
      <c r="E1013" s="227" t="s">
        <v>3682</v>
      </c>
      <c r="F1013" s="228" t="s">
        <v>3683</v>
      </c>
      <c r="G1013" s="229" t="s">
        <v>162</v>
      </c>
      <c r="H1013" s="230">
        <v>1</v>
      </c>
      <c r="I1013" s="231"/>
      <c r="J1013" s="232">
        <f>ROUND(I1013*H1013,2)</f>
        <v>0</v>
      </c>
      <c r="K1013" s="228" t="s">
        <v>156</v>
      </c>
      <c r="L1013" s="233"/>
      <c r="M1013" s="234" t="s">
        <v>32</v>
      </c>
      <c r="N1013" s="235" t="s">
        <v>47</v>
      </c>
      <c r="O1013" s="85"/>
      <c r="P1013" s="222">
        <f>O1013*H1013</f>
        <v>0</v>
      </c>
      <c r="Q1013" s="222">
        <v>0</v>
      </c>
      <c r="R1013" s="222">
        <f>Q1013*H1013</f>
        <v>0</v>
      </c>
      <c r="S1013" s="222">
        <v>0</v>
      </c>
      <c r="T1013" s="223">
        <f>S1013*H1013</f>
        <v>0</v>
      </c>
      <c r="U1013" s="39"/>
      <c r="V1013" s="39"/>
      <c r="W1013" s="39"/>
      <c r="X1013" s="39"/>
      <c r="Y1013" s="39"/>
      <c r="Z1013" s="39"/>
      <c r="AA1013" s="39"/>
      <c r="AB1013" s="39"/>
      <c r="AC1013" s="39"/>
      <c r="AD1013" s="39"/>
      <c r="AE1013" s="39"/>
      <c r="AR1013" s="224" t="s">
        <v>163</v>
      </c>
      <c r="AT1013" s="224" t="s">
        <v>159</v>
      </c>
      <c r="AU1013" s="224" t="s">
        <v>83</v>
      </c>
      <c r="AY1013" s="17" t="s">
        <v>151</v>
      </c>
      <c r="BE1013" s="225">
        <f>IF(N1013="základní",J1013,0)</f>
        <v>0</v>
      </c>
      <c r="BF1013" s="225">
        <f>IF(N1013="snížená",J1013,0)</f>
        <v>0</v>
      </c>
      <c r="BG1013" s="225">
        <f>IF(N1013="zákl. přenesená",J1013,0)</f>
        <v>0</v>
      </c>
      <c r="BH1013" s="225">
        <f>IF(N1013="sníž. přenesená",J1013,0)</f>
        <v>0</v>
      </c>
      <c r="BI1013" s="225">
        <f>IF(N1013="nulová",J1013,0)</f>
        <v>0</v>
      </c>
      <c r="BJ1013" s="17" t="s">
        <v>83</v>
      </c>
      <c r="BK1013" s="225">
        <f>ROUND(I1013*H1013,2)</f>
        <v>0</v>
      </c>
      <c r="BL1013" s="17" t="s">
        <v>164</v>
      </c>
      <c r="BM1013" s="224" t="s">
        <v>3684</v>
      </c>
    </row>
    <row r="1014" s="2" customFormat="1" ht="16.5" customHeight="1">
      <c r="A1014" s="39"/>
      <c r="B1014" s="40"/>
      <c r="C1014" s="226" t="s">
        <v>3685</v>
      </c>
      <c r="D1014" s="226" t="s">
        <v>159</v>
      </c>
      <c r="E1014" s="227" t="s">
        <v>3686</v>
      </c>
      <c r="F1014" s="228" t="s">
        <v>3687</v>
      </c>
      <c r="G1014" s="229" t="s">
        <v>191</v>
      </c>
      <c r="H1014" s="230">
        <v>10</v>
      </c>
      <c r="I1014" s="231"/>
      <c r="J1014" s="232">
        <f>ROUND(I1014*H1014,2)</f>
        <v>0</v>
      </c>
      <c r="K1014" s="228" t="s">
        <v>156</v>
      </c>
      <c r="L1014" s="233"/>
      <c r="M1014" s="234" t="s">
        <v>32</v>
      </c>
      <c r="N1014" s="235" t="s">
        <v>47</v>
      </c>
      <c r="O1014" s="85"/>
      <c r="P1014" s="222">
        <f>O1014*H1014</f>
        <v>0</v>
      </c>
      <c r="Q1014" s="222">
        <v>0</v>
      </c>
      <c r="R1014" s="222">
        <f>Q1014*H1014</f>
        <v>0</v>
      </c>
      <c r="S1014" s="222">
        <v>0</v>
      </c>
      <c r="T1014" s="223">
        <f>S1014*H1014</f>
        <v>0</v>
      </c>
      <c r="U1014" s="39"/>
      <c r="V1014" s="39"/>
      <c r="W1014" s="39"/>
      <c r="X1014" s="39"/>
      <c r="Y1014" s="39"/>
      <c r="Z1014" s="39"/>
      <c r="AA1014" s="39"/>
      <c r="AB1014" s="39"/>
      <c r="AC1014" s="39"/>
      <c r="AD1014" s="39"/>
      <c r="AE1014" s="39"/>
      <c r="AR1014" s="224" t="s">
        <v>163</v>
      </c>
      <c r="AT1014" s="224" t="s">
        <v>159</v>
      </c>
      <c r="AU1014" s="224" t="s">
        <v>83</v>
      </c>
      <c r="AY1014" s="17" t="s">
        <v>151</v>
      </c>
      <c r="BE1014" s="225">
        <f>IF(N1014="základní",J1014,0)</f>
        <v>0</v>
      </c>
      <c r="BF1014" s="225">
        <f>IF(N1014="snížená",J1014,0)</f>
        <v>0</v>
      </c>
      <c r="BG1014" s="225">
        <f>IF(N1014="zákl. přenesená",J1014,0)</f>
        <v>0</v>
      </c>
      <c r="BH1014" s="225">
        <f>IF(N1014="sníž. přenesená",J1014,0)</f>
        <v>0</v>
      </c>
      <c r="BI1014" s="225">
        <f>IF(N1014="nulová",J1014,0)</f>
        <v>0</v>
      </c>
      <c r="BJ1014" s="17" t="s">
        <v>83</v>
      </c>
      <c r="BK1014" s="225">
        <f>ROUND(I1014*H1014,2)</f>
        <v>0</v>
      </c>
      <c r="BL1014" s="17" t="s">
        <v>164</v>
      </c>
      <c r="BM1014" s="224" t="s">
        <v>3688</v>
      </c>
    </row>
    <row r="1015" s="2" customFormat="1" ht="16.5" customHeight="1">
      <c r="A1015" s="39"/>
      <c r="B1015" s="40"/>
      <c r="C1015" s="226" t="s">
        <v>3689</v>
      </c>
      <c r="D1015" s="226" t="s">
        <v>159</v>
      </c>
      <c r="E1015" s="227" t="s">
        <v>3690</v>
      </c>
      <c r="F1015" s="228" t="s">
        <v>3691</v>
      </c>
      <c r="G1015" s="229" t="s">
        <v>191</v>
      </c>
      <c r="H1015" s="230">
        <v>4</v>
      </c>
      <c r="I1015" s="231"/>
      <c r="J1015" s="232">
        <f>ROUND(I1015*H1015,2)</f>
        <v>0</v>
      </c>
      <c r="K1015" s="228" t="s">
        <v>156</v>
      </c>
      <c r="L1015" s="233"/>
      <c r="M1015" s="234" t="s">
        <v>32</v>
      </c>
      <c r="N1015" s="235" t="s">
        <v>47</v>
      </c>
      <c r="O1015" s="85"/>
      <c r="P1015" s="222">
        <f>O1015*H1015</f>
        <v>0</v>
      </c>
      <c r="Q1015" s="222">
        <v>0</v>
      </c>
      <c r="R1015" s="222">
        <f>Q1015*H1015</f>
        <v>0</v>
      </c>
      <c r="S1015" s="222">
        <v>0</v>
      </c>
      <c r="T1015" s="223">
        <f>S1015*H1015</f>
        <v>0</v>
      </c>
      <c r="U1015" s="39"/>
      <c r="V1015" s="39"/>
      <c r="W1015" s="39"/>
      <c r="X1015" s="39"/>
      <c r="Y1015" s="39"/>
      <c r="Z1015" s="39"/>
      <c r="AA1015" s="39"/>
      <c r="AB1015" s="39"/>
      <c r="AC1015" s="39"/>
      <c r="AD1015" s="39"/>
      <c r="AE1015" s="39"/>
      <c r="AR1015" s="224" t="s">
        <v>163</v>
      </c>
      <c r="AT1015" s="224" t="s">
        <v>159</v>
      </c>
      <c r="AU1015" s="224" t="s">
        <v>83</v>
      </c>
      <c r="AY1015" s="17" t="s">
        <v>151</v>
      </c>
      <c r="BE1015" s="225">
        <f>IF(N1015="základní",J1015,0)</f>
        <v>0</v>
      </c>
      <c r="BF1015" s="225">
        <f>IF(N1015="snížená",J1015,0)</f>
        <v>0</v>
      </c>
      <c r="BG1015" s="225">
        <f>IF(N1015="zákl. přenesená",J1015,0)</f>
        <v>0</v>
      </c>
      <c r="BH1015" s="225">
        <f>IF(N1015="sníž. přenesená",J1015,0)</f>
        <v>0</v>
      </c>
      <c r="BI1015" s="225">
        <f>IF(N1015="nulová",J1015,0)</f>
        <v>0</v>
      </c>
      <c r="BJ1015" s="17" t="s">
        <v>83</v>
      </c>
      <c r="BK1015" s="225">
        <f>ROUND(I1015*H1015,2)</f>
        <v>0</v>
      </c>
      <c r="BL1015" s="17" t="s">
        <v>164</v>
      </c>
      <c r="BM1015" s="224" t="s">
        <v>3692</v>
      </c>
    </row>
    <row r="1016" s="2" customFormat="1" ht="16.5" customHeight="1">
      <c r="A1016" s="39"/>
      <c r="B1016" s="40"/>
      <c r="C1016" s="226" t="s">
        <v>3693</v>
      </c>
      <c r="D1016" s="226" t="s">
        <v>159</v>
      </c>
      <c r="E1016" s="227" t="s">
        <v>3694</v>
      </c>
      <c r="F1016" s="228" t="s">
        <v>3695</v>
      </c>
      <c r="G1016" s="229" t="s">
        <v>191</v>
      </c>
      <c r="H1016" s="230">
        <v>25</v>
      </c>
      <c r="I1016" s="231"/>
      <c r="J1016" s="232">
        <f>ROUND(I1016*H1016,2)</f>
        <v>0</v>
      </c>
      <c r="K1016" s="228" t="s">
        <v>156</v>
      </c>
      <c r="L1016" s="233"/>
      <c r="M1016" s="234" t="s">
        <v>32</v>
      </c>
      <c r="N1016" s="235" t="s">
        <v>47</v>
      </c>
      <c r="O1016" s="85"/>
      <c r="P1016" s="222">
        <f>O1016*H1016</f>
        <v>0</v>
      </c>
      <c r="Q1016" s="222">
        <v>0</v>
      </c>
      <c r="R1016" s="222">
        <f>Q1016*H1016</f>
        <v>0</v>
      </c>
      <c r="S1016" s="222">
        <v>0</v>
      </c>
      <c r="T1016" s="223">
        <f>S1016*H1016</f>
        <v>0</v>
      </c>
      <c r="U1016" s="39"/>
      <c r="V1016" s="39"/>
      <c r="W1016" s="39"/>
      <c r="X1016" s="39"/>
      <c r="Y1016" s="39"/>
      <c r="Z1016" s="39"/>
      <c r="AA1016" s="39"/>
      <c r="AB1016" s="39"/>
      <c r="AC1016" s="39"/>
      <c r="AD1016" s="39"/>
      <c r="AE1016" s="39"/>
      <c r="AR1016" s="224" t="s">
        <v>163</v>
      </c>
      <c r="AT1016" s="224" t="s">
        <v>159</v>
      </c>
      <c r="AU1016" s="224" t="s">
        <v>83</v>
      </c>
      <c r="AY1016" s="17" t="s">
        <v>151</v>
      </c>
      <c r="BE1016" s="225">
        <f>IF(N1016="základní",J1016,0)</f>
        <v>0</v>
      </c>
      <c r="BF1016" s="225">
        <f>IF(N1016="snížená",J1016,0)</f>
        <v>0</v>
      </c>
      <c r="BG1016" s="225">
        <f>IF(N1016="zákl. přenesená",J1016,0)</f>
        <v>0</v>
      </c>
      <c r="BH1016" s="225">
        <f>IF(N1016="sníž. přenesená",J1016,0)</f>
        <v>0</v>
      </c>
      <c r="BI1016" s="225">
        <f>IF(N1016="nulová",J1016,0)</f>
        <v>0</v>
      </c>
      <c r="BJ1016" s="17" t="s">
        <v>83</v>
      </c>
      <c r="BK1016" s="225">
        <f>ROUND(I1016*H1016,2)</f>
        <v>0</v>
      </c>
      <c r="BL1016" s="17" t="s">
        <v>164</v>
      </c>
      <c r="BM1016" s="224" t="s">
        <v>3696</v>
      </c>
    </row>
    <row r="1017" s="2" customFormat="1" ht="16.5" customHeight="1">
      <c r="A1017" s="39"/>
      <c r="B1017" s="40"/>
      <c r="C1017" s="226" t="s">
        <v>3697</v>
      </c>
      <c r="D1017" s="226" t="s">
        <v>159</v>
      </c>
      <c r="E1017" s="227" t="s">
        <v>3698</v>
      </c>
      <c r="F1017" s="228" t="s">
        <v>3699</v>
      </c>
      <c r="G1017" s="229" t="s">
        <v>191</v>
      </c>
      <c r="H1017" s="230">
        <v>25</v>
      </c>
      <c r="I1017" s="231"/>
      <c r="J1017" s="232">
        <f>ROUND(I1017*H1017,2)</f>
        <v>0</v>
      </c>
      <c r="K1017" s="228" t="s">
        <v>156</v>
      </c>
      <c r="L1017" s="233"/>
      <c r="M1017" s="234" t="s">
        <v>32</v>
      </c>
      <c r="N1017" s="235" t="s">
        <v>47</v>
      </c>
      <c r="O1017" s="85"/>
      <c r="P1017" s="222">
        <f>O1017*H1017</f>
        <v>0</v>
      </c>
      <c r="Q1017" s="222">
        <v>0</v>
      </c>
      <c r="R1017" s="222">
        <f>Q1017*H1017</f>
        <v>0</v>
      </c>
      <c r="S1017" s="222">
        <v>0</v>
      </c>
      <c r="T1017" s="223">
        <f>S1017*H1017</f>
        <v>0</v>
      </c>
      <c r="U1017" s="39"/>
      <c r="V1017" s="39"/>
      <c r="W1017" s="39"/>
      <c r="X1017" s="39"/>
      <c r="Y1017" s="39"/>
      <c r="Z1017" s="39"/>
      <c r="AA1017" s="39"/>
      <c r="AB1017" s="39"/>
      <c r="AC1017" s="39"/>
      <c r="AD1017" s="39"/>
      <c r="AE1017" s="39"/>
      <c r="AR1017" s="224" t="s">
        <v>163</v>
      </c>
      <c r="AT1017" s="224" t="s">
        <v>159</v>
      </c>
      <c r="AU1017" s="224" t="s">
        <v>83</v>
      </c>
      <c r="AY1017" s="17" t="s">
        <v>151</v>
      </c>
      <c r="BE1017" s="225">
        <f>IF(N1017="základní",J1017,0)</f>
        <v>0</v>
      </c>
      <c r="BF1017" s="225">
        <f>IF(N1017="snížená",J1017,0)</f>
        <v>0</v>
      </c>
      <c r="BG1017" s="225">
        <f>IF(N1017="zákl. přenesená",J1017,0)</f>
        <v>0</v>
      </c>
      <c r="BH1017" s="225">
        <f>IF(N1017="sníž. přenesená",J1017,0)</f>
        <v>0</v>
      </c>
      <c r="BI1017" s="225">
        <f>IF(N1017="nulová",J1017,0)</f>
        <v>0</v>
      </c>
      <c r="BJ1017" s="17" t="s">
        <v>83</v>
      </c>
      <c r="BK1017" s="225">
        <f>ROUND(I1017*H1017,2)</f>
        <v>0</v>
      </c>
      <c r="BL1017" s="17" t="s">
        <v>164</v>
      </c>
      <c r="BM1017" s="224" t="s">
        <v>3700</v>
      </c>
    </row>
    <row r="1018" s="12" customFormat="1" ht="25.92" customHeight="1">
      <c r="A1018" s="12"/>
      <c r="B1018" s="199"/>
      <c r="C1018" s="200"/>
      <c r="D1018" s="201" t="s">
        <v>75</v>
      </c>
      <c r="E1018" s="202" t="s">
        <v>3701</v>
      </c>
      <c r="F1018" s="202" t="s">
        <v>3702</v>
      </c>
      <c r="G1018" s="200"/>
      <c r="H1018" s="200"/>
      <c r="I1018" s="203"/>
      <c r="J1018" s="204">
        <f>BK1018</f>
        <v>0</v>
      </c>
      <c r="K1018" s="200"/>
      <c r="L1018" s="205"/>
      <c r="M1018" s="206"/>
      <c r="N1018" s="207"/>
      <c r="O1018" s="207"/>
      <c r="P1018" s="208">
        <f>SUM(P1019:P1031)</f>
        <v>0</v>
      </c>
      <c r="Q1018" s="207"/>
      <c r="R1018" s="208">
        <f>SUM(R1019:R1031)</f>
        <v>0</v>
      </c>
      <c r="S1018" s="207"/>
      <c r="T1018" s="209">
        <f>SUM(T1019:T1031)</f>
        <v>0</v>
      </c>
      <c r="U1018" s="12"/>
      <c r="V1018" s="12"/>
      <c r="W1018" s="12"/>
      <c r="X1018" s="12"/>
      <c r="Y1018" s="12"/>
      <c r="Z1018" s="12"/>
      <c r="AA1018" s="12"/>
      <c r="AB1018" s="12"/>
      <c r="AC1018" s="12"/>
      <c r="AD1018" s="12"/>
      <c r="AE1018" s="12"/>
      <c r="AR1018" s="210" t="s">
        <v>83</v>
      </c>
      <c r="AT1018" s="211" t="s">
        <v>75</v>
      </c>
      <c r="AU1018" s="211" t="s">
        <v>76</v>
      </c>
      <c r="AY1018" s="210" t="s">
        <v>151</v>
      </c>
      <c r="BK1018" s="212">
        <f>SUM(BK1019:BK1031)</f>
        <v>0</v>
      </c>
    </row>
    <row r="1019" s="2" customFormat="1" ht="16.5" customHeight="1">
      <c r="A1019" s="39"/>
      <c r="B1019" s="40"/>
      <c r="C1019" s="226" t="s">
        <v>3703</v>
      </c>
      <c r="D1019" s="226" t="s">
        <v>159</v>
      </c>
      <c r="E1019" s="227" t="s">
        <v>3704</v>
      </c>
      <c r="F1019" s="228" t="s">
        <v>3705</v>
      </c>
      <c r="G1019" s="229" t="s">
        <v>162</v>
      </c>
      <c r="H1019" s="230">
        <v>1</v>
      </c>
      <c r="I1019" s="231"/>
      <c r="J1019" s="232">
        <f>ROUND(I1019*H1019,2)</f>
        <v>0</v>
      </c>
      <c r="K1019" s="228" t="s">
        <v>156</v>
      </c>
      <c r="L1019" s="233"/>
      <c r="M1019" s="234" t="s">
        <v>32</v>
      </c>
      <c r="N1019" s="235" t="s">
        <v>47</v>
      </c>
      <c r="O1019" s="85"/>
      <c r="P1019" s="222">
        <f>O1019*H1019</f>
        <v>0</v>
      </c>
      <c r="Q1019" s="222">
        <v>0</v>
      </c>
      <c r="R1019" s="222">
        <f>Q1019*H1019</f>
        <v>0</v>
      </c>
      <c r="S1019" s="222">
        <v>0</v>
      </c>
      <c r="T1019" s="223">
        <f>S1019*H1019</f>
        <v>0</v>
      </c>
      <c r="U1019" s="39"/>
      <c r="V1019" s="39"/>
      <c r="W1019" s="39"/>
      <c r="X1019" s="39"/>
      <c r="Y1019" s="39"/>
      <c r="Z1019" s="39"/>
      <c r="AA1019" s="39"/>
      <c r="AB1019" s="39"/>
      <c r="AC1019" s="39"/>
      <c r="AD1019" s="39"/>
      <c r="AE1019" s="39"/>
      <c r="AR1019" s="224" t="s">
        <v>163</v>
      </c>
      <c r="AT1019" s="224" t="s">
        <v>159</v>
      </c>
      <c r="AU1019" s="224" t="s">
        <v>83</v>
      </c>
      <c r="AY1019" s="17" t="s">
        <v>151</v>
      </c>
      <c r="BE1019" s="225">
        <f>IF(N1019="základní",J1019,0)</f>
        <v>0</v>
      </c>
      <c r="BF1019" s="225">
        <f>IF(N1019="snížená",J1019,0)</f>
        <v>0</v>
      </c>
      <c r="BG1019" s="225">
        <f>IF(N1019="zákl. přenesená",J1019,0)</f>
        <v>0</v>
      </c>
      <c r="BH1019" s="225">
        <f>IF(N1019="sníž. přenesená",J1019,0)</f>
        <v>0</v>
      </c>
      <c r="BI1019" s="225">
        <f>IF(N1019="nulová",J1019,0)</f>
        <v>0</v>
      </c>
      <c r="BJ1019" s="17" t="s">
        <v>83</v>
      </c>
      <c r="BK1019" s="225">
        <f>ROUND(I1019*H1019,2)</f>
        <v>0</v>
      </c>
      <c r="BL1019" s="17" t="s">
        <v>164</v>
      </c>
      <c r="BM1019" s="224" t="s">
        <v>3706</v>
      </c>
    </row>
    <row r="1020" s="2" customFormat="1" ht="16.5" customHeight="1">
      <c r="A1020" s="39"/>
      <c r="B1020" s="40"/>
      <c r="C1020" s="226" t="s">
        <v>3707</v>
      </c>
      <c r="D1020" s="226" t="s">
        <v>159</v>
      </c>
      <c r="E1020" s="227" t="s">
        <v>3708</v>
      </c>
      <c r="F1020" s="228" t="s">
        <v>3709</v>
      </c>
      <c r="G1020" s="229" t="s">
        <v>162</v>
      </c>
      <c r="H1020" s="230">
        <v>1</v>
      </c>
      <c r="I1020" s="231"/>
      <c r="J1020" s="232">
        <f>ROUND(I1020*H1020,2)</f>
        <v>0</v>
      </c>
      <c r="K1020" s="228" t="s">
        <v>156</v>
      </c>
      <c r="L1020" s="233"/>
      <c r="M1020" s="234" t="s">
        <v>32</v>
      </c>
      <c r="N1020" s="235" t="s">
        <v>47</v>
      </c>
      <c r="O1020" s="85"/>
      <c r="P1020" s="222">
        <f>O1020*H1020</f>
        <v>0</v>
      </c>
      <c r="Q1020" s="222">
        <v>0</v>
      </c>
      <c r="R1020" s="222">
        <f>Q1020*H1020</f>
        <v>0</v>
      </c>
      <c r="S1020" s="222">
        <v>0</v>
      </c>
      <c r="T1020" s="223">
        <f>S1020*H1020</f>
        <v>0</v>
      </c>
      <c r="U1020" s="39"/>
      <c r="V1020" s="39"/>
      <c r="W1020" s="39"/>
      <c r="X1020" s="39"/>
      <c r="Y1020" s="39"/>
      <c r="Z1020" s="39"/>
      <c r="AA1020" s="39"/>
      <c r="AB1020" s="39"/>
      <c r="AC1020" s="39"/>
      <c r="AD1020" s="39"/>
      <c r="AE1020" s="39"/>
      <c r="AR1020" s="224" t="s">
        <v>668</v>
      </c>
      <c r="AT1020" s="224" t="s">
        <v>159</v>
      </c>
      <c r="AU1020" s="224" t="s">
        <v>83</v>
      </c>
      <c r="AY1020" s="17" t="s">
        <v>151</v>
      </c>
      <c r="BE1020" s="225">
        <f>IF(N1020="základní",J1020,0)</f>
        <v>0</v>
      </c>
      <c r="BF1020" s="225">
        <f>IF(N1020="snížená",J1020,0)</f>
        <v>0</v>
      </c>
      <c r="BG1020" s="225">
        <f>IF(N1020="zákl. přenesená",J1020,0)</f>
        <v>0</v>
      </c>
      <c r="BH1020" s="225">
        <f>IF(N1020="sníž. přenesená",J1020,0)</f>
        <v>0</v>
      </c>
      <c r="BI1020" s="225">
        <f>IF(N1020="nulová",J1020,0)</f>
        <v>0</v>
      </c>
      <c r="BJ1020" s="17" t="s">
        <v>83</v>
      </c>
      <c r="BK1020" s="225">
        <f>ROUND(I1020*H1020,2)</f>
        <v>0</v>
      </c>
      <c r="BL1020" s="17" t="s">
        <v>668</v>
      </c>
      <c r="BM1020" s="224" t="s">
        <v>3710</v>
      </c>
    </row>
    <row r="1021" s="2" customFormat="1" ht="16.5" customHeight="1">
      <c r="A1021" s="39"/>
      <c r="B1021" s="40"/>
      <c r="C1021" s="226" t="s">
        <v>3711</v>
      </c>
      <c r="D1021" s="226" t="s">
        <v>159</v>
      </c>
      <c r="E1021" s="227" t="s">
        <v>3712</v>
      </c>
      <c r="F1021" s="228" t="s">
        <v>3713</v>
      </c>
      <c r="G1021" s="229" t="s">
        <v>162</v>
      </c>
      <c r="H1021" s="230">
        <v>1</v>
      </c>
      <c r="I1021" s="231"/>
      <c r="J1021" s="232">
        <f>ROUND(I1021*H1021,2)</f>
        <v>0</v>
      </c>
      <c r="K1021" s="228" t="s">
        <v>156</v>
      </c>
      <c r="L1021" s="233"/>
      <c r="M1021" s="234" t="s">
        <v>32</v>
      </c>
      <c r="N1021" s="235" t="s">
        <v>47</v>
      </c>
      <c r="O1021" s="85"/>
      <c r="P1021" s="222">
        <f>O1021*H1021</f>
        <v>0</v>
      </c>
      <c r="Q1021" s="222">
        <v>0</v>
      </c>
      <c r="R1021" s="222">
        <f>Q1021*H1021</f>
        <v>0</v>
      </c>
      <c r="S1021" s="222">
        <v>0</v>
      </c>
      <c r="T1021" s="223">
        <f>S1021*H1021</f>
        <v>0</v>
      </c>
      <c r="U1021" s="39"/>
      <c r="V1021" s="39"/>
      <c r="W1021" s="39"/>
      <c r="X1021" s="39"/>
      <c r="Y1021" s="39"/>
      <c r="Z1021" s="39"/>
      <c r="AA1021" s="39"/>
      <c r="AB1021" s="39"/>
      <c r="AC1021" s="39"/>
      <c r="AD1021" s="39"/>
      <c r="AE1021" s="39"/>
      <c r="AR1021" s="224" t="s">
        <v>163</v>
      </c>
      <c r="AT1021" s="224" t="s">
        <v>159</v>
      </c>
      <c r="AU1021" s="224" t="s">
        <v>83</v>
      </c>
      <c r="AY1021" s="17" t="s">
        <v>151</v>
      </c>
      <c r="BE1021" s="225">
        <f>IF(N1021="základní",J1021,0)</f>
        <v>0</v>
      </c>
      <c r="BF1021" s="225">
        <f>IF(N1021="snížená",J1021,0)</f>
        <v>0</v>
      </c>
      <c r="BG1021" s="225">
        <f>IF(N1021="zákl. přenesená",J1021,0)</f>
        <v>0</v>
      </c>
      <c r="BH1021" s="225">
        <f>IF(N1021="sníž. přenesená",J1021,0)</f>
        <v>0</v>
      </c>
      <c r="BI1021" s="225">
        <f>IF(N1021="nulová",J1021,0)</f>
        <v>0</v>
      </c>
      <c r="BJ1021" s="17" t="s">
        <v>83</v>
      </c>
      <c r="BK1021" s="225">
        <f>ROUND(I1021*H1021,2)</f>
        <v>0</v>
      </c>
      <c r="BL1021" s="17" t="s">
        <v>164</v>
      </c>
      <c r="BM1021" s="224" t="s">
        <v>3714</v>
      </c>
    </row>
    <row r="1022" s="2" customFormat="1" ht="16.5" customHeight="1">
      <c r="A1022" s="39"/>
      <c r="B1022" s="40"/>
      <c r="C1022" s="213" t="s">
        <v>3715</v>
      </c>
      <c r="D1022" s="213" t="s">
        <v>152</v>
      </c>
      <c r="E1022" s="214" t="s">
        <v>3716</v>
      </c>
      <c r="F1022" s="215" t="s">
        <v>3717</v>
      </c>
      <c r="G1022" s="216" t="s">
        <v>1180</v>
      </c>
      <c r="H1022" s="217">
        <v>5</v>
      </c>
      <c r="I1022" s="218"/>
      <c r="J1022" s="219">
        <f>ROUND(I1022*H1022,2)</f>
        <v>0</v>
      </c>
      <c r="K1022" s="215" t="s">
        <v>156</v>
      </c>
      <c r="L1022" s="45"/>
      <c r="M1022" s="220" t="s">
        <v>32</v>
      </c>
      <c r="N1022" s="221" t="s">
        <v>47</v>
      </c>
      <c r="O1022" s="85"/>
      <c r="P1022" s="222">
        <f>O1022*H1022</f>
        <v>0</v>
      </c>
      <c r="Q1022" s="222">
        <v>0</v>
      </c>
      <c r="R1022" s="222">
        <f>Q1022*H1022</f>
        <v>0</v>
      </c>
      <c r="S1022" s="222">
        <v>0</v>
      </c>
      <c r="T1022" s="223">
        <f>S1022*H1022</f>
        <v>0</v>
      </c>
      <c r="U1022" s="39"/>
      <c r="V1022" s="39"/>
      <c r="W1022" s="39"/>
      <c r="X1022" s="39"/>
      <c r="Y1022" s="39"/>
      <c r="Z1022" s="39"/>
      <c r="AA1022" s="39"/>
      <c r="AB1022" s="39"/>
      <c r="AC1022" s="39"/>
      <c r="AD1022" s="39"/>
      <c r="AE1022" s="39"/>
      <c r="AR1022" s="224" t="s">
        <v>497</v>
      </c>
      <c r="AT1022" s="224" t="s">
        <v>152</v>
      </c>
      <c r="AU1022" s="224" t="s">
        <v>83</v>
      </c>
      <c r="AY1022" s="17" t="s">
        <v>151</v>
      </c>
      <c r="BE1022" s="225">
        <f>IF(N1022="základní",J1022,0)</f>
        <v>0</v>
      </c>
      <c r="BF1022" s="225">
        <f>IF(N1022="snížená",J1022,0)</f>
        <v>0</v>
      </c>
      <c r="BG1022" s="225">
        <f>IF(N1022="zákl. přenesená",J1022,0)</f>
        <v>0</v>
      </c>
      <c r="BH1022" s="225">
        <f>IF(N1022="sníž. přenesená",J1022,0)</f>
        <v>0</v>
      </c>
      <c r="BI1022" s="225">
        <f>IF(N1022="nulová",J1022,0)</f>
        <v>0</v>
      </c>
      <c r="BJ1022" s="17" t="s">
        <v>83</v>
      </c>
      <c r="BK1022" s="225">
        <f>ROUND(I1022*H1022,2)</f>
        <v>0</v>
      </c>
      <c r="BL1022" s="17" t="s">
        <v>497</v>
      </c>
      <c r="BM1022" s="224" t="s">
        <v>3718</v>
      </c>
    </row>
    <row r="1023" s="2" customFormat="1" ht="16.5" customHeight="1">
      <c r="A1023" s="39"/>
      <c r="B1023" s="40"/>
      <c r="C1023" s="213" t="s">
        <v>3719</v>
      </c>
      <c r="D1023" s="213" t="s">
        <v>152</v>
      </c>
      <c r="E1023" s="214" t="s">
        <v>3720</v>
      </c>
      <c r="F1023" s="215" t="s">
        <v>3721</v>
      </c>
      <c r="G1023" s="216" t="s">
        <v>1180</v>
      </c>
      <c r="H1023" s="217">
        <v>5</v>
      </c>
      <c r="I1023" s="218"/>
      <c r="J1023" s="219">
        <f>ROUND(I1023*H1023,2)</f>
        <v>0</v>
      </c>
      <c r="K1023" s="215" t="s">
        <v>156</v>
      </c>
      <c r="L1023" s="45"/>
      <c r="M1023" s="220" t="s">
        <v>32</v>
      </c>
      <c r="N1023" s="221" t="s">
        <v>47</v>
      </c>
      <c r="O1023" s="85"/>
      <c r="P1023" s="222">
        <f>O1023*H1023</f>
        <v>0</v>
      </c>
      <c r="Q1023" s="222">
        <v>0</v>
      </c>
      <c r="R1023" s="222">
        <f>Q1023*H1023</f>
        <v>0</v>
      </c>
      <c r="S1023" s="222">
        <v>0</v>
      </c>
      <c r="T1023" s="223">
        <f>S1023*H1023</f>
        <v>0</v>
      </c>
      <c r="U1023" s="39"/>
      <c r="V1023" s="39"/>
      <c r="W1023" s="39"/>
      <c r="X1023" s="39"/>
      <c r="Y1023" s="39"/>
      <c r="Z1023" s="39"/>
      <c r="AA1023" s="39"/>
      <c r="AB1023" s="39"/>
      <c r="AC1023" s="39"/>
      <c r="AD1023" s="39"/>
      <c r="AE1023" s="39"/>
      <c r="AR1023" s="224" t="s">
        <v>497</v>
      </c>
      <c r="AT1023" s="224" t="s">
        <v>152</v>
      </c>
      <c r="AU1023" s="224" t="s">
        <v>83</v>
      </c>
      <c r="AY1023" s="17" t="s">
        <v>151</v>
      </c>
      <c r="BE1023" s="225">
        <f>IF(N1023="základní",J1023,0)</f>
        <v>0</v>
      </c>
      <c r="BF1023" s="225">
        <f>IF(N1023="snížená",J1023,0)</f>
        <v>0</v>
      </c>
      <c r="BG1023" s="225">
        <f>IF(N1023="zákl. přenesená",J1023,0)</f>
        <v>0</v>
      </c>
      <c r="BH1023" s="225">
        <f>IF(N1023="sníž. přenesená",J1023,0)</f>
        <v>0</v>
      </c>
      <c r="BI1023" s="225">
        <f>IF(N1023="nulová",J1023,0)</f>
        <v>0</v>
      </c>
      <c r="BJ1023" s="17" t="s">
        <v>83</v>
      </c>
      <c r="BK1023" s="225">
        <f>ROUND(I1023*H1023,2)</f>
        <v>0</v>
      </c>
      <c r="BL1023" s="17" t="s">
        <v>497</v>
      </c>
      <c r="BM1023" s="224" t="s">
        <v>3722</v>
      </c>
    </row>
    <row r="1024" s="2" customFormat="1" ht="37.8" customHeight="1">
      <c r="A1024" s="39"/>
      <c r="B1024" s="40"/>
      <c r="C1024" s="226" t="s">
        <v>3723</v>
      </c>
      <c r="D1024" s="226" t="s">
        <v>159</v>
      </c>
      <c r="E1024" s="227" t="s">
        <v>3724</v>
      </c>
      <c r="F1024" s="228" t="s">
        <v>3725</v>
      </c>
      <c r="G1024" s="229" t="s">
        <v>162</v>
      </c>
      <c r="H1024" s="230">
        <v>1</v>
      </c>
      <c r="I1024" s="231"/>
      <c r="J1024" s="232">
        <f>ROUND(I1024*H1024,2)</f>
        <v>0</v>
      </c>
      <c r="K1024" s="228" t="s">
        <v>156</v>
      </c>
      <c r="L1024" s="233"/>
      <c r="M1024" s="234" t="s">
        <v>32</v>
      </c>
      <c r="N1024" s="235" t="s">
        <v>47</v>
      </c>
      <c r="O1024" s="85"/>
      <c r="P1024" s="222">
        <f>O1024*H1024</f>
        <v>0</v>
      </c>
      <c r="Q1024" s="222">
        <v>0</v>
      </c>
      <c r="R1024" s="222">
        <f>Q1024*H1024</f>
        <v>0</v>
      </c>
      <c r="S1024" s="222">
        <v>0</v>
      </c>
      <c r="T1024" s="223">
        <f>S1024*H1024</f>
        <v>0</v>
      </c>
      <c r="U1024" s="39"/>
      <c r="V1024" s="39"/>
      <c r="W1024" s="39"/>
      <c r="X1024" s="39"/>
      <c r="Y1024" s="39"/>
      <c r="Z1024" s="39"/>
      <c r="AA1024" s="39"/>
      <c r="AB1024" s="39"/>
      <c r="AC1024" s="39"/>
      <c r="AD1024" s="39"/>
      <c r="AE1024" s="39"/>
      <c r="AR1024" s="224" t="s">
        <v>668</v>
      </c>
      <c r="AT1024" s="224" t="s">
        <v>159</v>
      </c>
      <c r="AU1024" s="224" t="s">
        <v>83</v>
      </c>
      <c r="AY1024" s="17" t="s">
        <v>151</v>
      </c>
      <c r="BE1024" s="225">
        <f>IF(N1024="základní",J1024,0)</f>
        <v>0</v>
      </c>
      <c r="BF1024" s="225">
        <f>IF(N1024="snížená",J1024,0)</f>
        <v>0</v>
      </c>
      <c r="BG1024" s="225">
        <f>IF(N1024="zákl. přenesená",J1024,0)</f>
        <v>0</v>
      </c>
      <c r="BH1024" s="225">
        <f>IF(N1024="sníž. přenesená",J1024,0)</f>
        <v>0</v>
      </c>
      <c r="BI1024" s="225">
        <f>IF(N1024="nulová",J1024,0)</f>
        <v>0</v>
      </c>
      <c r="BJ1024" s="17" t="s">
        <v>83</v>
      </c>
      <c r="BK1024" s="225">
        <f>ROUND(I1024*H1024,2)</f>
        <v>0</v>
      </c>
      <c r="BL1024" s="17" t="s">
        <v>668</v>
      </c>
      <c r="BM1024" s="224" t="s">
        <v>3726</v>
      </c>
    </row>
    <row r="1025" s="2" customFormat="1" ht="16.5" customHeight="1">
      <c r="A1025" s="39"/>
      <c r="B1025" s="40"/>
      <c r="C1025" s="226" t="s">
        <v>3727</v>
      </c>
      <c r="D1025" s="226" t="s">
        <v>159</v>
      </c>
      <c r="E1025" s="227" t="s">
        <v>3728</v>
      </c>
      <c r="F1025" s="228" t="s">
        <v>3729</v>
      </c>
      <c r="G1025" s="229" t="s">
        <v>162</v>
      </c>
      <c r="H1025" s="230">
        <v>1</v>
      </c>
      <c r="I1025" s="231"/>
      <c r="J1025" s="232">
        <f>ROUND(I1025*H1025,2)</f>
        <v>0</v>
      </c>
      <c r="K1025" s="228" t="s">
        <v>156</v>
      </c>
      <c r="L1025" s="233"/>
      <c r="M1025" s="234" t="s">
        <v>32</v>
      </c>
      <c r="N1025" s="235" t="s">
        <v>47</v>
      </c>
      <c r="O1025" s="85"/>
      <c r="P1025" s="222">
        <f>O1025*H1025</f>
        <v>0</v>
      </c>
      <c r="Q1025" s="222">
        <v>0</v>
      </c>
      <c r="R1025" s="222">
        <f>Q1025*H1025</f>
        <v>0</v>
      </c>
      <c r="S1025" s="222">
        <v>0</v>
      </c>
      <c r="T1025" s="223">
        <f>S1025*H1025</f>
        <v>0</v>
      </c>
      <c r="U1025" s="39"/>
      <c r="V1025" s="39"/>
      <c r="W1025" s="39"/>
      <c r="X1025" s="39"/>
      <c r="Y1025" s="39"/>
      <c r="Z1025" s="39"/>
      <c r="AA1025" s="39"/>
      <c r="AB1025" s="39"/>
      <c r="AC1025" s="39"/>
      <c r="AD1025" s="39"/>
      <c r="AE1025" s="39"/>
      <c r="AR1025" s="224" t="s">
        <v>668</v>
      </c>
      <c r="AT1025" s="224" t="s">
        <v>159</v>
      </c>
      <c r="AU1025" s="224" t="s">
        <v>83</v>
      </c>
      <c r="AY1025" s="17" t="s">
        <v>151</v>
      </c>
      <c r="BE1025" s="225">
        <f>IF(N1025="základní",J1025,0)</f>
        <v>0</v>
      </c>
      <c r="BF1025" s="225">
        <f>IF(N1025="snížená",J1025,0)</f>
        <v>0</v>
      </c>
      <c r="BG1025" s="225">
        <f>IF(N1025="zákl. přenesená",J1025,0)</f>
        <v>0</v>
      </c>
      <c r="BH1025" s="225">
        <f>IF(N1025="sníž. přenesená",J1025,0)</f>
        <v>0</v>
      </c>
      <c r="BI1025" s="225">
        <f>IF(N1025="nulová",J1025,0)</f>
        <v>0</v>
      </c>
      <c r="BJ1025" s="17" t="s">
        <v>83</v>
      </c>
      <c r="BK1025" s="225">
        <f>ROUND(I1025*H1025,2)</f>
        <v>0</v>
      </c>
      <c r="BL1025" s="17" t="s">
        <v>668</v>
      </c>
      <c r="BM1025" s="224" t="s">
        <v>3730</v>
      </c>
    </row>
    <row r="1026" s="2" customFormat="1" ht="16.5" customHeight="1">
      <c r="A1026" s="39"/>
      <c r="B1026" s="40"/>
      <c r="C1026" s="226" t="s">
        <v>3731</v>
      </c>
      <c r="D1026" s="226" t="s">
        <v>159</v>
      </c>
      <c r="E1026" s="227" t="s">
        <v>3732</v>
      </c>
      <c r="F1026" s="228" t="s">
        <v>3733</v>
      </c>
      <c r="G1026" s="229" t="s">
        <v>162</v>
      </c>
      <c r="H1026" s="230">
        <v>1</v>
      </c>
      <c r="I1026" s="231"/>
      <c r="J1026" s="232">
        <f>ROUND(I1026*H1026,2)</f>
        <v>0</v>
      </c>
      <c r="K1026" s="228" t="s">
        <v>156</v>
      </c>
      <c r="L1026" s="233"/>
      <c r="M1026" s="234" t="s">
        <v>32</v>
      </c>
      <c r="N1026" s="235" t="s">
        <v>47</v>
      </c>
      <c r="O1026" s="85"/>
      <c r="P1026" s="222">
        <f>O1026*H1026</f>
        <v>0</v>
      </c>
      <c r="Q1026" s="222">
        <v>0</v>
      </c>
      <c r="R1026" s="222">
        <f>Q1026*H1026</f>
        <v>0</v>
      </c>
      <c r="S1026" s="222">
        <v>0</v>
      </c>
      <c r="T1026" s="223">
        <f>S1026*H1026</f>
        <v>0</v>
      </c>
      <c r="U1026" s="39"/>
      <c r="V1026" s="39"/>
      <c r="W1026" s="39"/>
      <c r="X1026" s="39"/>
      <c r="Y1026" s="39"/>
      <c r="Z1026" s="39"/>
      <c r="AA1026" s="39"/>
      <c r="AB1026" s="39"/>
      <c r="AC1026" s="39"/>
      <c r="AD1026" s="39"/>
      <c r="AE1026" s="39"/>
      <c r="AR1026" s="224" t="s">
        <v>163</v>
      </c>
      <c r="AT1026" s="224" t="s">
        <v>159</v>
      </c>
      <c r="AU1026" s="224" t="s">
        <v>83</v>
      </c>
      <c r="AY1026" s="17" t="s">
        <v>151</v>
      </c>
      <c r="BE1026" s="225">
        <f>IF(N1026="základní",J1026,0)</f>
        <v>0</v>
      </c>
      <c r="BF1026" s="225">
        <f>IF(N1026="snížená",J1026,0)</f>
        <v>0</v>
      </c>
      <c r="BG1026" s="225">
        <f>IF(N1026="zákl. přenesená",J1026,0)</f>
        <v>0</v>
      </c>
      <c r="BH1026" s="225">
        <f>IF(N1026="sníž. přenesená",J1026,0)</f>
        <v>0</v>
      </c>
      <c r="BI1026" s="225">
        <f>IF(N1026="nulová",J1026,0)</f>
        <v>0</v>
      </c>
      <c r="BJ1026" s="17" t="s">
        <v>83</v>
      </c>
      <c r="BK1026" s="225">
        <f>ROUND(I1026*H1026,2)</f>
        <v>0</v>
      </c>
      <c r="BL1026" s="17" t="s">
        <v>164</v>
      </c>
      <c r="BM1026" s="224" t="s">
        <v>3734</v>
      </c>
    </row>
    <row r="1027" s="2" customFormat="1" ht="49.05" customHeight="1">
      <c r="A1027" s="39"/>
      <c r="B1027" s="40"/>
      <c r="C1027" s="213" t="s">
        <v>3735</v>
      </c>
      <c r="D1027" s="213" t="s">
        <v>152</v>
      </c>
      <c r="E1027" s="214" t="s">
        <v>3736</v>
      </c>
      <c r="F1027" s="215" t="s">
        <v>3737</v>
      </c>
      <c r="G1027" s="216" t="s">
        <v>1180</v>
      </c>
      <c r="H1027" s="217">
        <v>5</v>
      </c>
      <c r="I1027" s="218"/>
      <c r="J1027" s="219">
        <f>ROUND(I1027*H1027,2)</f>
        <v>0</v>
      </c>
      <c r="K1027" s="215" t="s">
        <v>156</v>
      </c>
      <c r="L1027" s="45"/>
      <c r="M1027" s="220" t="s">
        <v>32</v>
      </c>
      <c r="N1027" s="221" t="s">
        <v>47</v>
      </c>
      <c r="O1027" s="85"/>
      <c r="P1027" s="222">
        <f>O1027*H1027</f>
        <v>0</v>
      </c>
      <c r="Q1027" s="222">
        <v>0</v>
      </c>
      <c r="R1027" s="222">
        <f>Q1027*H1027</f>
        <v>0</v>
      </c>
      <c r="S1027" s="222">
        <v>0</v>
      </c>
      <c r="T1027" s="223">
        <f>S1027*H1027</f>
        <v>0</v>
      </c>
      <c r="U1027" s="39"/>
      <c r="V1027" s="39"/>
      <c r="W1027" s="39"/>
      <c r="X1027" s="39"/>
      <c r="Y1027" s="39"/>
      <c r="Z1027" s="39"/>
      <c r="AA1027" s="39"/>
      <c r="AB1027" s="39"/>
      <c r="AC1027" s="39"/>
      <c r="AD1027" s="39"/>
      <c r="AE1027" s="39"/>
      <c r="AR1027" s="224" t="s">
        <v>497</v>
      </c>
      <c r="AT1027" s="224" t="s">
        <v>152</v>
      </c>
      <c r="AU1027" s="224" t="s">
        <v>83</v>
      </c>
      <c r="AY1027" s="17" t="s">
        <v>151</v>
      </c>
      <c r="BE1027" s="225">
        <f>IF(N1027="základní",J1027,0)</f>
        <v>0</v>
      </c>
      <c r="BF1027" s="225">
        <f>IF(N1027="snížená",J1027,0)</f>
        <v>0</v>
      </c>
      <c r="BG1027" s="225">
        <f>IF(N1027="zákl. přenesená",J1027,0)</f>
        <v>0</v>
      </c>
      <c r="BH1027" s="225">
        <f>IF(N1027="sníž. přenesená",J1027,0)</f>
        <v>0</v>
      </c>
      <c r="BI1027" s="225">
        <f>IF(N1027="nulová",J1027,0)</f>
        <v>0</v>
      </c>
      <c r="BJ1027" s="17" t="s">
        <v>83</v>
      </c>
      <c r="BK1027" s="225">
        <f>ROUND(I1027*H1027,2)</f>
        <v>0</v>
      </c>
      <c r="BL1027" s="17" t="s">
        <v>497</v>
      </c>
      <c r="BM1027" s="224" t="s">
        <v>3738</v>
      </c>
    </row>
    <row r="1028" s="2" customFormat="1" ht="37.8" customHeight="1">
      <c r="A1028" s="39"/>
      <c r="B1028" s="40"/>
      <c r="C1028" s="213" t="s">
        <v>3739</v>
      </c>
      <c r="D1028" s="213" t="s">
        <v>152</v>
      </c>
      <c r="E1028" s="214" t="s">
        <v>3740</v>
      </c>
      <c r="F1028" s="215" t="s">
        <v>3741</v>
      </c>
      <c r="G1028" s="216" t="s">
        <v>162</v>
      </c>
      <c r="H1028" s="217">
        <v>1</v>
      </c>
      <c r="I1028" s="218"/>
      <c r="J1028" s="219">
        <f>ROUND(I1028*H1028,2)</f>
        <v>0</v>
      </c>
      <c r="K1028" s="215" t="s">
        <v>156</v>
      </c>
      <c r="L1028" s="45"/>
      <c r="M1028" s="220" t="s">
        <v>32</v>
      </c>
      <c r="N1028" s="221" t="s">
        <v>47</v>
      </c>
      <c r="O1028" s="85"/>
      <c r="P1028" s="222">
        <f>O1028*H1028</f>
        <v>0</v>
      </c>
      <c r="Q1028" s="222">
        <v>0</v>
      </c>
      <c r="R1028" s="222">
        <f>Q1028*H1028</f>
        <v>0</v>
      </c>
      <c r="S1028" s="222">
        <v>0</v>
      </c>
      <c r="T1028" s="223">
        <f>S1028*H1028</f>
        <v>0</v>
      </c>
      <c r="U1028" s="39"/>
      <c r="V1028" s="39"/>
      <c r="W1028" s="39"/>
      <c r="X1028" s="39"/>
      <c r="Y1028" s="39"/>
      <c r="Z1028" s="39"/>
      <c r="AA1028" s="39"/>
      <c r="AB1028" s="39"/>
      <c r="AC1028" s="39"/>
      <c r="AD1028" s="39"/>
      <c r="AE1028" s="39"/>
      <c r="AR1028" s="224" t="s">
        <v>497</v>
      </c>
      <c r="AT1028" s="224" t="s">
        <v>152</v>
      </c>
      <c r="AU1028" s="224" t="s">
        <v>83</v>
      </c>
      <c r="AY1028" s="17" t="s">
        <v>151</v>
      </c>
      <c r="BE1028" s="225">
        <f>IF(N1028="základní",J1028,0)</f>
        <v>0</v>
      </c>
      <c r="BF1028" s="225">
        <f>IF(N1028="snížená",J1028,0)</f>
        <v>0</v>
      </c>
      <c r="BG1028" s="225">
        <f>IF(N1028="zákl. přenesená",J1028,0)</f>
        <v>0</v>
      </c>
      <c r="BH1028" s="225">
        <f>IF(N1028="sníž. přenesená",J1028,0)</f>
        <v>0</v>
      </c>
      <c r="BI1028" s="225">
        <f>IF(N1028="nulová",J1028,0)</f>
        <v>0</v>
      </c>
      <c r="BJ1028" s="17" t="s">
        <v>83</v>
      </c>
      <c r="BK1028" s="225">
        <f>ROUND(I1028*H1028,2)</f>
        <v>0</v>
      </c>
      <c r="BL1028" s="17" t="s">
        <v>497</v>
      </c>
      <c r="BM1028" s="224" t="s">
        <v>3742</v>
      </c>
    </row>
    <row r="1029" s="2" customFormat="1" ht="16.5" customHeight="1">
      <c r="A1029" s="39"/>
      <c r="B1029" s="40"/>
      <c r="C1029" s="213" t="s">
        <v>3743</v>
      </c>
      <c r="D1029" s="213" t="s">
        <v>152</v>
      </c>
      <c r="E1029" s="214" t="s">
        <v>3744</v>
      </c>
      <c r="F1029" s="215" t="s">
        <v>3745</v>
      </c>
      <c r="G1029" s="216" t="s">
        <v>162</v>
      </c>
      <c r="H1029" s="217">
        <v>1</v>
      </c>
      <c r="I1029" s="218"/>
      <c r="J1029" s="219">
        <f>ROUND(I1029*H1029,2)</f>
        <v>0</v>
      </c>
      <c r="K1029" s="215" t="s">
        <v>156</v>
      </c>
      <c r="L1029" s="45"/>
      <c r="M1029" s="220" t="s">
        <v>32</v>
      </c>
      <c r="N1029" s="221" t="s">
        <v>47</v>
      </c>
      <c r="O1029" s="85"/>
      <c r="P1029" s="222">
        <f>O1029*H1029</f>
        <v>0</v>
      </c>
      <c r="Q1029" s="222">
        <v>0</v>
      </c>
      <c r="R1029" s="222">
        <f>Q1029*H1029</f>
        <v>0</v>
      </c>
      <c r="S1029" s="222">
        <v>0</v>
      </c>
      <c r="T1029" s="223">
        <f>S1029*H1029</f>
        <v>0</v>
      </c>
      <c r="U1029" s="39"/>
      <c r="V1029" s="39"/>
      <c r="W1029" s="39"/>
      <c r="X1029" s="39"/>
      <c r="Y1029" s="39"/>
      <c r="Z1029" s="39"/>
      <c r="AA1029" s="39"/>
      <c r="AB1029" s="39"/>
      <c r="AC1029" s="39"/>
      <c r="AD1029" s="39"/>
      <c r="AE1029" s="39"/>
      <c r="AR1029" s="224" t="s">
        <v>497</v>
      </c>
      <c r="AT1029" s="224" t="s">
        <v>152</v>
      </c>
      <c r="AU1029" s="224" t="s">
        <v>83</v>
      </c>
      <c r="AY1029" s="17" t="s">
        <v>151</v>
      </c>
      <c r="BE1029" s="225">
        <f>IF(N1029="základní",J1029,0)</f>
        <v>0</v>
      </c>
      <c r="BF1029" s="225">
        <f>IF(N1029="snížená",J1029,0)</f>
        <v>0</v>
      </c>
      <c r="BG1029" s="225">
        <f>IF(N1029="zákl. přenesená",J1029,0)</f>
        <v>0</v>
      </c>
      <c r="BH1029" s="225">
        <f>IF(N1029="sníž. přenesená",J1029,0)</f>
        <v>0</v>
      </c>
      <c r="BI1029" s="225">
        <f>IF(N1029="nulová",J1029,0)</f>
        <v>0</v>
      </c>
      <c r="BJ1029" s="17" t="s">
        <v>83</v>
      </c>
      <c r="BK1029" s="225">
        <f>ROUND(I1029*H1029,2)</f>
        <v>0</v>
      </c>
      <c r="BL1029" s="17" t="s">
        <v>497</v>
      </c>
      <c r="BM1029" s="224" t="s">
        <v>3746</v>
      </c>
    </row>
    <row r="1030" s="2" customFormat="1" ht="16.5" customHeight="1">
      <c r="A1030" s="39"/>
      <c r="B1030" s="40"/>
      <c r="C1030" s="213" t="s">
        <v>3747</v>
      </c>
      <c r="D1030" s="213" t="s">
        <v>152</v>
      </c>
      <c r="E1030" s="214" t="s">
        <v>3748</v>
      </c>
      <c r="F1030" s="215" t="s">
        <v>3749</v>
      </c>
      <c r="G1030" s="216" t="s">
        <v>1180</v>
      </c>
      <c r="H1030" s="217">
        <v>5</v>
      </c>
      <c r="I1030" s="218"/>
      <c r="J1030" s="219">
        <f>ROUND(I1030*H1030,2)</f>
        <v>0</v>
      </c>
      <c r="K1030" s="215" t="s">
        <v>156</v>
      </c>
      <c r="L1030" s="45"/>
      <c r="M1030" s="220" t="s">
        <v>32</v>
      </c>
      <c r="N1030" s="221" t="s">
        <v>47</v>
      </c>
      <c r="O1030" s="85"/>
      <c r="P1030" s="222">
        <f>O1030*H1030</f>
        <v>0</v>
      </c>
      <c r="Q1030" s="222">
        <v>0</v>
      </c>
      <c r="R1030" s="222">
        <f>Q1030*H1030</f>
        <v>0</v>
      </c>
      <c r="S1030" s="222">
        <v>0</v>
      </c>
      <c r="T1030" s="223">
        <f>S1030*H1030</f>
        <v>0</v>
      </c>
      <c r="U1030" s="39"/>
      <c r="V1030" s="39"/>
      <c r="W1030" s="39"/>
      <c r="X1030" s="39"/>
      <c r="Y1030" s="39"/>
      <c r="Z1030" s="39"/>
      <c r="AA1030" s="39"/>
      <c r="AB1030" s="39"/>
      <c r="AC1030" s="39"/>
      <c r="AD1030" s="39"/>
      <c r="AE1030" s="39"/>
      <c r="AR1030" s="224" t="s">
        <v>497</v>
      </c>
      <c r="AT1030" s="224" t="s">
        <v>152</v>
      </c>
      <c r="AU1030" s="224" t="s">
        <v>83</v>
      </c>
      <c r="AY1030" s="17" t="s">
        <v>151</v>
      </c>
      <c r="BE1030" s="225">
        <f>IF(N1030="základní",J1030,0)</f>
        <v>0</v>
      </c>
      <c r="BF1030" s="225">
        <f>IF(N1030="snížená",J1030,0)</f>
        <v>0</v>
      </c>
      <c r="BG1030" s="225">
        <f>IF(N1030="zákl. přenesená",J1030,0)</f>
        <v>0</v>
      </c>
      <c r="BH1030" s="225">
        <f>IF(N1030="sníž. přenesená",J1030,0)</f>
        <v>0</v>
      </c>
      <c r="BI1030" s="225">
        <f>IF(N1030="nulová",J1030,0)</f>
        <v>0</v>
      </c>
      <c r="BJ1030" s="17" t="s">
        <v>83</v>
      </c>
      <c r="BK1030" s="225">
        <f>ROUND(I1030*H1030,2)</f>
        <v>0</v>
      </c>
      <c r="BL1030" s="17" t="s">
        <v>497</v>
      </c>
      <c r="BM1030" s="224" t="s">
        <v>3750</v>
      </c>
    </row>
    <row r="1031" s="2" customFormat="1" ht="16.5" customHeight="1">
      <c r="A1031" s="39"/>
      <c r="B1031" s="40"/>
      <c r="C1031" s="213" t="s">
        <v>3751</v>
      </c>
      <c r="D1031" s="213" t="s">
        <v>152</v>
      </c>
      <c r="E1031" s="214" t="s">
        <v>3752</v>
      </c>
      <c r="F1031" s="215" t="s">
        <v>3753</v>
      </c>
      <c r="G1031" s="216" t="s">
        <v>162</v>
      </c>
      <c r="H1031" s="217">
        <v>1</v>
      </c>
      <c r="I1031" s="218"/>
      <c r="J1031" s="219">
        <f>ROUND(I1031*H1031,2)</f>
        <v>0</v>
      </c>
      <c r="K1031" s="215" t="s">
        <v>156</v>
      </c>
      <c r="L1031" s="45"/>
      <c r="M1031" s="220" t="s">
        <v>32</v>
      </c>
      <c r="N1031" s="221" t="s">
        <v>47</v>
      </c>
      <c r="O1031" s="85"/>
      <c r="P1031" s="222">
        <f>O1031*H1031</f>
        <v>0</v>
      </c>
      <c r="Q1031" s="222">
        <v>0</v>
      </c>
      <c r="R1031" s="222">
        <f>Q1031*H1031</f>
        <v>0</v>
      </c>
      <c r="S1031" s="222">
        <v>0</v>
      </c>
      <c r="T1031" s="223">
        <f>S1031*H1031</f>
        <v>0</v>
      </c>
      <c r="U1031" s="39"/>
      <c r="V1031" s="39"/>
      <c r="W1031" s="39"/>
      <c r="X1031" s="39"/>
      <c r="Y1031" s="39"/>
      <c r="Z1031" s="39"/>
      <c r="AA1031" s="39"/>
      <c r="AB1031" s="39"/>
      <c r="AC1031" s="39"/>
      <c r="AD1031" s="39"/>
      <c r="AE1031" s="39"/>
      <c r="AR1031" s="224" t="s">
        <v>497</v>
      </c>
      <c r="AT1031" s="224" t="s">
        <v>152</v>
      </c>
      <c r="AU1031" s="224" t="s">
        <v>83</v>
      </c>
      <c r="AY1031" s="17" t="s">
        <v>151</v>
      </c>
      <c r="BE1031" s="225">
        <f>IF(N1031="základní",J1031,0)</f>
        <v>0</v>
      </c>
      <c r="BF1031" s="225">
        <f>IF(N1031="snížená",J1031,0)</f>
        <v>0</v>
      </c>
      <c r="BG1031" s="225">
        <f>IF(N1031="zákl. přenesená",J1031,0)</f>
        <v>0</v>
      </c>
      <c r="BH1031" s="225">
        <f>IF(N1031="sníž. přenesená",J1031,0)</f>
        <v>0</v>
      </c>
      <c r="BI1031" s="225">
        <f>IF(N1031="nulová",J1031,0)</f>
        <v>0</v>
      </c>
      <c r="BJ1031" s="17" t="s">
        <v>83</v>
      </c>
      <c r="BK1031" s="225">
        <f>ROUND(I1031*H1031,2)</f>
        <v>0</v>
      </c>
      <c r="BL1031" s="17" t="s">
        <v>497</v>
      </c>
      <c r="BM1031" s="224" t="s">
        <v>3754</v>
      </c>
    </row>
    <row r="1032" s="12" customFormat="1" ht="25.92" customHeight="1">
      <c r="A1032" s="12"/>
      <c r="B1032" s="199"/>
      <c r="C1032" s="200"/>
      <c r="D1032" s="201" t="s">
        <v>75</v>
      </c>
      <c r="E1032" s="202" t="s">
        <v>3755</v>
      </c>
      <c r="F1032" s="202" t="s">
        <v>3756</v>
      </c>
      <c r="G1032" s="200"/>
      <c r="H1032" s="200"/>
      <c r="I1032" s="203"/>
      <c r="J1032" s="204">
        <f>BK1032</f>
        <v>0</v>
      </c>
      <c r="K1032" s="200"/>
      <c r="L1032" s="205"/>
      <c r="M1032" s="206"/>
      <c r="N1032" s="207"/>
      <c r="O1032" s="207"/>
      <c r="P1032" s="208">
        <f>SUM(P1033:P1062)</f>
        <v>0</v>
      </c>
      <c r="Q1032" s="207"/>
      <c r="R1032" s="208">
        <f>SUM(R1033:R1062)</f>
        <v>0</v>
      </c>
      <c r="S1032" s="207"/>
      <c r="T1032" s="209">
        <f>SUM(T1033:T1062)</f>
        <v>0</v>
      </c>
      <c r="U1032" s="12"/>
      <c r="V1032" s="12"/>
      <c r="W1032" s="12"/>
      <c r="X1032" s="12"/>
      <c r="Y1032" s="12"/>
      <c r="Z1032" s="12"/>
      <c r="AA1032" s="12"/>
      <c r="AB1032" s="12"/>
      <c r="AC1032" s="12"/>
      <c r="AD1032" s="12"/>
      <c r="AE1032" s="12"/>
      <c r="AR1032" s="210" t="s">
        <v>83</v>
      </c>
      <c r="AT1032" s="211" t="s">
        <v>75</v>
      </c>
      <c r="AU1032" s="211" t="s">
        <v>76</v>
      </c>
      <c r="AY1032" s="210" t="s">
        <v>151</v>
      </c>
      <c r="BK1032" s="212">
        <f>SUM(BK1033:BK1062)</f>
        <v>0</v>
      </c>
    </row>
    <row r="1033" s="2" customFormat="1" ht="24.15" customHeight="1">
      <c r="A1033" s="39"/>
      <c r="B1033" s="40"/>
      <c r="C1033" s="213" t="s">
        <v>3757</v>
      </c>
      <c r="D1033" s="213" t="s">
        <v>152</v>
      </c>
      <c r="E1033" s="214" t="s">
        <v>3758</v>
      </c>
      <c r="F1033" s="215" t="s">
        <v>3759</v>
      </c>
      <c r="G1033" s="216" t="s">
        <v>162</v>
      </c>
      <c r="H1033" s="217">
        <v>3</v>
      </c>
      <c r="I1033" s="218"/>
      <c r="J1033" s="219">
        <f>ROUND(I1033*H1033,2)</f>
        <v>0</v>
      </c>
      <c r="K1033" s="215" t="s">
        <v>156</v>
      </c>
      <c r="L1033" s="45"/>
      <c r="M1033" s="220" t="s">
        <v>32</v>
      </c>
      <c r="N1033" s="221" t="s">
        <v>47</v>
      </c>
      <c r="O1033" s="85"/>
      <c r="P1033" s="222">
        <f>O1033*H1033</f>
        <v>0</v>
      </c>
      <c r="Q1033" s="222">
        <v>0</v>
      </c>
      <c r="R1033" s="222">
        <f>Q1033*H1033</f>
        <v>0</v>
      </c>
      <c r="S1033" s="222">
        <v>0</v>
      </c>
      <c r="T1033" s="223">
        <f>S1033*H1033</f>
        <v>0</v>
      </c>
      <c r="U1033" s="39"/>
      <c r="V1033" s="39"/>
      <c r="W1033" s="39"/>
      <c r="X1033" s="39"/>
      <c r="Y1033" s="39"/>
      <c r="Z1033" s="39"/>
      <c r="AA1033" s="39"/>
      <c r="AB1033" s="39"/>
      <c r="AC1033" s="39"/>
      <c r="AD1033" s="39"/>
      <c r="AE1033" s="39"/>
      <c r="AR1033" s="224" t="s">
        <v>497</v>
      </c>
      <c r="AT1033" s="224" t="s">
        <v>152</v>
      </c>
      <c r="AU1033" s="224" t="s">
        <v>83</v>
      </c>
      <c r="AY1033" s="17" t="s">
        <v>151</v>
      </c>
      <c r="BE1033" s="225">
        <f>IF(N1033="základní",J1033,0)</f>
        <v>0</v>
      </c>
      <c r="BF1033" s="225">
        <f>IF(N1033="snížená",J1033,0)</f>
        <v>0</v>
      </c>
      <c r="BG1033" s="225">
        <f>IF(N1033="zákl. přenesená",J1033,0)</f>
        <v>0</v>
      </c>
      <c r="BH1033" s="225">
        <f>IF(N1033="sníž. přenesená",J1033,0)</f>
        <v>0</v>
      </c>
      <c r="BI1033" s="225">
        <f>IF(N1033="nulová",J1033,0)</f>
        <v>0</v>
      </c>
      <c r="BJ1033" s="17" t="s">
        <v>83</v>
      </c>
      <c r="BK1033" s="225">
        <f>ROUND(I1033*H1033,2)</f>
        <v>0</v>
      </c>
      <c r="BL1033" s="17" t="s">
        <v>497</v>
      </c>
      <c r="BM1033" s="224" t="s">
        <v>3760</v>
      </c>
    </row>
    <row r="1034" s="2" customFormat="1" ht="16.5" customHeight="1">
      <c r="A1034" s="39"/>
      <c r="B1034" s="40"/>
      <c r="C1034" s="213" t="s">
        <v>3761</v>
      </c>
      <c r="D1034" s="213" t="s">
        <v>152</v>
      </c>
      <c r="E1034" s="214" t="s">
        <v>3762</v>
      </c>
      <c r="F1034" s="215" t="s">
        <v>3763</v>
      </c>
      <c r="G1034" s="216" t="s">
        <v>162</v>
      </c>
      <c r="H1034" s="217">
        <v>1</v>
      </c>
      <c r="I1034" s="218"/>
      <c r="J1034" s="219">
        <f>ROUND(I1034*H1034,2)</f>
        <v>0</v>
      </c>
      <c r="K1034" s="215" t="s">
        <v>156</v>
      </c>
      <c r="L1034" s="45"/>
      <c r="M1034" s="220" t="s">
        <v>32</v>
      </c>
      <c r="N1034" s="221" t="s">
        <v>47</v>
      </c>
      <c r="O1034" s="85"/>
      <c r="P1034" s="222">
        <f>O1034*H1034</f>
        <v>0</v>
      </c>
      <c r="Q1034" s="222">
        <v>0</v>
      </c>
      <c r="R1034" s="222">
        <f>Q1034*H1034</f>
        <v>0</v>
      </c>
      <c r="S1034" s="222">
        <v>0</v>
      </c>
      <c r="T1034" s="223">
        <f>S1034*H1034</f>
        <v>0</v>
      </c>
      <c r="U1034" s="39"/>
      <c r="V1034" s="39"/>
      <c r="W1034" s="39"/>
      <c r="X1034" s="39"/>
      <c r="Y1034" s="39"/>
      <c r="Z1034" s="39"/>
      <c r="AA1034" s="39"/>
      <c r="AB1034" s="39"/>
      <c r="AC1034" s="39"/>
      <c r="AD1034" s="39"/>
      <c r="AE1034" s="39"/>
      <c r="AR1034" s="224" t="s">
        <v>497</v>
      </c>
      <c r="AT1034" s="224" t="s">
        <v>152</v>
      </c>
      <c r="AU1034" s="224" t="s">
        <v>83</v>
      </c>
      <c r="AY1034" s="17" t="s">
        <v>151</v>
      </c>
      <c r="BE1034" s="225">
        <f>IF(N1034="základní",J1034,0)</f>
        <v>0</v>
      </c>
      <c r="BF1034" s="225">
        <f>IF(N1034="snížená",J1034,0)</f>
        <v>0</v>
      </c>
      <c r="BG1034" s="225">
        <f>IF(N1034="zákl. přenesená",J1034,0)</f>
        <v>0</v>
      </c>
      <c r="BH1034" s="225">
        <f>IF(N1034="sníž. přenesená",J1034,0)</f>
        <v>0</v>
      </c>
      <c r="BI1034" s="225">
        <f>IF(N1034="nulová",J1034,0)</f>
        <v>0</v>
      </c>
      <c r="BJ1034" s="17" t="s">
        <v>83</v>
      </c>
      <c r="BK1034" s="225">
        <f>ROUND(I1034*H1034,2)</f>
        <v>0</v>
      </c>
      <c r="BL1034" s="17" t="s">
        <v>497</v>
      </c>
      <c r="BM1034" s="224" t="s">
        <v>3764</v>
      </c>
    </row>
    <row r="1035" s="2" customFormat="1" ht="21.75" customHeight="1">
      <c r="A1035" s="39"/>
      <c r="B1035" s="40"/>
      <c r="C1035" s="213" t="s">
        <v>3765</v>
      </c>
      <c r="D1035" s="213" t="s">
        <v>152</v>
      </c>
      <c r="E1035" s="214" t="s">
        <v>3766</v>
      </c>
      <c r="F1035" s="215" t="s">
        <v>3767</v>
      </c>
      <c r="G1035" s="216" t="s">
        <v>3768</v>
      </c>
      <c r="H1035" s="217">
        <v>1</v>
      </c>
      <c r="I1035" s="218"/>
      <c r="J1035" s="219">
        <f>ROUND(I1035*H1035,2)</f>
        <v>0</v>
      </c>
      <c r="K1035" s="215" t="s">
        <v>156</v>
      </c>
      <c r="L1035" s="45"/>
      <c r="M1035" s="220" t="s">
        <v>32</v>
      </c>
      <c r="N1035" s="221" t="s">
        <v>47</v>
      </c>
      <c r="O1035" s="85"/>
      <c r="P1035" s="222">
        <f>O1035*H1035</f>
        <v>0</v>
      </c>
      <c r="Q1035" s="222">
        <v>0</v>
      </c>
      <c r="R1035" s="222">
        <f>Q1035*H1035</f>
        <v>0</v>
      </c>
      <c r="S1035" s="222">
        <v>0</v>
      </c>
      <c r="T1035" s="223">
        <f>S1035*H1035</f>
        <v>0</v>
      </c>
      <c r="U1035" s="39"/>
      <c r="V1035" s="39"/>
      <c r="W1035" s="39"/>
      <c r="X1035" s="39"/>
      <c r="Y1035" s="39"/>
      <c r="Z1035" s="39"/>
      <c r="AA1035" s="39"/>
      <c r="AB1035" s="39"/>
      <c r="AC1035" s="39"/>
      <c r="AD1035" s="39"/>
      <c r="AE1035" s="39"/>
      <c r="AR1035" s="224" t="s">
        <v>497</v>
      </c>
      <c r="AT1035" s="224" t="s">
        <v>152</v>
      </c>
      <c r="AU1035" s="224" t="s">
        <v>83</v>
      </c>
      <c r="AY1035" s="17" t="s">
        <v>151</v>
      </c>
      <c r="BE1035" s="225">
        <f>IF(N1035="základní",J1035,0)</f>
        <v>0</v>
      </c>
      <c r="BF1035" s="225">
        <f>IF(N1035="snížená",J1035,0)</f>
        <v>0</v>
      </c>
      <c r="BG1035" s="225">
        <f>IF(N1035="zákl. přenesená",J1035,0)</f>
        <v>0</v>
      </c>
      <c r="BH1035" s="225">
        <f>IF(N1035="sníž. přenesená",J1035,0)</f>
        <v>0</v>
      </c>
      <c r="BI1035" s="225">
        <f>IF(N1035="nulová",J1035,0)</f>
        <v>0</v>
      </c>
      <c r="BJ1035" s="17" t="s">
        <v>83</v>
      </c>
      <c r="BK1035" s="225">
        <f>ROUND(I1035*H1035,2)</f>
        <v>0</v>
      </c>
      <c r="BL1035" s="17" t="s">
        <v>497</v>
      </c>
      <c r="BM1035" s="224" t="s">
        <v>3769</v>
      </c>
    </row>
    <row r="1036" s="2" customFormat="1" ht="21.75" customHeight="1">
      <c r="A1036" s="39"/>
      <c r="B1036" s="40"/>
      <c r="C1036" s="213" t="s">
        <v>3770</v>
      </c>
      <c r="D1036" s="213" t="s">
        <v>152</v>
      </c>
      <c r="E1036" s="214" t="s">
        <v>3771</v>
      </c>
      <c r="F1036" s="215" t="s">
        <v>3772</v>
      </c>
      <c r="G1036" s="216" t="s">
        <v>162</v>
      </c>
      <c r="H1036" s="217">
        <v>1</v>
      </c>
      <c r="I1036" s="218"/>
      <c r="J1036" s="219">
        <f>ROUND(I1036*H1036,2)</f>
        <v>0</v>
      </c>
      <c r="K1036" s="215" t="s">
        <v>156</v>
      </c>
      <c r="L1036" s="45"/>
      <c r="M1036" s="220" t="s">
        <v>32</v>
      </c>
      <c r="N1036" s="221" t="s">
        <v>47</v>
      </c>
      <c r="O1036" s="85"/>
      <c r="P1036" s="222">
        <f>O1036*H1036</f>
        <v>0</v>
      </c>
      <c r="Q1036" s="222">
        <v>0</v>
      </c>
      <c r="R1036" s="222">
        <f>Q1036*H1036</f>
        <v>0</v>
      </c>
      <c r="S1036" s="222">
        <v>0</v>
      </c>
      <c r="T1036" s="223">
        <f>S1036*H1036</f>
        <v>0</v>
      </c>
      <c r="U1036" s="39"/>
      <c r="V1036" s="39"/>
      <c r="W1036" s="39"/>
      <c r="X1036" s="39"/>
      <c r="Y1036" s="39"/>
      <c r="Z1036" s="39"/>
      <c r="AA1036" s="39"/>
      <c r="AB1036" s="39"/>
      <c r="AC1036" s="39"/>
      <c r="AD1036" s="39"/>
      <c r="AE1036" s="39"/>
      <c r="AR1036" s="224" t="s">
        <v>497</v>
      </c>
      <c r="AT1036" s="224" t="s">
        <v>152</v>
      </c>
      <c r="AU1036" s="224" t="s">
        <v>83</v>
      </c>
      <c r="AY1036" s="17" t="s">
        <v>151</v>
      </c>
      <c r="BE1036" s="225">
        <f>IF(N1036="základní",J1036,0)</f>
        <v>0</v>
      </c>
      <c r="BF1036" s="225">
        <f>IF(N1036="snížená",J1036,0)</f>
        <v>0</v>
      </c>
      <c r="BG1036" s="225">
        <f>IF(N1036="zákl. přenesená",J1036,0)</f>
        <v>0</v>
      </c>
      <c r="BH1036" s="225">
        <f>IF(N1036="sníž. přenesená",J1036,0)</f>
        <v>0</v>
      </c>
      <c r="BI1036" s="225">
        <f>IF(N1036="nulová",J1036,0)</f>
        <v>0</v>
      </c>
      <c r="BJ1036" s="17" t="s">
        <v>83</v>
      </c>
      <c r="BK1036" s="225">
        <f>ROUND(I1036*H1036,2)</f>
        <v>0</v>
      </c>
      <c r="BL1036" s="17" t="s">
        <v>497</v>
      </c>
      <c r="BM1036" s="224" t="s">
        <v>3773</v>
      </c>
    </row>
    <row r="1037" s="2" customFormat="1" ht="16.5" customHeight="1">
      <c r="A1037" s="39"/>
      <c r="B1037" s="40"/>
      <c r="C1037" s="213" t="s">
        <v>3774</v>
      </c>
      <c r="D1037" s="213" t="s">
        <v>152</v>
      </c>
      <c r="E1037" s="214" t="s">
        <v>3775</v>
      </c>
      <c r="F1037" s="215" t="s">
        <v>3776</v>
      </c>
      <c r="G1037" s="216" t="s">
        <v>162</v>
      </c>
      <c r="H1037" s="217">
        <v>5</v>
      </c>
      <c r="I1037" s="218"/>
      <c r="J1037" s="219">
        <f>ROUND(I1037*H1037,2)</f>
        <v>0</v>
      </c>
      <c r="K1037" s="215" t="s">
        <v>156</v>
      </c>
      <c r="L1037" s="45"/>
      <c r="M1037" s="220" t="s">
        <v>32</v>
      </c>
      <c r="N1037" s="221" t="s">
        <v>47</v>
      </c>
      <c r="O1037" s="85"/>
      <c r="P1037" s="222">
        <f>O1037*H1037</f>
        <v>0</v>
      </c>
      <c r="Q1037" s="222">
        <v>0</v>
      </c>
      <c r="R1037" s="222">
        <f>Q1037*H1037</f>
        <v>0</v>
      </c>
      <c r="S1037" s="222">
        <v>0</v>
      </c>
      <c r="T1037" s="223">
        <f>S1037*H1037</f>
        <v>0</v>
      </c>
      <c r="U1037" s="39"/>
      <c r="V1037" s="39"/>
      <c r="W1037" s="39"/>
      <c r="X1037" s="39"/>
      <c r="Y1037" s="39"/>
      <c r="Z1037" s="39"/>
      <c r="AA1037" s="39"/>
      <c r="AB1037" s="39"/>
      <c r="AC1037" s="39"/>
      <c r="AD1037" s="39"/>
      <c r="AE1037" s="39"/>
      <c r="AR1037" s="224" t="s">
        <v>497</v>
      </c>
      <c r="AT1037" s="224" t="s">
        <v>152</v>
      </c>
      <c r="AU1037" s="224" t="s">
        <v>83</v>
      </c>
      <c r="AY1037" s="17" t="s">
        <v>151</v>
      </c>
      <c r="BE1037" s="225">
        <f>IF(N1037="základní",J1037,0)</f>
        <v>0</v>
      </c>
      <c r="BF1037" s="225">
        <f>IF(N1037="snížená",J1037,0)</f>
        <v>0</v>
      </c>
      <c r="BG1037" s="225">
        <f>IF(N1037="zákl. přenesená",J1037,0)</f>
        <v>0</v>
      </c>
      <c r="BH1037" s="225">
        <f>IF(N1037="sníž. přenesená",J1037,0)</f>
        <v>0</v>
      </c>
      <c r="BI1037" s="225">
        <f>IF(N1037="nulová",J1037,0)</f>
        <v>0</v>
      </c>
      <c r="BJ1037" s="17" t="s">
        <v>83</v>
      </c>
      <c r="BK1037" s="225">
        <f>ROUND(I1037*H1037,2)</f>
        <v>0</v>
      </c>
      <c r="BL1037" s="17" t="s">
        <v>497</v>
      </c>
      <c r="BM1037" s="224" t="s">
        <v>3777</v>
      </c>
    </row>
    <row r="1038" s="2" customFormat="1" ht="16.5" customHeight="1">
      <c r="A1038" s="39"/>
      <c r="B1038" s="40"/>
      <c r="C1038" s="213" t="s">
        <v>3778</v>
      </c>
      <c r="D1038" s="213" t="s">
        <v>152</v>
      </c>
      <c r="E1038" s="214" t="s">
        <v>3779</v>
      </c>
      <c r="F1038" s="215" t="s">
        <v>3780</v>
      </c>
      <c r="G1038" s="216" t="s">
        <v>162</v>
      </c>
      <c r="H1038" s="217">
        <v>1</v>
      </c>
      <c r="I1038" s="218"/>
      <c r="J1038" s="219">
        <f>ROUND(I1038*H1038,2)</f>
        <v>0</v>
      </c>
      <c r="K1038" s="215" t="s">
        <v>156</v>
      </c>
      <c r="L1038" s="45"/>
      <c r="M1038" s="220" t="s">
        <v>32</v>
      </c>
      <c r="N1038" s="221" t="s">
        <v>47</v>
      </c>
      <c r="O1038" s="85"/>
      <c r="P1038" s="222">
        <f>O1038*H1038</f>
        <v>0</v>
      </c>
      <c r="Q1038" s="222">
        <v>0</v>
      </c>
      <c r="R1038" s="222">
        <f>Q1038*H1038</f>
        <v>0</v>
      </c>
      <c r="S1038" s="222">
        <v>0</v>
      </c>
      <c r="T1038" s="223">
        <f>S1038*H1038</f>
        <v>0</v>
      </c>
      <c r="U1038" s="39"/>
      <c r="V1038" s="39"/>
      <c r="W1038" s="39"/>
      <c r="X1038" s="39"/>
      <c r="Y1038" s="39"/>
      <c r="Z1038" s="39"/>
      <c r="AA1038" s="39"/>
      <c r="AB1038" s="39"/>
      <c r="AC1038" s="39"/>
      <c r="AD1038" s="39"/>
      <c r="AE1038" s="39"/>
      <c r="AR1038" s="224" t="s">
        <v>497</v>
      </c>
      <c r="AT1038" s="224" t="s">
        <v>152</v>
      </c>
      <c r="AU1038" s="224" t="s">
        <v>83</v>
      </c>
      <c r="AY1038" s="17" t="s">
        <v>151</v>
      </c>
      <c r="BE1038" s="225">
        <f>IF(N1038="základní",J1038,0)</f>
        <v>0</v>
      </c>
      <c r="BF1038" s="225">
        <f>IF(N1038="snížená",J1038,0)</f>
        <v>0</v>
      </c>
      <c r="BG1038" s="225">
        <f>IF(N1038="zákl. přenesená",J1038,0)</f>
        <v>0</v>
      </c>
      <c r="BH1038" s="225">
        <f>IF(N1038="sníž. přenesená",J1038,0)</f>
        <v>0</v>
      </c>
      <c r="BI1038" s="225">
        <f>IF(N1038="nulová",J1038,0)</f>
        <v>0</v>
      </c>
      <c r="BJ1038" s="17" t="s">
        <v>83</v>
      </c>
      <c r="BK1038" s="225">
        <f>ROUND(I1038*H1038,2)</f>
        <v>0</v>
      </c>
      <c r="BL1038" s="17" t="s">
        <v>497</v>
      </c>
      <c r="BM1038" s="224" t="s">
        <v>3781</v>
      </c>
    </row>
    <row r="1039" s="2" customFormat="1" ht="16.5" customHeight="1">
      <c r="A1039" s="39"/>
      <c r="B1039" s="40"/>
      <c r="C1039" s="213" t="s">
        <v>3782</v>
      </c>
      <c r="D1039" s="213" t="s">
        <v>152</v>
      </c>
      <c r="E1039" s="214" t="s">
        <v>3783</v>
      </c>
      <c r="F1039" s="215" t="s">
        <v>3784</v>
      </c>
      <c r="G1039" s="216" t="s">
        <v>162</v>
      </c>
      <c r="H1039" s="217">
        <v>1</v>
      </c>
      <c r="I1039" s="218"/>
      <c r="J1039" s="219">
        <f>ROUND(I1039*H1039,2)</f>
        <v>0</v>
      </c>
      <c r="K1039" s="215" t="s">
        <v>156</v>
      </c>
      <c r="L1039" s="45"/>
      <c r="M1039" s="220" t="s">
        <v>32</v>
      </c>
      <c r="N1039" s="221" t="s">
        <v>47</v>
      </c>
      <c r="O1039" s="85"/>
      <c r="P1039" s="222">
        <f>O1039*H1039</f>
        <v>0</v>
      </c>
      <c r="Q1039" s="222">
        <v>0</v>
      </c>
      <c r="R1039" s="222">
        <f>Q1039*H1039</f>
        <v>0</v>
      </c>
      <c r="S1039" s="222">
        <v>0</v>
      </c>
      <c r="T1039" s="223">
        <f>S1039*H1039</f>
        <v>0</v>
      </c>
      <c r="U1039" s="39"/>
      <c r="V1039" s="39"/>
      <c r="W1039" s="39"/>
      <c r="X1039" s="39"/>
      <c r="Y1039" s="39"/>
      <c r="Z1039" s="39"/>
      <c r="AA1039" s="39"/>
      <c r="AB1039" s="39"/>
      <c r="AC1039" s="39"/>
      <c r="AD1039" s="39"/>
      <c r="AE1039" s="39"/>
      <c r="AR1039" s="224" t="s">
        <v>497</v>
      </c>
      <c r="AT1039" s="224" t="s">
        <v>152</v>
      </c>
      <c r="AU1039" s="224" t="s">
        <v>83</v>
      </c>
      <c r="AY1039" s="17" t="s">
        <v>151</v>
      </c>
      <c r="BE1039" s="225">
        <f>IF(N1039="základní",J1039,0)</f>
        <v>0</v>
      </c>
      <c r="BF1039" s="225">
        <f>IF(N1039="snížená",J1039,0)</f>
        <v>0</v>
      </c>
      <c r="BG1039" s="225">
        <f>IF(N1039="zákl. přenesená",J1039,0)</f>
        <v>0</v>
      </c>
      <c r="BH1039" s="225">
        <f>IF(N1039="sníž. přenesená",J1039,0)</f>
        <v>0</v>
      </c>
      <c r="BI1039" s="225">
        <f>IF(N1039="nulová",J1039,0)</f>
        <v>0</v>
      </c>
      <c r="BJ1039" s="17" t="s">
        <v>83</v>
      </c>
      <c r="BK1039" s="225">
        <f>ROUND(I1039*H1039,2)</f>
        <v>0</v>
      </c>
      <c r="BL1039" s="17" t="s">
        <v>497</v>
      </c>
      <c r="BM1039" s="224" t="s">
        <v>3785</v>
      </c>
    </row>
    <row r="1040" s="2" customFormat="1" ht="16.5" customHeight="1">
      <c r="A1040" s="39"/>
      <c r="B1040" s="40"/>
      <c r="C1040" s="213" t="s">
        <v>3786</v>
      </c>
      <c r="D1040" s="213" t="s">
        <v>152</v>
      </c>
      <c r="E1040" s="214" t="s">
        <v>3787</v>
      </c>
      <c r="F1040" s="215" t="s">
        <v>3788</v>
      </c>
      <c r="G1040" s="216" t="s">
        <v>162</v>
      </c>
      <c r="H1040" s="217">
        <v>2</v>
      </c>
      <c r="I1040" s="218"/>
      <c r="J1040" s="219">
        <f>ROUND(I1040*H1040,2)</f>
        <v>0</v>
      </c>
      <c r="K1040" s="215" t="s">
        <v>156</v>
      </c>
      <c r="L1040" s="45"/>
      <c r="M1040" s="220" t="s">
        <v>32</v>
      </c>
      <c r="N1040" s="221" t="s">
        <v>47</v>
      </c>
      <c r="O1040" s="85"/>
      <c r="P1040" s="222">
        <f>O1040*H1040</f>
        <v>0</v>
      </c>
      <c r="Q1040" s="222">
        <v>0</v>
      </c>
      <c r="R1040" s="222">
        <f>Q1040*H1040</f>
        <v>0</v>
      </c>
      <c r="S1040" s="222">
        <v>0</v>
      </c>
      <c r="T1040" s="223">
        <f>S1040*H1040</f>
        <v>0</v>
      </c>
      <c r="U1040" s="39"/>
      <c r="V1040" s="39"/>
      <c r="W1040" s="39"/>
      <c r="X1040" s="39"/>
      <c r="Y1040" s="39"/>
      <c r="Z1040" s="39"/>
      <c r="AA1040" s="39"/>
      <c r="AB1040" s="39"/>
      <c r="AC1040" s="39"/>
      <c r="AD1040" s="39"/>
      <c r="AE1040" s="39"/>
      <c r="AR1040" s="224" t="s">
        <v>497</v>
      </c>
      <c r="AT1040" s="224" t="s">
        <v>152</v>
      </c>
      <c r="AU1040" s="224" t="s">
        <v>83</v>
      </c>
      <c r="AY1040" s="17" t="s">
        <v>151</v>
      </c>
      <c r="BE1040" s="225">
        <f>IF(N1040="základní",J1040,0)</f>
        <v>0</v>
      </c>
      <c r="BF1040" s="225">
        <f>IF(N1040="snížená",J1040,0)</f>
        <v>0</v>
      </c>
      <c r="BG1040" s="225">
        <f>IF(N1040="zákl. přenesená",J1040,0)</f>
        <v>0</v>
      </c>
      <c r="BH1040" s="225">
        <f>IF(N1040="sníž. přenesená",J1040,0)</f>
        <v>0</v>
      </c>
      <c r="BI1040" s="225">
        <f>IF(N1040="nulová",J1040,0)</f>
        <v>0</v>
      </c>
      <c r="BJ1040" s="17" t="s">
        <v>83</v>
      </c>
      <c r="BK1040" s="225">
        <f>ROUND(I1040*H1040,2)</f>
        <v>0</v>
      </c>
      <c r="BL1040" s="17" t="s">
        <v>497</v>
      </c>
      <c r="BM1040" s="224" t="s">
        <v>3789</v>
      </c>
    </row>
    <row r="1041" s="2" customFormat="1" ht="16.5" customHeight="1">
      <c r="A1041" s="39"/>
      <c r="B1041" s="40"/>
      <c r="C1041" s="213" t="s">
        <v>3790</v>
      </c>
      <c r="D1041" s="213" t="s">
        <v>152</v>
      </c>
      <c r="E1041" s="214" t="s">
        <v>3791</v>
      </c>
      <c r="F1041" s="215" t="s">
        <v>3792</v>
      </c>
      <c r="G1041" s="216" t="s">
        <v>162</v>
      </c>
      <c r="H1041" s="217">
        <v>2</v>
      </c>
      <c r="I1041" s="218"/>
      <c r="J1041" s="219">
        <f>ROUND(I1041*H1041,2)</f>
        <v>0</v>
      </c>
      <c r="K1041" s="215" t="s">
        <v>156</v>
      </c>
      <c r="L1041" s="45"/>
      <c r="M1041" s="220" t="s">
        <v>32</v>
      </c>
      <c r="N1041" s="221" t="s">
        <v>47</v>
      </c>
      <c r="O1041" s="85"/>
      <c r="P1041" s="222">
        <f>O1041*H1041</f>
        <v>0</v>
      </c>
      <c r="Q1041" s="222">
        <v>0</v>
      </c>
      <c r="R1041" s="222">
        <f>Q1041*H1041</f>
        <v>0</v>
      </c>
      <c r="S1041" s="222">
        <v>0</v>
      </c>
      <c r="T1041" s="223">
        <f>S1041*H1041</f>
        <v>0</v>
      </c>
      <c r="U1041" s="39"/>
      <c r="V1041" s="39"/>
      <c r="W1041" s="39"/>
      <c r="X1041" s="39"/>
      <c r="Y1041" s="39"/>
      <c r="Z1041" s="39"/>
      <c r="AA1041" s="39"/>
      <c r="AB1041" s="39"/>
      <c r="AC1041" s="39"/>
      <c r="AD1041" s="39"/>
      <c r="AE1041" s="39"/>
      <c r="AR1041" s="224" t="s">
        <v>497</v>
      </c>
      <c r="AT1041" s="224" t="s">
        <v>152</v>
      </c>
      <c r="AU1041" s="224" t="s">
        <v>83</v>
      </c>
      <c r="AY1041" s="17" t="s">
        <v>151</v>
      </c>
      <c r="BE1041" s="225">
        <f>IF(N1041="základní",J1041,0)</f>
        <v>0</v>
      </c>
      <c r="BF1041" s="225">
        <f>IF(N1041="snížená",J1041,0)</f>
        <v>0</v>
      </c>
      <c r="BG1041" s="225">
        <f>IF(N1041="zákl. přenesená",J1041,0)</f>
        <v>0</v>
      </c>
      <c r="BH1041" s="225">
        <f>IF(N1041="sníž. přenesená",J1041,0)</f>
        <v>0</v>
      </c>
      <c r="BI1041" s="225">
        <f>IF(N1041="nulová",J1041,0)</f>
        <v>0</v>
      </c>
      <c r="BJ1041" s="17" t="s">
        <v>83</v>
      </c>
      <c r="BK1041" s="225">
        <f>ROUND(I1041*H1041,2)</f>
        <v>0</v>
      </c>
      <c r="BL1041" s="17" t="s">
        <v>497</v>
      </c>
      <c r="BM1041" s="224" t="s">
        <v>3793</v>
      </c>
    </row>
    <row r="1042" s="2" customFormat="1" ht="16.5" customHeight="1">
      <c r="A1042" s="39"/>
      <c r="B1042" s="40"/>
      <c r="C1042" s="213" t="s">
        <v>3794</v>
      </c>
      <c r="D1042" s="213" t="s">
        <v>152</v>
      </c>
      <c r="E1042" s="214" t="s">
        <v>3795</v>
      </c>
      <c r="F1042" s="215" t="s">
        <v>3796</v>
      </c>
      <c r="G1042" s="216" t="s">
        <v>162</v>
      </c>
      <c r="H1042" s="217">
        <v>2</v>
      </c>
      <c r="I1042" s="218"/>
      <c r="J1042" s="219">
        <f>ROUND(I1042*H1042,2)</f>
        <v>0</v>
      </c>
      <c r="K1042" s="215" t="s">
        <v>156</v>
      </c>
      <c r="L1042" s="45"/>
      <c r="M1042" s="220" t="s">
        <v>32</v>
      </c>
      <c r="N1042" s="221" t="s">
        <v>47</v>
      </c>
      <c r="O1042" s="85"/>
      <c r="P1042" s="222">
        <f>O1042*H1042</f>
        <v>0</v>
      </c>
      <c r="Q1042" s="222">
        <v>0</v>
      </c>
      <c r="R1042" s="222">
        <f>Q1042*H1042</f>
        <v>0</v>
      </c>
      <c r="S1042" s="222">
        <v>0</v>
      </c>
      <c r="T1042" s="223">
        <f>S1042*H1042</f>
        <v>0</v>
      </c>
      <c r="U1042" s="39"/>
      <c r="V1042" s="39"/>
      <c r="W1042" s="39"/>
      <c r="X1042" s="39"/>
      <c r="Y1042" s="39"/>
      <c r="Z1042" s="39"/>
      <c r="AA1042" s="39"/>
      <c r="AB1042" s="39"/>
      <c r="AC1042" s="39"/>
      <c r="AD1042" s="39"/>
      <c r="AE1042" s="39"/>
      <c r="AR1042" s="224" t="s">
        <v>497</v>
      </c>
      <c r="AT1042" s="224" t="s">
        <v>152</v>
      </c>
      <c r="AU1042" s="224" t="s">
        <v>83</v>
      </c>
      <c r="AY1042" s="17" t="s">
        <v>151</v>
      </c>
      <c r="BE1042" s="225">
        <f>IF(N1042="základní",J1042,0)</f>
        <v>0</v>
      </c>
      <c r="BF1042" s="225">
        <f>IF(N1042="snížená",J1042,0)</f>
        <v>0</v>
      </c>
      <c r="BG1042" s="225">
        <f>IF(N1042="zákl. přenesená",J1042,0)</f>
        <v>0</v>
      </c>
      <c r="BH1042" s="225">
        <f>IF(N1042="sníž. přenesená",J1042,0)</f>
        <v>0</v>
      </c>
      <c r="BI1042" s="225">
        <f>IF(N1042="nulová",J1042,0)</f>
        <v>0</v>
      </c>
      <c r="BJ1042" s="17" t="s">
        <v>83</v>
      </c>
      <c r="BK1042" s="225">
        <f>ROUND(I1042*H1042,2)</f>
        <v>0</v>
      </c>
      <c r="BL1042" s="17" t="s">
        <v>497</v>
      </c>
      <c r="BM1042" s="224" t="s">
        <v>3797</v>
      </c>
    </row>
    <row r="1043" s="2" customFormat="1" ht="24.15" customHeight="1">
      <c r="A1043" s="39"/>
      <c r="B1043" s="40"/>
      <c r="C1043" s="213" t="s">
        <v>3798</v>
      </c>
      <c r="D1043" s="213" t="s">
        <v>152</v>
      </c>
      <c r="E1043" s="214" t="s">
        <v>3799</v>
      </c>
      <c r="F1043" s="215" t="s">
        <v>3800</v>
      </c>
      <c r="G1043" s="216" t="s">
        <v>162</v>
      </c>
      <c r="H1043" s="217">
        <v>1</v>
      </c>
      <c r="I1043" s="218"/>
      <c r="J1043" s="219">
        <f>ROUND(I1043*H1043,2)</f>
        <v>0</v>
      </c>
      <c r="K1043" s="215" t="s">
        <v>156</v>
      </c>
      <c r="L1043" s="45"/>
      <c r="M1043" s="220" t="s">
        <v>32</v>
      </c>
      <c r="N1043" s="221" t="s">
        <v>47</v>
      </c>
      <c r="O1043" s="85"/>
      <c r="P1043" s="222">
        <f>O1043*H1043</f>
        <v>0</v>
      </c>
      <c r="Q1043" s="222">
        <v>0</v>
      </c>
      <c r="R1043" s="222">
        <f>Q1043*H1043</f>
        <v>0</v>
      </c>
      <c r="S1043" s="222">
        <v>0</v>
      </c>
      <c r="T1043" s="223">
        <f>S1043*H1043</f>
        <v>0</v>
      </c>
      <c r="U1043" s="39"/>
      <c r="V1043" s="39"/>
      <c r="W1043" s="39"/>
      <c r="X1043" s="39"/>
      <c r="Y1043" s="39"/>
      <c r="Z1043" s="39"/>
      <c r="AA1043" s="39"/>
      <c r="AB1043" s="39"/>
      <c r="AC1043" s="39"/>
      <c r="AD1043" s="39"/>
      <c r="AE1043" s="39"/>
      <c r="AR1043" s="224" t="s">
        <v>497</v>
      </c>
      <c r="AT1043" s="224" t="s">
        <v>152</v>
      </c>
      <c r="AU1043" s="224" t="s">
        <v>83</v>
      </c>
      <c r="AY1043" s="17" t="s">
        <v>151</v>
      </c>
      <c r="BE1043" s="225">
        <f>IF(N1043="základní",J1043,0)</f>
        <v>0</v>
      </c>
      <c r="BF1043" s="225">
        <f>IF(N1043="snížená",J1043,0)</f>
        <v>0</v>
      </c>
      <c r="BG1043" s="225">
        <f>IF(N1043="zákl. přenesená",J1043,0)</f>
        <v>0</v>
      </c>
      <c r="BH1043" s="225">
        <f>IF(N1043="sníž. přenesená",J1043,0)</f>
        <v>0</v>
      </c>
      <c r="BI1043" s="225">
        <f>IF(N1043="nulová",J1043,0)</f>
        <v>0</v>
      </c>
      <c r="BJ1043" s="17" t="s">
        <v>83</v>
      </c>
      <c r="BK1043" s="225">
        <f>ROUND(I1043*H1043,2)</f>
        <v>0</v>
      </c>
      <c r="BL1043" s="17" t="s">
        <v>497</v>
      </c>
      <c r="BM1043" s="224" t="s">
        <v>3801</v>
      </c>
    </row>
    <row r="1044" s="2" customFormat="1" ht="21.75" customHeight="1">
      <c r="A1044" s="39"/>
      <c r="B1044" s="40"/>
      <c r="C1044" s="213" t="s">
        <v>3802</v>
      </c>
      <c r="D1044" s="213" t="s">
        <v>152</v>
      </c>
      <c r="E1044" s="214" t="s">
        <v>3803</v>
      </c>
      <c r="F1044" s="215" t="s">
        <v>3804</v>
      </c>
      <c r="G1044" s="216" t="s">
        <v>162</v>
      </c>
      <c r="H1044" s="217">
        <v>1</v>
      </c>
      <c r="I1044" s="218"/>
      <c r="J1044" s="219">
        <f>ROUND(I1044*H1044,2)</f>
        <v>0</v>
      </c>
      <c r="K1044" s="215" t="s">
        <v>156</v>
      </c>
      <c r="L1044" s="45"/>
      <c r="M1044" s="220" t="s">
        <v>32</v>
      </c>
      <c r="N1044" s="221" t="s">
        <v>47</v>
      </c>
      <c r="O1044" s="85"/>
      <c r="P1044" s="222">
        <f>O1044*H1044</f>
        <v>0</v>
      </c>
      <c r="Q1044" s="222">
        <v>0</v>
      </c>
      <c r="R1044" s="222">
        <f>Q1044*H1044</f>
        <v>0</v>
      </c>
      <c r="S1044" s="222">
        <v>0</v>
      </c>
      <c r="T1044" s="223">
        <f>S1044*H1044</f>
        <v>0</v>
      </c>
      <c r="U1044" s="39"/>
      <c r="V1044" s="39"/>
      <c r="W1044" s="39"/>
      <c r="X1044" s="39"/>
      <c r="Y1044" s="39"/>
      <c r="Z1044" s="39"/>
      <c r="AA1044" s="39"/>
      <c r="AB1044" s="39"/>
      <c r="AC1044" s="39"/>
      <c r="AD1044" s="39"/>
      <c r="AE1044" s="39"/>
      <c r="AR1044" s="224" t="s">
        <v>497</v>
      </c>
      <c r="AT1044" s="224" t="s">
        <v>152</v>
      </c>
      <c r="AU1044" s="224" t="s">
        <v>83</v>
      </c>
      <c r="AY1044" s="17" t="s">
        <v>151</v>
      </c>
      <c r="BE1044" s="225">
        <f>IF(N1044="základní",J1044,0)</f>
        <v>0</v>
      </c>
      <c r="BF1044" s="225">
        <f>IF(N1044="snížená",J1044,0)</f>
        <v>0</v>
      </c>
      <c r="BG1044" s="225">
        <f>IF(N1044="zákl. přenesená",J1044,0)</f>
        <v>0</v>
      </c>
      <c r="BH1044" s="225">
        <f>IF(N1044="sníž. přenesená",J1044,0)</f>
        <v>0</v>
      </c>
      <c r="BI1044" s="225">
        <f>IF(N1044="nulová",J1044,0)</f>
        <v>0</v>
      </c>
      <c r="BJ1044" s="17" t="s">
        <v>83</v>
      </c>
      <c r="BK1044" s="225">
        <f>ROUND(I1044*H1044,2)</f>
        <v>0</v>
      </c>
      <c r="BL1044" s="17" t="s">
        <v>497</v>
      </c>
      <c r="BM1044" s="224" t="s">
        <v>3805</v>
      </c>
    </row>
    <row r="1045" s="2" customFormat="1" ht="33" customHeight="1">
      <c r="A1045" s="39"/>
      <c r="B1045" s="40"/>
      <c r="C1045" s="213" t="s">
        <v>3806</v>
      </c>
      <c r="D1045" s="213" t="s">
        <v>152</v>
      </c>
      <c r="E1045" s="214" t="s">
        <v>3807</v>
      </c>
      <c r="F1045" s="215" t="s">
        <v>3808</v>
      </c>
      <c r="G1045" s="216" t="s">
        <v>162</v>
      </c>
      <c r="H1045" s="217">
        <v>1</v>
      </c>
      <c r="I1045" s="218"/>
      <c r="J1045" s="219">
        <f>ROUND(I1045*H1045,2)</f>
        <v>0</v>
      </c>
      <c r="K1045" s="215" t="s">
        <v>156</v>
      </c>
      <c r="L1045" s="45"/>
      <c r="M1045" s="220" t="s">
        <v>32</v>
      </c>
      <c r="N1045" s="221" t="s">
        <v>47</v>
      </c>
      <c r="O1045" s="85"/>
      <c r="P1045" s="222">
        <f>O1045*H1045</f>
        <v>0</v>
      </c>
      <c r="Q1045" s="222">
        <v>0</v>
      </c>
      <c r="R1045" s="222">
        <f>Q1045*H1045</f>
        <v>0</v>
      </c>
      <c r="S1045" s="222">
        <v>0</v>
      </c>
      <c r="T1045" s="223">
        <f>S1045*H1045</f>
        <v>0</v>
      </c>
      <c r="U1045" s="39"/>
      <c r="V1045" s="39"/>
      <c r="W1045" s="39"/>
      <c r="X1045" s="39"/>
      <c r="Y1045" s="39"/>
      <c r="Z1045" s="39"/>
      <c r="AA1045" s="39"/>
      <c r="AB1045" s="39"/>
      <c r="AC1045" s="39"/>
      <c r="AD1045" s="39"/>
      <c r="AE1045" s="39"/>
      <c r="AR1045" s="224" t="s">
        <v>497</v>
      </c>
      <c r="AT1045" s="224" t="s">
        <v>152</v>
      </c>
      <c r="AU1045" s="224" t="s">
        <v>83</v>
      </c>
      <c r="AY1045" s="17" t="s">
        <v>151</v>
      </c>
      <c r="BE1045" s="225">
        <f>IF(N1045="základní",J1045,0)</f>
        <v>0</v>
      </c>
      <c r="BF1045" s="225">
        <f>IF(N1045="snížená",J1045,0)</f>
        <v>0</v>
      </c>
      <c r="BG1045" s="225">
        <f>IF(N1045="zákl. přenesená",J1045,0)</f>
        <v>0</v>
      </c>
      <c r="BH1045" s="225">
        <f>IF(N1045="sníž. přenesená",J1045,0)</f>
        <v>0</v>
      </c>
      <c r="BI1045" s="225">
        <f>IF(N1045="nulová",J1045,0)</f>
        <v>0</v>
      </c>
      <c r="BJ1045" s="17" t="s">
        <v>83</v>
      </c>
      <c r="BK1045" s="225">
        <f>ROUND(I1045*H1045,2)</f>
        <v>0</v>
      </c>
      <c r="BL1045" s="17" t="s">
        <v>497</v>
      </c>
      <c r="BM1045" s="224" t="s">
        <v>3809</v>
      </c>
    </row>
    <row r="1046" s="2" customFormat="1" ht="66.75" customHeight="1">
      <c r="A1046" s="39"/>
      <c r="B1046" s="40"/>
      <c r="C1046" s="213" t="s">
        <v>3810</v>
      </c>
      <c r="D1046" s="213" t="s">
        <v>152</v>
      </c>
      <c r="E1046" s="214" t="s">
        <v>3811</v>
      </c>
      <c r="F1046" s="215" t="s">
        <v>3812</v>
      </c>
      <c r="G1046" s="216" t="s">
        <v>162</v>
      </c>
      <c r="H1046" s="217">
        <v>1</v>
      </c>
      <c r="I1046" s="218"/>
      <c r="J1046" s="219">
        <f>ROUND(I1046*H1046,2)</f>
        <v>0</v>
      </c>
      <c r="K1046" s="215" t="s">
        <v>156</v>
      </c>
      <c r="L1046" s="45"/>
      <c r="M1046" s="220" t="s">
        <v>32</v>
      </c>
      <c r="N1046" s="221" t="s">
        <v>47</v>
      </c>
      <c r="O1046" s="85"/>
      <c r="P1046" s="222">
        <f>O1046*H1046</f>
        <v>0</v>
      </c>
      <c r="Q1046" s="222">
        <v>0</v>
      </c>
      <c r="R1046" s="222">
        <f>Q1046*H1046</f>
        <v>0</v>
      </c>
      <c r="S1046" s="222">
        <v>0</v>
      </c>
      <c r="T1046" s="223">
        <f>S1046*H1046</f>
        <v>0</v>
      </c>
      <c r="U1046" s="39"/>
      <c r="V1046" s="39"/>
      <c r="W1046" s="39"/>
      <c r="X1046" s="39"/>
      <c r="Y1046" s="39"/>
      <c r="Z1046" s="39"/>
      <c r="AA1046" s="39"/>
      <c r="AB1046" s="39"/>
      <c r="AC1046" s="39"/>
      <c r="AD1046" s="39"/>
      <c r="AE1046" s="39"/>
      <c r="AR1046" s="224" t="s">
        <v>497</v>
      </c>
      <c r="AT1046" s="224" t="s">
        <v>152</v>
      </c>
      <c r="AU1046" s="224" t="s">
        <v>83</v>
      </c>
      <c r="AY1046" s="17" t="s">
        <v>151</v>
      </c>
      <c r="BE1046" s="225">
        <f>IF(N1046="základní",J1046,0)</f>
        <v>0</v>
      </c>
      <c r="BF1046" s="225">
        <f>IF(N1046="snížená",J1046,0)</f>
        <v>0</v>
      </c>
      <c r="BG1046" s="225">
        <f>IF(N1046="zákl. přenesená",J1046,0)</f>
        <v>0</v>
      </c>
      <c r="BH1046" s="225">
        <f>IF(N1046="sníž. přenesená",J1046,0)</f>
        <v>0</v>
      </c>
      <c r="BI1046" s="225">
        <f>IF(N1046="nulová",J1046,0)</f>
        <v>0</v>
      </c>
      <c r="BJ1046" s="17" t="s">
        <v>83</v>
      </c>
      <c r="BK1046" s="225">
        <f>ROUND(I1046*H1046,2)</f>
        <v>0</v>
      </c>
      <c r="BL1046" s="17" t="s">
        <v>497</v>
      </c>
      <c r="BM1046" s="224" t="s">
        <v>3813</v>
      </c>
    </row>
    <row r="1047" s="2" customFormat="1" ht="16.5" customHeight="1">
      <c r="A1047" s="39"/>
      <c r="B1047" s="40"/>
      <c r="C1047" s="213" t="s">
        <v>3814</v>
      </c>
      <c r="D1047" s="213" t="s">
        <v>152</v>
      </c>
      <c r="E1047" s="214" t="s">
        <v>3815</v>
      </c>
      <c r="F1047" s="215" t="s">
        <v>3816</v>
      </c>
      <c r="G1047" s="216" t="s">
        <v>3817</v>
      </c>
      <c r="H1047" s="217">
        <v>26</v>
      </c>
      <c r="I1047" s="218"/>
      <c r="J1047" s="219">
        <f>ROUND(I1047*H1047,2)</f>
        <v>0</v>
      </c>
      <c r="K1047" s="215" t="s">
        <v>156</v>
      </c>
      <c r="L1047" s="45"/>
      <c r="M1047" s="220" t="s">
        <v>32</v>
      </c>
      <c r="N1047" s="221" t="s">
        <v>47</v>
      </c>
      <c r="O1047" s="85"/>
      <c r="P1047" s="222">
        <f>O1047*H1047</f>
        <v>0</v>
      </c>
      <c r="Q1047" s="222">
        <v>0</v>
      </c>
      <c r="R1047" s="222">
        <f>Q1047*H1047</f>
        <v>0</v>
      </c>
      <c r="S1047" s="222">
        <v>0</v>
      </c>
      <c r="T1047" s="223">
        <f>S1047*H1047</f>
        <v>0</v>
      </c>
      <c r="U1047" s="39"/>
      <c r="V1047" s="39"/>
      <c r="W1047" s="39"/>
      <c r="X1047" s="39"/>
      <c r="Y1047" s="39"/>
      <c r="Z1047" s="39"/>
      <c r="AA1047" s="39"/>
      <c r="AB1047" s="39"/>
      <c r="AC1047" s="39"/>
      <c r="AD1047" s="39"/>
      <c r="AE1047" s="39"/>
      <c r="AR1047" s="224" t="s">
        <v>497</v>
      </c>
      <c r="AT1047" s="224" t="s">
        <v>152</v>
      </c>
      <c r="AU1047" s="224" t="s">
        <v>83</v>
      </c>
      <c r="AY1047" s="17" t="s">
        <v>151</v>
      </c>
      <c r="BE1047" s="225">
        <f>IF(N1047="základní",J1047,0)</f>
        <v>0</v>
      </c>
      <c r="BF1047" s="225">
        <f>IF(N1047="snížená",J1047,0)</f>
        <v>0</v>
      </c>
      <c r="BG1047" s="225">
        <f>IF(N1047="zákl. přenesená",J1047,0)</f>
        <v>0</v>
      </c>
      <c r="BH1047" s="225">
        <f>IF(N1047="sníž. přenesená",J1047,0)</f>
        <v>0</v>
      </c>
      <c r="BI1047" s="225">
        <f>IF(N1047="nulová",J1047,0)</f>
        <v>0</v>
      </c>
      <c r="BJ1047" s="17" t="s">
        <v>83</v>
      </c>
      <c r="BK1047" s="225">
        <f>ROUND(I1047*H1047,2)</f>
        <v>0</v>
      </c>
      <c r="BL1047" s="17" t="s">
        <v>497</v>
      </c>
      <c r="BM1047" s="224" t="s">
        <v>3818</v>
      </c>
    </row>
    <row r="1048" s="2" customFormat="1" ht="16.5" customHeight="1">
      <c r="A1048" s="39"/>
      <c r="B1048" s="40"/>
      <c r="C1048" s="213" t="s">
        <v>3819</v>
      </c>
      <c r="D1048" s="213" t="s">
        <v>152</v>
      </c>
      <c r="E1048" s="214" t="s">
        <v>3820</v>
      </c>
      <c r="F1048" s="215" t="s">
        <v>3821</v>
      </c>
      <c r="G1048" s="216" t="s">
        <v>162</v>
      </c>
      <c r="H1048" s="217">
        <v>4</v>
      </c>
      <c r="I1048" s="218"/>
      <c r="J1048" s="219">
        <f>ROUND(I1048*H1048,2)</f>
        <v>0</v>
      </c>
      <c r="K1048" s="215" t="s">
        <v>156</v>
      </c>
      <c r="L1048" s="45"/>
      <c r="M1048" s="220" t="s">
        <v>32</v>
      </c>
      <c r="N1048" s="221" t="s">
        <v>47</v>
      </c>
      <c r="O1048" s="85"/>
      <c r="P1048" s="222">
        <f>O1048*H1048</f>
        <v>0</v>
      </c>
      <c r="Q1048" s="222">
        <v>0</v>
      </c>
      <c r="R1048" s="222">
        <f>Q1048*H1048</f>
        <v>0</v>
      </c>
      <c r="S1048" s="222">
        <v>0</v>
      </c>
      <c r="T1048" s="223">
        <f>S1048*H1048</f>
        <v>0</v>
      </c>
      <c r="U1048" s="39"/>
      <c r="V1048" s="39"/>
      <c r="W1048" s="39"/>
      <c r="X1048" s="39"/>
      <c r="Y1048" s="39"/>
      <c r="Z1048" s="39"/>
      <c r="AA1048" s="39"/>
      <c r="AB1048" s="39"/>
      <c r="AC1048" s="39"/>
      <c r="AD1048" s="39"/>
      <c r="AE1048" s="39"/>
      <c r="AR1048" s="224" t="s">
        <v>497</v>
      </c>
      <c r="AT1048" s="224" t="s">
        <v>152</v>
      </c>
      <c r="AU1048" s="224" t="s">
        <v>83</v>
      </c>
      <c r="AY1048" s="17" t="s">
        <v>151</v>
      </c>
      <c r="BE1048" s="225">
        <f>IF(N1048="základní",J1048,0)</f>
        <v>0</v>
      </c>
      <c r="BF1048" s="225">
        <f>IF(N1048="snížená",J1048,0)</f>
        <v>0</v>
      </c>
      <c r="BG1048" s="225">
        <f>IF(N1048="zákl. přenesená",J1048,0)</f>
        <v>0</v>
      </c>
      <c r="BH1048" s="225">
        <f>IF(N1048="sníž. přenesená",J1048,0)</f>
        <v>0</v>
      </c>
      <c r="BI1048" s="225">
        <f>IF(N1048="nulová",J1048,0)</f>
        <v>0</v>
      </c>
      <c r="BJ1048" s="17" t="s">
        <v>83</v>
      </c>
      <c r="BK1048" s="225">
        <f>ROUND(I1048*H1048,2)</f>
        <v>0</v>
      </c>
      <c r="BL1048" s="17" t="s">
        <v>497</v>
      </c>
      <c r="BM1048" s="224" t="s">
        <v>3822</v>
      </c>
    </row>
    <row r="1049" s="2" customFormat="1" ht="16.5" customHeight="1">
      <c r="A1049" s="39"/>
      <c r="B1049" s="40"/>
      <c r="C1049" s="213" t="s">
        <v>3823</v>
      </c>
      <c r="D1049" s="213" t="s">
        <v>152</v>
      </c>
      <c r="E1049" s="214" t="s">
        <v>3824</v>
      </c>
      <c r="F1049" s="215" t="s">
        <v>3825</v>
      </c>
      <c r="G1049" s="216" t="s">
        <v>162</v>
      </c>
      <c r="H1049" s="217">
        <v>1</v>
      </c>
      <c r="I1049" s="218"/>
      <c r="J1049" s="219">
        <f>ROUND(I1049*H1049,2)</f>
        <v>0</v>
      </c>
      <c r="K1049" s="215" t="s">
        <v>156</v>
      </c>
      <c r="L1049" s="45"/>
      <c r="M1049" s="220" t="s">
        <v>32</v>
      </c>
      <c r="N1049" s="221" t="s">
        <v>47</v>
      </c>
      <c r="O1049" s="85"/>
      <c r="P1049" s="222">
        <f>O1049*H1049</f>
        <v>0</v>
      </c>
      <c r="Q1049" s="222">
        <v>0</v>
      </c>
      <c r="R1049" s="222">
        <f>Q1049*H1049</f>
        <v>0</v>
      </c>
      <c r="S1049" s="222">
        <v>0</v>
      </c>
      <c r="T1049" s="223">
        <f>S1049*H1049</f>
        <v>0</v>
      </c>
      <c r="U1049" s="39"/>
      <c r="V1049" s="39"/>
      <c r="W1049" s="39"/>
      <c r="X1049" s="39"/>
      <c r="Y1049" s="39"/>
      <c r="Z1049" s="39"/>
      <c r="AA1049" s="39"/>
      <c r="AB1049" s="39"/>
      <c r="AC1049" s="39"/>
      <c r="AD1049" s="39"/>
      <c r="AE1049" s="39"/>
      <c r="AR1049" s="224" t="s">
        <v>497</v>
      </c>
      <c r="AT1049" s="224" t="s">
        <v>152</v>
      </c>
      <c r="AU1049" s="224" t="s">
        <v>83</v>
      </c>
      <c r="AY1049" s="17" t="s">
        <v>151</v>
      </c>
      <c r="BE1049" s="225">
        <f>IF(N1049="základní",J1049,0)</f>
        <v>0</v>
      </c>
      <c r="BF1049" s="225">
        <f>IF(N1049="snížená",J1049,0)</f>
        <v>0</v>
      </c>
      <c r="BG1049" s="225">
        <f>IF(N1049="zákl. přenesená",J1049,0)</f>
        <v>0</v>
      </c>
      <c r="BH1049" s="225">
        <f>IF(N1049="sníž. přenesená",J1049,0)</f>
        <v>0</v>
      </c>
      <c r="BI1049" s="225">
        <f>IF(N1049="nulová",J1049,0)</f>
        <v>0</v>
      </c>
      <c r="BJ1049" s="17" t="s">
        <v>83</v>
      </c>
      <c r="BK1049" s="225">
        <f>ROUND(I1049*H1049,2)</f>
        <v>0</v>
      </c>
      <c r="BL1049" s="17" t="s">
        <v>497</v>
      </c>
      <c r="BM1049" s="224" t="s">
        <v>3826</v>
      </c>
    </row>
    <row r="1050" s="2" customFormat="1" ht="16.5" customHeight="1">
      <c r="A1050" s="39"/>
      <c r="B1050" s="40"/>
      <c r="C1050" s="213" t="s">
        <v>3827</v>
      </c>
      <c r="D1050" s="213" t="s">
        <v>152</v>
      </c>
      <c r="E1050" s="214" t="s">
        <v>3828</v>
      </c>
      <c r="F1050" s="215" t="s">
        <v>3829</v>
      </c>
      <c r="G1050" s="216" t="s">
        <v>162</v>
      </c>
      <c r="H1050" s="217">
        <v>1</v>
      </c>
      <c r="I1050" s="218"/>
      <c r="J1050" s="219">
        <f>ROUND(I1050*H1050,2)</f>
        <v>0</v>
      </c>
      <c r="K1050" s="215" t="s">
        <v>156</v>
      </c>
      <c r="L1050" s="45"/>
      <c r="M1050" s="220" t="s">
        <v>32</v>
      </c>
      <c r="N1050" s="221" t="s">
        <v>47</v>
      </c>
      <c r="O1050" s="85"/>
      <c r="P1050" s="222">
        <f>O1050*H1050</f>
        <v>0</v>
      </c>
      <c r="Q1050" s="222">
        <v>0</v>
      </c>
      <c r="R1050" s="222">
        <f>Q1050*H1050</f>
        <v>0</v>
      </c>
      <c r="S1050" s="222">
        <v>0</v>
      </c>
      <c r="T1050" s="223">
        <f>S1050*H1050</f>
        <v>0</v>
      </c>
      <c r="U1050" s="39"/>
      <c r="V1050" s="39"/>
      <c r="W1050" s="39"/>
      <c r="X1050" s="39"/>
      <c r="Y1050" s="39"/>
      <c r="Z1050" s="39"/>
      <c r="AA1050" s="39"/>
      <c r="AB1050" s="39"/>
      <c r="AC1050" s="39"/>
      <c r="AD1050" s="39"/>
      <c r="AE1050" s="39"/>
      <c r="AR1050" s="224" t="s">
        <v>497</v>
      </c>
      <c r="AT1050" s="224" t="s">
        <v>152</v>
      </c>
      <c r="AU1050" s="224" t="s">
        <v>83</v>
      </c>
      <c r="AY1050" s="17" t="s">
        <v>151</v>
      </c>
      <c r="BE1050" s="225">
        <f>IF(N1050="základní",J1050,0)</f>
        <v>0</v>
      </c>
      <c r="BF1050" s="225">
        <f>IF(N1050="snížená",J1050,0)</f>
        <v>0</v>
      </c>
      <c r="BG1050" s="225">
        <f>IF(N1050="zákl. přenesená",J1050,0)</f>
        <v>0</v>
      </c>
      <c r="BH1050" s="225">
        <f>IF(N1050="sníž. přenesená",J1050,0)</f>
        <v>0</v>
      </c>
      <c r="BI1050" s="225">
        <f>IF(N1050="nulová",J1050,0)</f>
        <v>0</v>
      </c>
      <c r="BJ1050" s="17" t="s">
        <v>83</v>
      </c>
      <c r="BK1050" s="225">
        <f>ROUND(I1050*H1050,2)</f>
        <v>0</v>
      </c>
      <c r="BL1050" s="17" t="s">
        <v>497</v>
      </c>
      <c r="BM1050" s="224" t="s">
        <v>3830</v>
      </c>
    </row>
    <row r="1051" s="2" customFormat="1" ht="16.5" customHeight="1">
      <c r="A1051" s="39"/>
      <c r="B1051" s="40"/>
      <c r="C1051" s="213" t="s">
        <v>3831</v>
      </c>
      <c r="D1051" s="213" t="s">
        <v>152</v>
      </c>
      <c r="E1051" s="214" t="s">
        <v>3832</v>
      </c>
      <c r="F1051" s="215" t="s">
        <v>3833</v>
      </c>
      <c r="G1051" s="216" t="s">
        <v>162</v>
      </c>
      <c r="H1051" s="217">
        <v>2</v>
      </c>
      <c r="I1051" s="218"/>
      <c r="J1051" s="219">
        <f>ROUND(I1051*H1051,2)</f>
        <v>0</v>
      </c>
      <c r="K1051" s="215" t="s">
        <v>156</v>
      </c>
      <c r="L1051" s="45"/>
      <c r="M1051" s="220" t="s">
        <v>32</v>
      </c>
      <c r="N1051" s="221" t="s">
        <v>47</v>
      </c>
      <c r="O1051" s="85"/>
      <c r="P1051" s="222">
        <f>O1051*H1051</f>
        <v>0</v>
      </c>
      <c r="Q1051" s="222">
        <v>0</v>
      </c>
      <c r="R1051" s="222">
        <f>Q1051*H1051</f>
        <v>0</v>
      </c>
      <c r="S1051" s="222">
        <v>0</v>
      </c>
      <c r="T1051" s="223">
        <f>S1051*H1051</f>
        <v>0</v>
      </c>
      <c r="U1051" s="39"/>
      <c r="V1051" s="39"/>
      <c r="W1051" s="39"/>
      <c r="X1051" s="39"/>
      <c r="Y1051" s="39"/>
      <c r="Z1051" s="39"/>
      <c r="AA1051" s="39"/>
      <c r="AB1051" s="39"/>
      <c r="AC1051" s="39"/>
      <c r="AD1051" s="39"/>
      <c r="AE1051" s="39"/>
      <c r="AR1051" s="224" t="s">
        <v>497</v>
      </c>
      <c r="AT1051" s="224" t="s">
        <v>152</v>
      </c>
      <c r="AU1051" s="224" t="s">
        <v>83</v>
      </c>
      <c r="AY1051" s="17" t="s">
        <v>151</v>
      </c>
      <c r="BE1051" s="225">
        <f>IF(N1051="základní",J1051,0)</f>
        <v>0</v>
      </c>
      <c r="BF1051" s="225">
        <f>IF(N1051="snížená",J1051,0)</f>
        <v>0</v>
      </c>
      <c r="BG1051" s="225">
        <f>IF(N1051="zákl. přenesená",J1051,0)</f>
        <v>0</v>
      </c>
      <c r="BH1051" s="225">
        <f>IF(N1051="sníž. přenesená",J1051,0)</f>
        <v>0</v>
      </c>
      <c r="BI1051" s="225">
        <f>IF(N1051="nulová",J1051,0)</f>
        <v>0</v>
      </c>
      <c r="BJ1051" s="17" t="s">
        <v>83</v>
      </c>
      <c r="BK1051" s="225">
        <f>ROUND(I1051*H1051,2)</f>
        <v>0</v>
      </c>
      <c r="BL1051" s="17" t="s">
        <v>497</v>
      </c>
      <c r="BM1051" s="224" t="s">
        <v>3834</v>
      </c>
    </row>
    <row r="1052" s="2" customFormat="1" ht="16.5" customHeight="1">
      <c r="A1052" s="39"/>
      <c r="B1052" s="40"/>
      <c r="C1052" s="213" t="s">
        <v>3835</v>
      </c>
      <c r="D1052" s="213" t="s">
        <v>152</v>
      </c>
      <c r="E1052" s="214" t="s">
        <v>3836</v>
      </c>
      <c r="F1052" s="215" t="s">
        <v>3837</v>
      </c>
      <c r="G1052" s="216" t="s">
        <v>162</v>
      </c>
      <c r="H1052" s="217">
        <v>10</v>
      </c>
      <c r="I1052" s="218"/>
      <c r="J1052" s="219">
        <f>ROUND(I1052*H1052,2)</f>
        <v>0</v>
      </c>
      <c r="K1052" s="215" t="s">
        <v>156</v>
      </c>
      <c r="L1052" s="45"/>
      <c r="M1052" s="220" t="s">
        <v>32</v>
      </c>
      <c r="N1052" s="221" t="s">
        <v>47</v>
      </c>
      <c r="O1052" s="85"/>
      <c r="P1052" s="222">
        <f>O1052*H1052</f>
        <v>0</v>
      </c>
      <c r="Q1052" s="222">
        <v>0</v>
      </c>
      <c r="R1052" s="222">
        <f>Q1052*H1052</f>
        <v>0</v>
      </c>
      <c r="S1052" s="222">
        <v>0</v>
      </c>
      <c r="T1052" s="223">
        <f>S1052*H1052</f>
        <v>0</v>
      </c>
      <c r="U1052" s="39"/>
      <c r="V1052" s="39"/>
      <c r="W1052" s="39"/>
      <c r="X1052" s="39"/>
      <c r="Y1052" s="39"/>
      <c r="Z1052" s="39"/>
      <c r="AA1052" s="39"/>
      <c r="AB1052" s="39"/>
      <c r="AC1052" s="39"/>
      <c r="AD1052" s="39"/>
      <c r="AE1052" s="39"/>
      <c r="AR1052" s="224" t="s">
        <v>497</v>
      </c>
      <c r="AT1052" s="224" t="s">
        <v>152</v>
      </c>
      <c r="AU1052" s="224" t="s">
        <v>83</v>
      </c>
      <c r="AY1052" s="17" t="s">
        <v>151</v>
      </c>
      <c r="BE1052" s="225">
        <f>IF(N1052="základní",J1052,0)</f>
        <v>0</v>
      </c>
      <c r="BF1052" s="225">
        <f>IF(N1052="snížená",J1052,0)</f>
        <v>0</v>
      </c>
      <c r="BG1052" s="225">
        <f>IF(N1052="zákl. přenesená",J1052,0)</f>
        <v>0</v>
      </c>
      <c r="BH1052" s="225">
        <f>IF(N1052="sníž. přenesená",J1052,0)</f>
        <v>0</v>
      </c>
      <c r="BI1052" s="225">
        <f>IF(N1052="nulová",J1052,0)</f>
        <v>0</v>
      </c>
      <c r="BJ1052" s="17" t="s">
        <v>83</v>
      </c>
      <c r="BK1052" s="225">
        <f>ROUND(I1052*H1052,2)</f>
        <v>0</v>
      </c>
      <c r="BL1052" s="17" t="s">
        <v>497</v>
      </c>
      <c r="BM1052" s="224" t="s">
        <v>3838</v>
      </c>
    </row>
    <row r="1053" s="2" customFormat="1" ht="24.15" customHeight="1">
      <c r="A1053" s="39"/>
      <c r="B1053" s="40"/>
      <c r="C1053" s="213" t="s">
        <v>3839</v>
      </c>
      <c r="D1053" s="213" t="s">
        <v>152</v>
      </c>
      <c r="E1053" s="214" t="s">
        <v>3840</v>
      </c>
      <c r="F1053" s="215" t="s">
        <v>3841</v>
      </c>
      <c r="G1053" s="216" t="s">
        <v>162</v>
      </c>
      <c r="H1053" s="217">
        <v>7</v>
      </c>
      <c r="I1053" s="218"/>
      <c r="J1053" s="219">
        <f>ROUND(I1053*H1053,2)</f>
        <v>0</v>
      </c>
      <c r="K1053" s="215" t="s">
        <v>156</v>
      </c>
      <c r="L1053" s="45"/>
      <c r="M1053" s="220" t="s">
        <v>32</v>
      </c>
      <c r="N1053" s="221" t="s">
        <v>47</v>
      </c>
      <c r="O1053" s="85"/>
      <c r="P1053" s="222">
        <f>O1053*H1053</f>
        <v>0</v>
      </c>
      <c r="Q1053" s="222">
        <v>0</v>
      </c>
      <c r="R1053" s="222">
        <f>Q1053*H1053</f>
        <v>0</v>
      </c>
      <c r="S1053" s="222">
        <v>0</v>
      </c>
      <c r="T1053" s="223">
        <f>S1053*H1053</f>
        <v>0</v>
      </c>
      <c r="U1053" s="39"/>
      <c r="V1053" s="39"/>
      <c r="W1053" s="39"/>
      <c r="X1053" s="39"/>
      <c r="Y1053" s="39"/>
      <c r="Z1053" s="39"/>
      <c r="AA1053" s="39"/>
      <c r="AB1053" s="39"/>
      <c r="AC1053" s="39"/>
      <c r="AD1053" s="39"/>
      <c r="AE1053" s="39"/>
      <c r="AR1053" s="224" t="s">
        <v>497</v>
      </c>
      <c r="AT1053" s="224" t="s">
        <v>152</v>
      </c>
      <c r="AU1053" s="224" t="s">
        <v>83</v>
      </c>
      <c r="AY1053" s="17" t="s">
        <v>151</v>
      </c>
      <c r="BE1053" s="225">
        <f>IF(N1053="základní",J1053,0)</f>
        <v>0</v>
      </c>
      <c r="BF1053" s="225">
        <f>IF(N1053="snížená",J1053,0)</f>
        <v>0</v>
      </c>
      <c r="BG1053" s="225">
        <f>IF(N1053="zákl. přenesená",J1053,0)</f>
        <v>0</v>
      </c>
      <c r="BH1053" s="225">
        <f>IF(N1053="sníž. přenesená",J1053,0)</f>
        <v>0</v>
      </c>
      <c r="BI1053" s="225">
        <f>IF(N1053="nulová",J1053,0)</f>
        <v>0</v>
      </c>
      <c r="BJ1053" s="17" t="s">
        <v>83</v>
      </c>
      <c r="BK1053" s="225">
        <f>ROUND(I1053*H1053,2)</f>
        <v>0</v>
      </c>
      <c r="BL1053" s="17" t="s">
        <v>497</v>
      </c>
      <c r="BM1053" s="224" t="s">
        <v>3842</v>
      </c>
    </row>
    <row r="1054" s="2" customFormat="1" ht="24.15" customHeight="1">
      <c r="A1054" s="39"/>
      <c r="B1054" s="40"/>
      <c r="C1054" s="213" t="s">
        <v>3843</v>
      </c>
      <c r="D1054" s="213" t="s">
        <v>152</v>
      </c>
      <c r="E1054" s="214" t="s">
        <v>3844</v>
      </c>
      <c r="F1054" s="215" t="s">
        <v>3845</v>
      </c>
      <c r="G1054" s="216" t="s">
        <v>162</v>
      </c>
      <c r="H1054" s="217">
        <v>15</v>
      </c>
      <c r="I1054" s="218"/>
      <c r="J1054" s="219">
        <f>ROUND(I1054*H1054,2)</f>
        <v>0</v>
      </c>
      <c r="K1054" s="215" t="s">
        <v>156</v>
      </c>
      <c r="L1054" s="45"/>
      <c r="M1054" s="220" t="s">
        <v>32</v>
      </c>
      <c r="N1054" s="221" t="s">
        <v>47</v>
      </c>
      <c r="O1054" s="85"/>
      <c r="P1054" s="222">
        <f>O1054*H1054</f>
        <v>0</v>
      </c>
      <c r="Q1054" s="222">
        <v>0</v>
      </c>
      <c r="R1054" s="222">
        <f>Q1054*H1054</f>
        <v>0</v>
      </c>
      <c r="S1054" s="222">
        <v>0</v>
      </c>
      <c r="T1054" s="223">
        <f>S1054*H1054</f>
        <v>0</v>
      </c>
      <c r="U1054" s="39"/>
      <c r="V1054" s="39"/>
      <c r="W1054" s="39"/>
      <c r="X1054" s="39"/>
      <c r="Y1054" s="39"/>
      <c r="Z1054" s="39"/>
      <c r="AA1054" s="39"/>
      <c r="AB1054" s="39"/>
      <c r="AC1054" s="39"/>
      <c r="AD1054" s="39"/>
      <c r="AE1054" s="39"/>
      <c r="AR1054" s="224" t="s">
        <v>497</v>
      </c>
      <c r="AT1054" s="224" t="s">
        <v>152</v>
      </c>
      <c r="AU1054" s="224" t="s">
        <v>83</v>
      </c>
      <c r="AY1054" s="17" t="s">
        <v>151</v>
      </c>
      <c r="BE1054" s="225">
        <f>IF(N1054="základní",J1054,0)</f>
        <v>0</v>
      </c>
      <c r="BF1054" s="225">
        <f>IF(N1054="snížená",J1054,0)</f>
        <v>0</v>
      </c>
      <c r="BG1054" s="225">
        <f>IF(N1054="zákl. přenesená",J1054,0)</f>
        <v>0</v>
      </c>
      <c r="BH1054" s="225">
        <f>IF(N1054="sníž. přenesená",J1054,0)</f>
        <v>0</v>
      </c>
      <c r="BI1054" s="225">
        <f>IF(N1054="nulová",J1054,0)</f>
        <v>0</v>
      </c>
      <c r="BJ1054" s="17" t="s">
        <v>83</v>
      </c>
      <c r="BK1054" s="225">
        <f>ROUND(I1054*H1054,2)</f>
        <v>0</v>
      </c>
      <c r="BL1054" s="17" t="s">
        <v>497</v>
      </c>
      <c r="BM1054" s="224" t="s">
        <v>3846</v>
      </c>
    </row>
    <row r="1055" s="2" customFormat="1" ht="44.25" customHeight="1">
      <c r="A1055" s="39"/>
      <c r="B1055" s="40"/>
      <c r="C1055" s="213" t="s">
        <v>3847</v>
      </c>
      <c r="D1055" s="213" t="s">
        <v>152</v>
      </c>
      <c r="E1055" s="214" t="s">
        <v>3848</v>
      </c>
      <c r="F1055" s="215" t="s">
        <v>3849</v>
      </c>
      <c r="G1055" s="216" t="s">
        <v>162</v>
      </c>
      <c r="H1055" s="217">
        <v>1</v>
      </c>
      <c r="I1055" s="218"/>
      <c r="J1055" s="219">
        <f>ROUND(I1055*H1055,2)</f>
        <v>0</v>
      </c>
      <c r="K1055" s="215" t="s">
        <v>156</v>
      </c>
      <c r="L1055" s="45"/>
      <c r="M1055" s="220" t="s">
        <v>32</v>
      </c>
      <c r="N1055" s="221" t="s">
        <v>47</v>
      </c>
      <c r="O1055" s="85"/>
      <c r="P1055" s="222">
        <f>O1055*H1055</f>
        <v>0</v>
      </c>
      <c r="Q1055" s="222">
        <v>0</v>
      </c>
      <c r="R1055" s="222">
        <f>Q1055*H1055</f>
        <v>0</v>
      </c>
      <c r="S1055" s="222">
        <v>0</v>
      </c>
      <c r="T1055" s="223">
        <f>S1055*H1055</f>
        <v>0</v>
      </c>
      <c r="U1055" s="39"/>
      <c r="V1055" s="39"/>
      <c r="W1055" s="39"/>
      <c r="X1055" s="39"/>
      <c r="Y1055" s="39"/>
      <c r="Z1055" s="39"/>
      <c r="AA1055" s="39"/>
      <c r="AB1055" s="39"/>
      <c r="AC1055" s="39"/>
      <c r="AD1055" s="39"/>
      <c r="AE1055" s="39"/>
      <c r="AR1055" s="224" t="s">
        <v>497</v>
      </c>
      <c r="AT1055" s="224" t="s">
        <v>152</v>
      </c>
      <c r="AU1055" s="224" t="s">
        <v>83</v>
      </c>
      <c r="AY1055" s="17" t="s">
        <v>151</v>
      </c>
      <c r="BE1055" s="225">
        <f>IF(N1055="základní",J1055,0)</f>
        <v>0</v>
      </c>
      <c r="BF1055" s="225">
        <f>IF(N1055="snížená",J1055,0)</f>
        <v>0</v>
      </c>
      <c r="BG1055" s="225">
        <f>IF(N1055="zákl. přenesená",J1055,0)</f>
        <v>0</v>
      </c>
      <c r="BH1055" s="225">
        <f>IF(N1055="sníž. přenesená",J1055,0)</f>
        <v>0</v>
      </c>
      <c r="BI1055" s="225">
        <f>IF(N1055="nulová",J1055,0)</f>
        <v>0</v>
      </c>
      <c r="BJ1055" s="17" t="s">
        <v>83</v>
      </c>
      <c r="BK1055" s="225">
        <f>ROUND(I1055*H1055,2)</f>
        <v>0</v>
      </c>
      <c r="BL1055" s="17" t="s">
        <v>497</v>
      </c>
      <c r="BM1055" s="224" t="s">
        <v>3850</v>
      </c>
    </row>
    <row r="1056" s="2" customFormat="1" ht="78" customHeight="1">
      <c r="A1056" s="39"/>
      <c r="B1056" s="40"/>
      <c r="C1056" s="213" t="s">
        <v>3851</v>
      </c>
      <c r="D1056" s="213" t="s">
        <v>152</v>
      </c>
      <c r="E1056" s="214" t="s">
        <v>3852</v>
      </c>
      <c r="F1056" s="215" t="s">
        <v>3853</v>
      </c>
      <c r="G1056" s="216" t="s">
        <v>162</v>
      </c>
      <c r="H1056" s="217">
        <v>1</v>
      </c>
      <c r="I1056" s="218"/>
      <c r="J1056" s="219">
        <f>ROUND(I1056*H1056,2)</f>
        <v>0</v>
      </c>
      <c r="K1056" s="215" t="s">
        <v>156</v>
      </c>
      <c r="L1056" s="45"/>
      <c r="M1056" s="220" t="s">
        <v>32</v>
      </c>
      <c r="N1056" s="221" t="s">
        <v>47</v>
      </c>
      <c r="O1056" s="85"/>
      <c r="P1056" s="222">
        <f>O1056*H1056</f>
        <v>0</v>
      </c>
      <c r="Q1056" s="222">
        <v>0</v>
      </c>
      <c r="R1056" s="222">
        <f>Q1056*H1056</f>
        <v>0</v>
      </c>
      <c r="S1056" s="222">
        <v>0</v>
      </c>
      <c r="T1056" s="223">
        <f>S1056*H1056</f>
        <v>0</v>
      </c>
      <c r="U1056" s="39"/>
      <c r="V1056" s="39"/>
      <c r="W1056" s="39"/>
      <c r="X1056" s="39"/>
      <c r="Y1056" s="39"/>
      <c r="Z1056" s="39"/>
      <c r="AA1056" s="39"/>
      <c r="AB1056" s="39"/>
      <c r="AC1056" s="39"/>
      <c r="AD1056" s="39"/>
      <c r="AE1056" s="39"/>
      <c r="AR1056" s="224" t="s">
        <v>497</v>
      </c>
      <c r="AT1056" s="224" t="s">
        <v>152</v>
      </c>
      <c r="AU1056" s="224" t="s">
        <v>83</v>
      </c>
      <c r="AY1056" s="17" t="s">
        <v>151</v>
      </c>
      <c r="BE1056" s="225">
        <f>IF(N1056="základní",J1056,0)</f>
        <v>0</v>
      </c>
      <c r="BF1056" s="225">
        <f>IF(N1056="snížená",J1056,0)</f>
        <v>0</v>
      </c>
      <c r="BG1056" s="225">
        <f>IF(N1056="zákl. přenesená",J1056,0)</f>
        <v>0</v>
      </c>
      <c r="BH1056" s="225">
        <f>IF(N1056="sníž. přenesená",J1056,0)</f>
        <v>0</v>
      </c>
      <c r="BI1056" s="225">
        <f>IF(N1056="nulová",J1056,0)</f>
        <v>0</v>
      </c>
      <c r="BJ1056" s="17" t="s">
        <v>83</v>
      </c>
      <c r="BK1056" s="225">
        <f>ROUND(I1056*H1056,2)</f>
        <v>0</v>
      </c>
      <c r="BL1056" s="17" t="s">
        <v>497</v>
      </c>
      <c r="BM1056" s="224" t="s">
        <v>3854</v>
      </c>
    </row>
    <row r="1057" s="2" customFormat="1" ht="78" customHeight="1">
      <c r="A1057" s="39"/>
      <c r="B1057" s="40"/>
      <c r="C1057" s="213" t="s">
        <v>3855</v>
      </c>
      <c r="D1057" s="213" t="s">
        <v>152</v>
      </c>
      <c r="E1057" s="214" t="s">
        <v>3856</v>
      </c>
      <c r="F1057" s="215" t="s">
        <v>3857</v>
      </c>
      <c r="G1057" s="216" t="s">
        <v>162</v>
      </c>
      <c r="H1057" s="217">
        <v>1</v>
      </c>
      <c r="I1057" s="218"/>
      <c r="J1057" s="219">
        <f>ROUND(I1057*H1057,2)</f>
        <v>0</v>
      </c>
      <c r="K1057" s="215" t="s">
        <v>156</v>
      </c>
      <c r="L1057" s="45"/>
      <c r="M1057" s="220" t="s">
        <v>32</v>
      </c>
      <c r="N1057" s="221" t="s">
        <v>47</v>
      </c>
      <c r="O1057" s="85"/>
      <c r="P1057" s="222">
        <f>O1057*H1057</f>
        <v>0</v>
      </c>
      <c r="Q1057" s="222">
        <v>0</v>
      </c>
      <c r="R1057" s="222">
        <f>Q1057*H1057</f>
        <v>0</v>
      </c>
      <c r="S1057" s="222">
        <v>0</v>
      </c>
      <c r="T1057" s="223">
        <f>S1057*H1057</f>
        <v>0</v>
      </c>
      <c r="U1057" s="39"/>
      <c r="V1057" s="39"/>
      <c r="W1057" s="39"/>
      <c r="X1057" s="39"/>
      <c r="Y1057" s="39"/>
      <c r="Z1057" s="39"/>
      <c r="AA1057" s="39"/>
      <c r="AB1057" s="39"/>
      <c r="AC1057" s="39"/>
      <c r="AD1057" s="39"/>
      <c r="AE1057" s="39"/>
      <c r="AR1057" s="224" t="s">
        <v>497</v>
      </c>
      <c r="AT1057" s="224" t="s">
        <v>152</v>
      </c>
      <c r="AU1057" s="224" t="s">
        <v>83</v>
      </c>
      <c r="AY1057" s="17" t="s">
        <v>151</v>
      </c>
      <c r="BE1057" s="225">
        <f>IF(N1057="základní",J1057,0)</f>
        <v>0</v>
      </c>
      <c r="BF1057" s="225">
        <f>IF(N1057="snížená",J1057,0)</f>
        <v>0</v>
      </c>
      <c r="BG1057" s="225">
        <f>IF(N1057="zákl. přenesená",J1057,0)</f>
        <v>0</v>
      </c>
      <c r="BH1057" s="225">
        <f>IF(N1057="sníž. přenesená",J1057,0)</f>
        <v>0</v>
      </c>
      <c r="BI1057" s="225">
        <f>IF(N1057="nulová",J1057,0)</f>
        <v>0</v>
      </c>
      <c r="BJ1057" s="17" t="s">
        <v>83</v>
      </c>
      <c r="BK1057" s="225">
        <f>ROUND(I1057*H1057,2)</f>
        <v>0</v>
      </c>
      <c r="BL1057" s="17" t="s">
        <v>497</v>
      </c>
      <c r="BM1057" s="224" t="s">
        <v>3858</v>
      </c>
    </row>
    <row r="1058" s="2" customFormat="1" ht="44.25" customHeight="1">
      <c r="A1058" s="39"/>
      <c r="B1058" s="40"/>
      <c r="C1058" s="213" t="s">
        <v>3859</v>
      </c>
      <c r="D1058" s="213" t="s">
        <v>152</v>
      </c>
      <c r="E1058" s="214" t="s">
        <v>3860</v>
      </c>
      <c r="F1058" s="215" t="s">
        <v>3861</v>
      </c>
      <c r="G1058" s="216" t="s">
        <v>162</v>
      </c>
      <c r="H1058" s="217">
        <v>41</v>
      </c>
      <c r="I1058" s="218"/>
      <c r="J1058" s="219">
        <f>ROUND(I1058*H1058,2)</f>
        <v>0</v>
      </c>
      <c r="K1058" s="215" t="s">
        <v>156</v>
      </c>
      <c r="L1058" s="45"/>
      <c r="M1058" s="220" t="s">
        <v>32</v>
      </c>
      <c r="N1058" s="221" t="s">
        <v>47</v>
      </c>
      <c r="O1058" s="85"/>
      <c r="P1058" s="222">
        <f>O1058*H1058</f>
        <v>0</v>
      </c>
      <c r="Q1058" s="222">
        <v>0</v>
      </c>
      <c r="R1058" s="222">
        <f>Q1058*H1058</f>
        <v>0</v>
      </c>
      <c r="S1058" s="222">
        <v>0</v>
      </c>
      <c r="T1058" s="223">
        <f>S1058*H1058</f>
        <v>0</v>
      </c>
      <c r="U1058" s="39"/>
      <c r="V1058" s="39"/>
      <c r="W1058" s="39"/>
      <c r="X1058" s="39"/>
      <c r="Y1058" s="39"/>
      <c r="Z1058" s="39"/>
      <c r="AA1058" s="39"/>
      <c r="AB1058" s="39"/>
      <c r="AC1058" s="39"/>
      <c r="AD1058" s="39"/>
      <c r="AE1058" s="39"/>
      <c r="AR1058" s="224" t="s">
        <v>497</v>
      </c>
      <c r="AT1058" s="224" t="s">
        <v>152</v>
      </c>
      <c r="AU1058" s="224" t="s">
        <v>83</v>
      </c>
      <c r="AY1058" s="17" t="s">
        <v>151</v>
      </c>
      <c r="BE1058" s="225">
        <f>IF(N1058="základní",J1058,0)</f>
        <v>0</v>
      </c>
      <c r="BF1058" s="225">
        <f>IF(N1058="snížená",J1058,0)</f>
        <v>0</v>
      </c>
      <c r="BG1058" s="225">
        <f>IF(N1058="zákl. přenesená",J1058,0)</f>
        <v>0</v>
      </c>
      <c r="BH1058" s="225">
        <f>IF(N1058="sníž. přenesená",J1058,0)</f>
        <v>0</v>
      </c>
      <c r="BI1058" s="225">
        <f>IF(N1058="nulová",J1058,0)</f>
        <v>0</v>
      </c>
      <c r="BJ1058" s="17" t="s">
        <v>83</v>
      </c>
      <c r="BK1058" s="225">
        <f>ROUND(I1058*H1058,2)</f>
        <v>0</v>
      </c>
      <c r="BL1058" s="17" t="s">
        <v>497</v>
      </c>
      <c r="BM1058" s="224" t="s">
        <v>3862</v>
      </c>
    </row>
    <row r="1059" s="2" customFormat="1" ht="44.25" customHeight="1">
      <c r="A1059" s="39"/>
      <c r="B1059" s="40"/>
      <c r="C1059" s="213" t="s">
        <v>3863</v>
      </c>
      <c r="D1059" s="213" t="s">
        <v>152</v>
      </c>
      <c r="E1059" s="214" t="s">
        <v>3864</v>
      </c>
      <c r="F1059" s="215" t="s">
        <v>3865</v>
      </c>
      <c r="G1059" s="216" t="s">
        <v>162</v>
      </c>
      <c r="H1059" s="217">
        <v>5</v>
      </c>
      <c r="I1059" s="218"/>
      <c r="J1059" s="219">
        <f>ROUND(I1059*H1059,2)</f>
        <v>0</v>
      </c>
      <c r="K1059" s="215" t="s">
        <v>156</v>
      </c>
      <c r="L1059" s="45"/>
      <c r="M1059" s="220" t="s">
        <v>32</v>
      </c>
      <c r="N1059" s="221" t="s">
        <v>47</v>
      </c>
      <c r="O1059" s="85"/>
      <c r="P1059" s="222">
        <f>O1059*H1059</f>
        <v>0</v>
      </c>
      <c r="Q1059" s="222">
        <v>0</v>
      </c>
      <c r="R1059" s="222">
        <f>Q1059*H1059</f>
        <v>0</v>
      </c>
      <c r="S1059" s="222">
        <v>0</v>
      </c>
      <c r="T1059" s="223">
        <f>S1059*H1059</f>
        <v>0</v>
      </c>
      <c r="U1059" s="39"/>
      <c r="V1059" s="39"/>
      <c r="W1059" s="39"/>
      <c r="X1059" s="39"/>
      <c r="Y1059" s="39"/>
      <c r="Z1059" s="39"/>
      <c r="AA1059" s="39"/>
      <c r="AB1059" s="39"/>
      <c r="AC1059" s="39"/>
      <c r="AD1059" s="39"/>
      <c r="AE1059" s="39"/>
      <c r="AR1059" s="224" t="s">
        <v>497</v>
      </c>
      <c r="AT1059" s="224" t="s">
        <v>152</v>
      </c>
      <c r="AU1059" s="224" t="s">
        <v>83</v>
      </c>
      <c r="AY1059" s="17" t="s">
        <v>151</v>
      </c>
      <c r="BE1059" s="225">
        <f>IF(N1059="základní",J1059,0)</f>
        <v>0</v>
      </c>
      <c r="BF1059" s="225">
        <f>IF(N1059="snížená",J1059,0)</f>
        <v>0</v>
      </c>
      <c r="BG1059" s="225">
        <f>IF(N1059="zákl. přenesená",J1059,0)</f>
        <v>0</v>
      </c>
      <c r="BH1059" s="225">
        <f>IF(N1059="sníž. přenesená",J1059,0)</f>
        <v>0</v>
      </c>
      <c r="BI1059" s="225">
        <f>IF(N1059="nulová",J1059,0)</f>
        <v>0</v>
      </c>
      <c r="BJ1059" s="17" t="s">
        <v>83</v>
      </c>
      <c r="BK1059" s="225">
        <f>ROUND(I1059*H1059,2)</f>
        <v>0</v>
      </c>
      <c r="BL1059" s="17" t="s">
        <v>497</v>
      </c>
      <c r="BM1059" s="224" t="s">
        <v>3866</v>
      </c>
    </row>
    <row r="1060" s="2" customFormat="1" ht="33" customHeight="1">
      <c r="A1060" s="39"/>
      <c r="B1060" s="40"/>
      <c r="C1060" s="213" t="s">
        <v>3867</v>
      </c>
      <c r="D1060" s="213" t="s">
        <v>152</v>
      </c>
      <c r="E1060" s="214" t="s">
        <v>3868</v>
      </c>
      <c r="F1060" s="215" t="s">
        <v>3869</v>
      </c>
      <c r="G1060" s="216" t="s">
        <v>162</v>
      </c>
      <c r="H1060" s="217">
        <v>1</v>
      </c>
      <c r="I1060" s="218"/>
      <c r="J1060" s="219">
        <f>ROUND(I1060*H1060,2)</f>
        <v>0</v>
      </c>
      <c r="K1060" s="215" t="s">
        <v>156</v>
      </c>
      <c r="L1060" s="45"/>
      <c r="M1060" s="220" t="s">
        <v>32</v>
      </c>
      <c r="N1060" s="221" t="s">
        <v>47</v>
      </c>
      <c r="O1060" s="85"/>
      <c r="P1060" s="222">
        <f>O1060*H1060</f>
        <v>0</v>
      </c>
      <c r="Q1060" s="222">
        <v>0</v>
      </c>
      <c r="R1060" s="222">
        <f>Q1060*H1060</f>
        <v>0</v>
      </c>
      <c r="S1060" s="222">
        <v>0</v>
      </c>
      <c r="T1060" s="223">
        <f>S1060*H1060</f>
        <v>0</v>
      </c>
      <c r="U1060" s="39"/>
      <c r="V1060" s="39"/>
      <c r="W1060" s="39"/>
      <c r="X1060" s="39"/>
      <c r="Y1060" s="39"/>
      <c r="Z1060" s="39"/>
      <c r="AA1060" s="39"/>
      <c r="AB1060" s="39"/>
      <c r="AC1060" s="39"/>
      <c r="AD1060" s="39"/>
      <c r="AE1060" s="39"/>
      <c r="AR1060" s="224" t="s">
        <v>497</v>
      </c>
      <c r="AT1060" s="224" t="s">
        <v>152</v>
      </c>
      <c r="AU1060" s="224" t="s">
        <v>83</v>
      </c>
      <c r="AY1060" s="17" t="s">
        <v>151</v>
      </c>
      <c r="BE1060" s="225">
        <f>IF(N1060="základní",J1060,0)</f>
        <v>0</v>
      </c>
      <c r="BF1060" s="225">
        <f>IF(N1060="snížená",J1060,0)</f>
        <v>0</v>
      </c>
      <c r="BG1060" s="225">
        <f>IF(N1060="zákl. přenesená",J1060,0)</f>
        <v>0</v>
      </c>
      <c r="BH1060" s="225">
        <f>IF(N1060="sníž. přenesená",J1060,0)</f>
        <v>0</v>
      </c>
      <c r="BI1060" s="225">
        <f>IF(N1060="nulová",J1060,0)</f>
        <v>0</v>
      </c>
      <c r="BJ1060" s="17" t="s">
        <v>83</v>
      </c>
      <c r="BK1060" s="225">
        <f>ROUND(I1060*H1060,2)</f>
        <v>0</v>
      </c>
      <c r="BL1060" s="17" t="s">
        <v>497</v>
      </c>
      <c r="BM1060" s="224" t="s">
        <v>3870</v>
      </c>
    </row>
    <row r="1061" s="2" customFormat="1" ht="33" customHeight="1">
      <c r="A1061" s="39"/>
      <c r="B1061" s="40"/>
      <c r="C1061" s="213" t="s">
        <v>3871</v>
      </c>
      <c r="D1061" s="213" t="s">
        <v>152</v>
      </c>
      <c r="E1061" s="214" t="s">
        <v>3872</v>
      </c>
      <c r="F1061" s="215" t="s">
        <v>3873</v>
      </c>
      <c r="G1061" s="216" t="s">
        <v>162</v>
      </c>
      <c r="H1061" s="217">
        <v>1</v>
      </c>
      <c r="I1061" s="218"/>
      <c r="J1061" s="219">
        <f>ROUND(I1061*H1061,2)</f>
        <v>0</v>
      </c>
      <c r="K1061" s="215" t="s">
        <v>156</v>
      </c>
      <c r="L1061" s="45"/>
      <c r="M1061" s="220" t="s">
        <v>32</v>
      </c>
      <c r="N1061" s="221" t="s">
        <v>47</v>
      </c>
      <c r="O1061" s="85"/>
      <c r="P1061" s="222">
        <f>O1061*H1061</f>
        <v>0</v>
      </c>
      <c r="Q1061" s="222">
        <v>0</v>
      </c>
      <c r="R1061" s="222">
        <f>Q1061*H1061</f>
        <v>0</v>
      </c>
      <c r="S1061" s="222">
        <v>0</v>
      </c>
      <c r="T1061" s="223">
        <f>S1061*H1061</f>
        <v>0</v>
      </c>
      <c r="U1061" s="39"/>
      <c r="V1061" s="39"/>
      <c r="W1061" s="39"/>
      <c r="X1061" s="39"/>
      <c r="Y1061" s="39"/>
      <c r="Z1061" s="39"/>
      <c r="AA1061" s="39"/>
      <c r="AB1061" s="39"/>
      <c r="AC1061" s="39"/>
      <c r="AD1061" s="39"/>
      <c r="AE1061" s="39"/>
      <c r="AR1061" s="224" t="s">
        <v>497</v>
      </c>
      <c r="AT1061" s="224" t="s">
        <v>152</v>
      </c>
      <c r="AU1061" s="224" t="s">
        <v>83</v>
      </c>
      <c r="AY1061" s="17" t="s">
        <v>151</v>
      </c>
      <c r="BE1061" s="225">
        <f>IF(N1061="základní",J1061,0)</f>
        <v>0</v>
      </c>
      <c r="BF1061" s="225">
        <f>IF(N1061="snížená",J1061,0)</f>
        <v>0</v>
      </c>
      <c r="BG1061" s="225">
        <f>IF(N1061="zákl. přenesená",J1061,0)</f>
        <v>0</v>
      </c>
      <c r="BH1061" s="225">
        <f>IF(N1061="sníž. přenesená",J1061,0)</f>
        <v>0</v>
      </c>
      <c r="BI1061" s="225">
        <f>IF(N1061="nulová",J1061,0)</f>
        <v>0</v>
      </c>
      <c r="BJ1061" s="17" t="s">
        <v>83</v>
      </c>
      <c r="BK1061" s="225">
        <f>ROUND(I1061*H1061,2)</f>
        <v>0</v>
      </c>
      <c r="BL1061" s="17" t="s">
        <v>497</v>
      </c>
      <c r="BM1061" s="224" t="s">
        <v>3874</v>
      </c>
    </row>
    <row r="1062" s="2" customFormat="1" ht="24.15" customHeight="1">
      <c r="A1062" s="39"/>
      <c r="B1062" s="40"/>
      <c r="C1062" s="213" t="s">
        <v>3875</v>
      </c>
      <c r="D1062" s="213" t="s">
        <v>152</v>
      </c>
      <c r="E1062" s="214" t="s">
        <v>3876</v>
      </c>
      <c r="F1062" s="215" t="s">
        <v>3877</v>
      </c>
      <c r="G1062" s="216" t="s">
        <v>162</v>
      </c>
      <c r="H1062" s="217">
        <v>1</v>
      </c>
      <c r="I1062" s="218"/>
      <c r="J1062" s="219">
        <f>ROUND(I1062*H1062,2)</f>
        <v>0</v>
      </c>
      <c r="K1062" s="215" t="s">
        <v>156</v>
      </c>
      <c r="L1062" s="45"/>
      <c r="M1062" s="220" t="s">
        <v>32</v>
      </c>
      <c r="N1062" s="221" t="s">
        <v>47</v>
      </c>
      <c r="O1062" s="85"/>
      <c r="P1062" s="222">
        <f>O1062*H1062</f>
        <v>0</v>
      </c>
      <c r="Q1062" s="222">
        <v>0</v>
      </c>
      <c r="R1062" s="222">
        <f>Q1062*H1062</f>
        <v>0</v>
      </c>
      <c r="S1062" s="222">
        <v>0</v>
      </c>
      <c r="T1062" s="223">
        <f>S1062*H1062</f>
        <v>0</v>
      </c>
      <c r="U1062" s="39"/>
      <c r="V1062" s="39"/>
      <c r="W1062" s="39"/>
      <c r="X1062" s="39"/>
      <c r="Y1062" s="39"/>
      <c r="Z1062" s="39"/>
      <c r="AA1062" s="39"/>
      <c r="AB1062" s="39"/>
      <c r="AC1062" s="39"/>
      <c r="AD1062" s="39"/>
      <c r="AE1062" s="39"/>
      <c r="AR1062" s="224" t="s">
        <v>497</v>
      </c>
      <c r="AT1062" s="224" t="s">
        <v>152</v>
      </c>
      <c r="AU1062" s="224" t="s">
        <v>83</v>
      </c>
      <c r="AY1062" s="17" t="s">
        <v>151</v>
      </c>
      <c r="BE1062" s="225">
        <f>IF(N1062="základní",J1062,0)</f>
        <v>0</v>
      </c>
      <c r="BF1062" s="225">
        <f>IF(N1062="snížená",J1062,0)</f>
        <v>0</v>
      </c>
      <c r="BG1062" s="225">
        <f>IF(N1062="zákl. přenesená",J1062,0)</f>
        <v>0</v>
      </c>
      <c r="BH1062" s="225">
        <f>IF(N1062="sníž. přenesená",J1062,0)</f>
        <v>0</v>
      </c>
      <c r="BI1062" s="225">
        <f>IF(N1062="nulová",J1062,0)</f>
        <v>0</v>
      </c>
      <c r="BJ1062" s="17" t="s">
        <v>83</v>
      </c>
      <c r="BK1062" s="225">
        <f>ROUND(I1062*H1062,2)</f>
        <v>0</v>
      </c>
      <c r="BL1062" s="17" t="s">
        <v>497</v>
      </c>
      <c r="BM1062" s="224" t="s">
        <v>3878</v>
      </c>
    </row>
    <row r="1063" s="12" customFormat="1" ht="25.92" customHeight="1">
      <c r="A1063" s="12"/>
      <c r="B1063" s="199"/>
      <c r="C1063" s="200"/>
      <c r="D1063" s="201" t="s">
        <v>75</v>
      </c>
      <c r="E1063" s="202" t="s">
        <v>3879</v>
      </c>
      <c r="F1063" s="202" t="s">
        <v>2217</v>
      </c>
      <c r="G1063" s="200"/>
      <c r="H1063" s="200"/>
      <c r="I1063" s="203"/>
      <c r="J1063" s="204">
        <f>BK1063</f>
        <v>0</v>
      </c>
      <c r="K1063" s="200"/>
      <c r="L1063" s="205"/>
      <c r="M1063" s="206"/>
      <c r="N1063" s="207"/>
      <c r="O1063" s="207"/>
      <c r="P1063" s="208">
        <f>SUM(P1064:P1085)</f>
        <v>0</v>
      </c>
      <c r="Q1063" s="207"/>
      <c r="R1063" s="208">
        <f>SUM(R1064:R1085)</f>
        <v>0</v>
      </c>
      <c r="S1063" s="207"/>
      <c r="T1063" s="209">
        <f>SUM(T1064:T1085)</f>
        <v>0</v>
      </c>
      <c r="U1063" s="12"/>
      <c r="V1063" s="12"/>
      <c r="W1063" s="12"/>
      <c r="X1063" s="12"/>
      <c r="Y1063" s="12"/>
      <c r="Z1063" s="12"/>
      <c r="AA1063" s="12"/>
      <c r="AB1063" s="12"/>
      <c r="AC1063" s="12"/>
      <c r="AD1063" s="12"/>
      <c r="AE1063" s="12"/>
      <c r="AR1063" s="210" t="s">
        <v>83</v>
      </c>
      <c r="AT1063" s="211" t="s">
        <v>75</v>
      </c>
      <c r="AU1063" s="211" t="s">
        <v>76</v>
      </c>
      <c r="AY1063" s="210" t="s">
        <v>151</v>
      </c>
      <c r="BK1063" s="212">
        <f>SUM(BK1064:BK1085)</f>
        <v>0</v>
      </c>
    </row>
    <row r="1064" s="2" customFormat="1" ht="16.5" customHeight="1">
      <c r="A1064" s="39"/>
      <c r="B1064" s="40"/>
      <c r="C1064" s="226" t="s">
        <v>3880</v>
      </c>
      <c r="D1064" s="226" t="s">
        <v>159</v>
      </c>
      <c r="E1064" s="227" t="s">
        <v>3881</v>
      </c>
      <c r="F1064" s="228" t="s">
        <v>3882</v>
      </c>
      <c r="G1064" s="229" t="s">
        <v>191</v>
      </c>
      <c r="H1064" s="230">
        <v>25</v>
      </c>
      <c r="I1064" s="231"/>
      <c r="J1064" s="232">
        <f>ROUND(I1064*H1064,2)</f>
        <v>0</v>
      </c>
      <c r="K1064" s="228" t="s">
        <v>156</v>
      </c>
      <c r="L1064" s="233"/>
      <c r="M1064" s="234" t="s">
        <v>32</v>
      </c>
      <c r="N1064" s="235" t="s">
        <v>47</v>
      </c>
      <c r="O1064" s="85"/>
      <c r="P1064" s="222">
        <f>O1064*H1064</f>
        <v>0</v>
      </c>
      <c r="Q1064" s="222">
        <v>0</v>
      </c>
      <c r="R1064" s="222">
        <f>Q1064*H1064</f>
        <v>0</v>
      </c>
      <c r="S1064" s="222">
        <v>0</v>
      </c>
      <c r="T1064" s="223">
        <f>S1064*H1064</f>
        <v>0</v>
      </c>
      <c r="U1064" s="39"/>
      <c r="V1064" s="39"/>
      <c r="W1064" s="39"/>
      <c r="X1064" s="39"/>
      <c r="Y1064" s="39"/>
      <c r="Z1064" s="39"/>
      <c r="AA1064" s="39"/>
      <c r="AB1064" s="39"/>
      <c r="AC1064" s="39"/>
      <c r="AD1064" s="39"/>
      <c r="AE1064" s="39"/>
      <c r="AR1064" s="224" t="s">
        <v>163</v>
      </c>
      <c r="AT1064" s="224" t="s">
        <v>159</v>
      </c>
      <c r="AU1064" s="224" t="s">
        <v>83</v>
      </c>
      <c r="AY1064" s="17" t="s">
        <v>151</v>
      </c>
      <c r="BE1064" s="225">
        <f>IF(N1064="základní",J1064,0)</f>
        <v>0</v>
      </c>
      <c r="BF1064" s="225">
        <f>IF(N1064="snížená",J1064,0)</f>
        <v>0</v>
      </c>
      <c r="BG1064" s="225">
        <f>IF(N1064="zákl. přenesená",J1064,0)</f>
        <v>0</v>
      </c>
      <c r="BH1064" s="225">
        <f>IF(N1064="sníž. přenesená",J1064,0)</f>
        <v>0</v>
      </c>
      <c r="BI1064" s="225">
        <f>IF(N1064="nulová",J1064,0)</f>
        <v>0</v>
      </c>
      <c r="BJ1064" s="17" t="s">
        <v>83</v>
      </c>
      <c r="BK1064" s="225">
        <f>ROUND(I1064*H1064,2)</f>
        <v>0</v>
      </c>
      <c r="BL1064" s="17" t="s">
        <v>164</v>
      </c>
      <c r="BM1064" s="224" t="s">
        <v>3883</v>
      </c>
    </row>
    <row r="1065" s="2" customFormat="1" ht="16.5" customHeight="1">
      <c r="A1065" s="39"/>
      <c r="B1065" s="40"/>
      <c r="C1065" s="226" t="s">
        <v>3884</v>
      </c>
      <c r="D1065" s="226" t="s">
        <v>159</v>
      </c>
      <c r="E1065" s="227" t="s">
        <v>3885</v>
      </c>
      <c r="F1065" s="228" t="s">
        <v>3886</v>
      </c>
      <c r="G1065" s="229" t="s">
        <v>191</v>
      </c>
      <c r="H1065" s="230">
        <v>100</v>
      </c>
      <c r="I1065" s="231"/>
      <c r="J1065" s="232">
        <f>ROUND(I1065*H1065,2)</f>
        <v>0</v>
      </c>
      <c r="K1065" s="228" t="s">
        <v>156</v>
      </c>
      <c r="L1065" s="233"/>
      <c r="M1065" s="234" t="s">
        <v>32</v>
      </c>
      <c r="N1065" s="235" t="s">
        <v>47</v>
      </c>
      <c r="O1065" s="85"/>
      <c r="P1065" s="222">
        <f>O1065*H1065</f>
        <v>0</v>
      </c>
      <c r="Q1065" s="222">
        <v>0</v>
      </c>
      <c r="R1065" s="222">
        <f>Q1065*H1065</f>
        <v>0</v>
      </c>
      <c r="S1065" s="222">
        <v>0</v>
      </c>
      <c r="T1065" s="223">
        <f>S1065*H1065</f>
        <v>0</v>
      </c>
      <c r="U1065" s="39"/>
      <c r="V1065" s="39"/>
      <c r="W1065" s="39"/>
      <c r="X1065" s="39"/>
      <c r="Y1065" s="39"/>
      <c r="Z1065" s="39"/>
      <c r="AA1065" s="39"/>
      <c r="AB1065" s="39"/>
      <c r="AC1065" s="39"/>
      <c r="AD1065" s="39"/>
      <c r="AE1065" s="39"/>
      <c r="AR1065" s="224" t="s">
        <v>163</v>
      </c>
      <c r="AT1065" s="224" t="s">
        <v>159</v>
      </c>
      <c r="AU1065" s="224" t="s">
        <v>83</v>
      </c>
      <c r="AY1065" s="17" t="s">
        <v>151</v>
      </c>
      <c r="BE1065" s="225">
        <f>IF(N1065="základní",J1065,0)</f>
        <v>0</v>
      </c>
      <c r="BF1065" s="225">
        <f>IF(N1065="snížená",J1065,0)</f>
        <v>0</v>
      </c>
      <c r="BG1065" s="225">
        <f>IF(N1065="zákl. přenesená",J1065,0)</f>
        <v>0</v>
      </c>
      <c r="BH1065" s="225">
        <f>IF(N1065="sníž. přenesená",J1065,0)</f>
        <v>0</v>
      </c>
      <c r="BI1065" s="225">
        <f>IF(N1065="nulová",J1065,0)</f>
        <v>0</v>
      </c>
      <c r="BJ1065" s="17" t="s">
        <v>83</v>
      </c>
      <c r="BK1065" s="225">
        <f>ROUND(I1065*H1065,2)</f>
        <v>0</v>
      </c>
      <c r="BL1065" s="17" t="s">
        <v>164</v>
      </c>
      <c r="BM1065" s="224" t="s">
        <v>3887</v>
      </c>
    </row>
    <row r="1066" s="2" customFormat="1" ht="16.5" customHeight="1">
      <c r="A1066" s="39"/>
      <c r="B1066" s="40"/>
      <c r="C1066" s="213" t="s">
        <v>3888</v>
      </c>
      <c r="D1066" s="213" t="s">
        <v>152</v>
      </c>
      <c r="E1066" s="214" t="s">
        <v>3889</v>
      </c>
      <c r="F1066" s="215" t="s">
        <v>3890</v>
      </c>
      <c r="G1066" s="216" t="s">
        <v>162</v>
      </c>
      <c r="H1066" s="217">
        <v>1</v>
      </c>
      <c r="I1066" s="218"/>
      <c r="J1066" s="219">
        <f>ROUND(I1066*H1066,2)</f>
        <v>0</v>
      </c>
      <c r="K1066" s="215" t="s">
        <v>156</v>
      </c>
      <c r="L1066" s="45"/>
      <c r="M1066" s="220" t="s">
        <v>32</v>
      </c>
      <c r="N1066" s="221" t="s">
        <v>47</v>
      </c>
      <c r="O1066" s="85"/>
      <c r="P1066" s="222">
        <f>O1066*H1066</f>
        <v>0</v>
      </c>
      <c r="Q1066" s="222">
        <v>0</v>
      </c>
      <c r="R1066" s="222">
        <f>Q1066*H1066</f>
        <v>0</v>
      </c>
      <c r="S1066" s="222">
        <v>0</v>
      </c>
      <c r="T1066" s="223">
        <f>S1066*H1066</f>
        <v>0</v>
      </c>
      <c r="U1066" s="39"/>
      <c r="V1066" s="39"/>
      <c r="W1066" s="39"/>
      <c r="X1066" s="39"/>
      <c r="Y1066" s="39"/>
      <c r="Z1066" s="39"/>
      <c r="AA1066" s="39"/>
      <c r="AB1066" s="39"/>
      <c r="AC1066" s="39"/>
      <c r="AD1066" s="39"/>
      <c r="AE1066" s="39"/>
      <c r="AR1066" s="224" t="s">
        <v>157</v>
      </c>
      <c r="AT1066" s="224" t="s">
        <v>152</v>
      </c>
      <c r="AU1066" s="224" t="s">
        <v>83</v>
      </c>
      <c r="AY1066" s="17" t="s">
        <v>151</v>
      </c>
      <c r="BE1066" s="225">
        <f>IF(N1066="základní",J1066,0)</f>
        <v>0</v>
      </c>
      <c r="BF1066" s="225">
        <f>IF(N1066="snížená",J1066,0)</f>
        <v>0</v>
      </c>
      <c r="BG1066" s="225">
        <f>IF(N1066="zákl. přenesená",J1066,0)</f>
        <v>0</v>
      </c>
      <c r="BH1066" s="225">
        <f>IF(N1066="sníž. přenesená",J1066,0)</f>
        <v>0</v>
      </c>
      <c r="BI1066" s="225">
        <f>IF(N1066="nulová",J1066,0)</f>
        <v>0</v>
      </c>
      <c r="BJ1066" s="17" t="s">
        <v>83</v>
      </c>
      <c r="BK1066" s="225">
        <f>ROUND(I1066*H1066,2)</f>
        <v>0</v>
      </c>
      <c r="BL1066" s="17" t="s">
        <v>157</v>
      </c>
      <c r="BM1066" s="224" t="s">
        <v>3891</v>
      </c>
    </row>
    <row r="1067" s="2" customFormat="1" ht="37.8" customHeight="1">
      <c r="A1067" s="39"/>
      <c r="B1067" s="40"/>
      <c r="C1067" s="213" t="s">
        <v>3892</v>
      </c>
      <c r="D1067" s="213" t="s">
        <v>152</v>
      </c>
      <c r="E1067" s="214" t="s">
        <v>3893</v>
      </c>
      <c r="F1067" s="215" t="s">
        <v>3894</v>
      </c>
      <c r="G1067" s="216" t="s">
        <v>162</v>
      </c>
      <c r="H1067" s="217">
        <v>1</v>
      </c>
      <c r="I1067" s="218"/>
      <c r="J1067" s="219">
        <f>ROUND(I1067*H1067,2)</f>
        <v>0</v>
      </c>
      <c r="K1067" s="215" t="s">
        <v>156</v>
      </c>
      <c r="L1067" s="45"/>
      <c r="M1067" s="220" t="s">
        <v>32</v>
      </c>
      <c r="N1067" s="221" t="s">
        <v>47</v>
      </c>
      <c r="O1067" s="85"/>
      <c r="P1067" s="222">
        <f>O1067*H1067</f>
        <v>0</v>
      </c>
      <c r="Q1067" s="222">
        <v>0</v>
      </c>
      <c r="R1067" s="222">
        <f>Q1067*H1067</f>
        <v>0</v>
      </c>
      <c r="S1067" s="222">
        <v>0</v>
      </c>
      <c r="T1067" s="223">
        <f>S1067*H1067</f>
        <v>0</v>
      </c>
      <c r="U1067" s="39"/>
      <c r="V1067" s="39"/>
      <c r="W1067" s="39"/>
      <c r="X1067" s="39"/>
      <c r="Y1067" s="39"/>
      <c r="Z1067" s="39"/>
      <c r="AA1067" s="39"/>
      <c r="AB1067" s="39"/>
      <c r="AC1067" s="39"/>
      <c r="AD1067" s="39"/>
      <c r="AE1067" s="39"/>
      <c r="AR1067" s="224" t="s">
        <v>157</v>
      </c>
      <c r="AT1067" s="224" t="s">
        <v>152</v>
      </c>
      <c r="AU1067" s="224" t="s">
        <v>83</v>
      </c>
      <c r="AY1067" s="17" t="s">
        <v>151</v>
      </c>
      <c r="BE1067" s="225">
        <f>IF(N1067="základní",J1067,0)</f>
        <v>0</v>
      </c>
      <c r="BF1067" s="225">
        <f>IF(N1067="snížená",J1067,0)</f>
        <v>0</v>
      </c>
      <c r="BG1067" s="225">
        <f>IF(N1067="zákl. přenesená",J1067,0)</f>
        <v>0</v>
      </c>
      <c r="BH1067" s="225">
        <f>IF(N1067="sníž. přenesená",J1067,0)</f>
        <v>0</v>
      </c>
      <c r="BI1067" s="225">
        <f>IF(N1067="nulová",J1067,0)</f>
        <v>0</v>
      </c>
      <c r="BJ1067" s="17" t="s">
        <v>83</v>
      </c>
      <c r="BK1067" s="225">
        <f>ROUND(I1067*H1067,2)</f>
        <v>0</v>
      </c>
      <c r="BL1067" s="17" t="s">
        <v>157</v>
      </c>
      <c r="BM1067" s="224" t="s">
        <v>3895</v>
      </c>
    </row>
    <row r="1068" s="2" customFormat="1" ht="16.5" customHeight="1">
      <c r="A1068" s="39"/>
      <c r="B1068" s="40"/>
      <c r="C1068" s="213" t="s">
        <v>3896</v>
      </c>
      <c r="D1068" s="213" t="s">
        <v>152</v>
      </c>
      <c r="E1068" s="214" t="s">
        <v>3897</v>
      </c>
      <c r="F1068" s="215" t="s">
        <v>3898</v>
      </c>
      <c r="G1068" s="216" t="s">
        <v>162</v>
      </c>
      <c r="H1068" s="217">
        <v>1</v>
      </c>
      <c r="I1068" s="218"/>
      <c r="J1068" s="219">
        <f>ROUND(I1068*H1068,2)</f>
        <v>0</v>
      </c>
      <c r="K1068" s="215" t="s">
        <v>156</v>
      </c>
      <c r="L1068" s="45"/>
      <c r="M1068" s="220" t="s">
        <v>32</v>
      </c>
      <c r="N1068" s="221" t="s">
        <v>47</v>
      </c>
      <c r="O1068" s="85"/>
      <c r="P1068" s="222">
        <f>O1068*H1068</f>
        <v>0</v>
      </c>
      <c r="Q1068" s="222">
        <v>0</v>
      </c>
      <c r="R1068" s="222">
        <f>Q1068*H1068</f>
        <v>0</v>
      </c>
      <c r="S1068" s="222">
        <v>0</v>
      </c>
      <c r="T1068" s="223">
        <f>S1068*H1068</f>
        <v>0</v>
      </c>
      <c r="U1068" s="39"/>
      <c r="V1068" s="39"/>
      <c r="W1068" s="39"/>
      <c r="X1068" s="39"/>
      <c r="Y1068" s="39"/>
      <c r="Z1068" s="39"/>
      <c r="AA1068" s="39"/>
      <c r="AB1068" s="39"/>
      <c r="AC1068" s="39"/>
      <c r="AD1068" s="39"/>
      <c r="AE1068" s="39"/>
      <c r="AR1068" s="224" t="s">
        <v>220</v>
      </c>
      <c r="AT1068" s="224" t="s">
        <v>152</v>
      </c>
      <c r="AU1068" s="224" t="s">
        <v>83</v>
      </c>
      <c r="AY1068" s="17" t="s">
        <v>151</v>
      </c>
      <c r="BE1068" s="225">
        <f>IF(N1068="základní",J1068,0)</f>
        <v>0</v>
      </c>
      <c r="BF1068" s="225">
        <f>IF(N1068="snížená",J1068,0)</f>
        <v>0</v>
      </c>
      <c r="BG1068" s="225">
        <f>IF(N1068="zákl. přenesená",J1068,0)</f>
        <v>0</v>
      </c>
      <c r="BH1068" s="225">
        <f>IF(N1068="sníž. přenesená",J1068,0)</f>
        <v>0</v>
      </c>
      <c r="BI1068" s="225">
        <f>IF(N1068="nulová",J1068,0)</f>
        <v>0</v>
      </c>
      <c r="BJ1068" s="17" t="s">
        <v>83</v>
      </c>
      <c r="BK1068" s="225">
        <f>ROUND(I1068*H1068,2)</f>
        <v>0</v>
      </c>
      <c r="BL1068" s="17" t="s">
        <v>220</v>
      </c>
      <c r="BM1068" s="224" t="s">
        <v>3899</v>
      </c>
    </row>
    <row r="1069" s="2" customFormat="1" ht="16.5" customHeight="1">
      <c r="A1069" s="39"/>
      <c r="B1069" s="40"/>
      <c r="C1069" s="213" t="s">
        <v>3900</v>
      </c>
      <c r="D1069" s="213" t="s">
        <v>152</v>
      </c>
      <c r="E1069" s="214" t="s">
        <v>3901</v>
      </c>
      <c r="F1069" s="215" t="s">
        <v>3902</v>
      </c>
      <c r="G1069" s="216" t="s">
        <v>162</v>
      </c>
      <c r="H1069" s="217">
        <v>1</v>
      </c>
      <c r="I1069" s="218"/>
      <c r="J1069" s="219">
        <f>ROUND(I1069*H1069,2)</f>
        <v>0</v>
      </c>
      <c r="K1069" s="215" t="s">
        <v>156</v>
      </c>
      <c r="L1069" s="45"/>
      <c r="M1069" s="220" t="s">
        <v>32</v>
      </c>
      <c r="N1069" s="221" t="s">
        <v>47</v>
      </c>
      <c r="O1069" s="85"/>
      <c r="P1069" s="222">
        <f>O1069*H1069</f>
        <v>0</v>
      </c>
      <c r="Q1069" s="222">
        <v>0</v>
      </c>
      <c r="R1069" s="222">
        <f>Q1069*H1069</f>
        <v>0</v>
      </c>
      <c r="S1069" s="222">
        <v>0</v>
      </c>
      <c r="T1069" s="223">
        <f>S1069*H1069</f>
        <v>0</v>
      </c>
      <c r="U1069" s="39"/>
      <c r="V1069" s="39"/>
      <c r="W1069" s="39"/>
      <c r="X1069" s="39"/>
      <c r="Y1069" s="39"/>
      <c r="Z1069" s="39"/>
      <c r="AA1069" s="39"/>
      <c r="AB1069" s="39"/>
      <c r="AC1069" s="39"/>
      <c r="AD1069" s="39"/>
      <c r="AE1069" s="39"/>
      <c r="AR1069" s="224" t="s">
        <v>157</v>
      </c>
      <c r="AT1069" s="224" t="s">
        <v>152</v>
      </c>
      <c r="AU1069" s="224" t="s">
        <v>83</v>
      </c>
      <c r="AY1069" s="17" t="s">
        <v>151</v>
      </c>
      <c r="BE1069" s="225">
        <f>IF(N1069="základní",J1069,0)</f>
        <v>0</v>
      </c>
      <c r="BF1069" s="225">
        <f>IF(N1069="snížená",J1069,0)</f>
        <v>0</v>
      </c>
      <c r="BG1069" s="225">
        <f>IF(N1069="zákl. přenesená",J1069,0)</f>
        <v>0</v>
      </c>
      <c r="BH1069" s="225">
        <f>IF(N1069="sníž. přenesená",J1069,0)</f>
        <v>0</v>
      </c>
      <c r="BI1069" s="225">
        <f>IF(N1069="nulová",J1069,0)</f>
        <v>0</v>
      </c>
      <c r="BJ1069" s="17" t="s">
        <v>83</v>
      </c>
      <c r="BK1069" s="225">
        <f>ROUND(I1069*H1069,2)</f>
        <v>0</v>
      </c>
      <c r="BL1069" s="17" t="s">
        <v>157</v>
      </c>
      <c r="BM1069" s="224" t="s">
        <v>3903</v>
      </c>
    </row>
    <row r="1070" s="2" customFormat="1" ht="16.5" customHeight="1">
      <c r="A1070" s="39"/>
      <c r="B1070" s="40"/>
      <c r="C1070" s="213" t="s">
        <v>3904</v>
      </c>
      <c r="D1070" s="213" t="s">
        <v>152</v>
      </c>
      <c r="E1070" s="214" t="s">
        <v>3905</v>
      </c>
      <c r="F1070" s="215" t="s">
        <v>3906</v>
      </c>
      <c r="G1070" s="216" t="s">
        <v>162</v>
      </c>
      <c r="H1070" s="217">
        <v>1</v>
      </c>
      <c r="I1070" s="218"/>
      <c r="J1070" s="219">
        <f>ROUND(I1070*H1070,2)</f>
        <v>0</v>
      </c>
      <c r="K1070" s="215" t="s">
        <v>156</v>
      </c>
      <c r="L1070" s="45"/>
      <c r="M1070" s="220" t="s">
        <v>32</v>
      </c>
      <c r="N1070" s="221" t="s">
        <v>47</v>
      </c>
      <c r="O1070" s="85"/>
      <c r="P1070" s="222">
        <f>O1070*H1070</f>
        <v>0</v>
      </c>
      <c r="Q1070" s="222">
        <v>0</v>
      </c>
      <c r="R1070" s="222">
        <f>Q1070*H1070</f>
        <v>0</v>
      </c>
      <c r="S1070" s="222">
        <v>0</v>
      </c>
      <c r="T1070" s="223">
        <f>S1070*H1070</f>
        <v>0</v>
      </c>
      <c r="U1070" s="39"/>
      <c r="V1070" s="39"/>
      <c r="W1070" s="39"/>
      <c r="X1070" s="39"/>
      <c r="Y1070" s="39"/>
      <c r="Z1070" s="39"/>
      <c r="AA1070" s="39"/>
      <c r="AB1070" s="39"/>
      <c r="AC1070" s="39"/>
      <c r="AD1070" s="39"/>
      <c r="AE1070" s="39"/>
      <c r="AR1070" s="224" t="s">
        <v>157</v>
      </c>
      <c r="AT1070" s="224" t="s">
        <v>152</v>
      </c>
      <c r="AU1070" s="224" t="s">
        <v>83</v>
      </c>
      <c r="AY1070" s="17" t="s">
        <v>151</v>
      </c>
      <c r="BE1070" s="225">
        <f>IF(N1070="základní",J1070,0)</f>
        <v>0</v>
      </c>
      <c r="BF1070" s="225">
        <f>IF(N1070="snížená",J1070,0)</f>
        <v>0</v>
      </c>
      <c r="BG1070" s="225">
        <f>IF(N1070="zákl. přenesená",J1070,0)</f>
        <v>0</v>
      </c>
      <c r="BH1070" s="225">
        <f>IF(N1070="sníž. přenesená",J1070,0)</f>
        <v>0</v>
      </c>
      <c r="BI1070" s="225">
        <f>IF(N1070="nulová",J1070,0)</f>
        <v>0</v>
      </c>
      <c r="BJ1070" s="17" t="s">
        <v>83</v>
      </c>
      <c r="BK1070" s="225">
        <f>ROUND(I1070*H1070,2)</f>
        <v>0</v>
      </c>
      <c r="BL1070" s="17" t="s">
        <v>157</v>
      </c>
      <c r="BM1070" s="224" t="s">
        <v>3907</v>
      </c>
    </row>
    <row r="1071" s="2" customFormat="1" ht="24.15" customHeight="1">
      <c r="A1071" s="39"/>
      <c r="B1071" s="40"/>
      <c r="C1071" s="213" t="s">
        <v>3908</v>
      </c>
      <c r="D1071" s="213" t="s">
        <v>152</v>
      </c>
      <c r="E1071" s="214" t="s">
        <v>3909</v>
      </c>
      <c r="F1071" s="215" t="s">
        <v>3910</v>
      </c>
      <c r="G1071" s="216" t="s">
        <v>162</v>
      </c>
      <c r="H1071" s="217">
        <v>1</v>
      </c>
      <c r="I1071" s="218"/>
      <c r="J1071" s="219">
        <f>ROUND(I1071*H1071,2)</f>
        <v>0</v>
      </c>
      <c r="K1071" s="215" t="s">
        <v>156</v>
      </c>
      <c r="L1071" s="45"/>
      <c r="M1071" s="220" t="s">
        <v>32</v>
      </c>
      <c r="N1071" s="221" t="s">
        <v>47</v>
      </c>
      <c r="O1071" s="85"/>
      <c r="P1071" s="222">
        <f>O1071*H1071</f>
        <v>0</v>
      </c>
      <c r="Q1071" s="222">
        <v>0</v>
      </c>
      <c r="R1071" s="222">
        <f>Q1071*H1071</f>
        <v>0</v>
      </c>
      <c r="S1071" s="222">
        <v>0</v>
      </c>
      <c r="T1071" s="223">
        <f>S1071*H1071</f>
        <v>0</v>
      </c>
      <c r="U1071" s="39"/>
      <c r="V1071" s="39"/>
      <c r="W1071" s="39"/>
      <c r="X1071" s="39"/>
      <c r="Y1071" s="39"/>
      <c r="Z1071" s="39"/>
      <c r="AA1071" s="39"/>
      <c r="AB1071" s="39"/>
      <c r="AC1071" s="39"/>
      <c r="AD1071" s="39"/>
      <c r="AE1071" s="39"/>
      <c r="AR1071" s="224" t="s">
        <v>497</v>
      </c>
      <c r="AT1071" s="224" t="s">
        <v>152</v>
      </c>
      <c r="AU1071" s="224" t="s">
        <v>83</v>
      </c>
      <c r="AY1071" s="17" t="s">
        <v>151</v>
      </c>
      <c r="BE1071" s="225">
        <f>IF(N1071="základní",J1071,0)</f>
        <v>0</v>
      </c>
      <c r="BF1071" s="225">
        <f>IF(N1071="snížená",J1071,0)</f>
        <v>0</v>
      </c>
      <c r="BG1071" s="225">
        <f>IF(N1071="zákl. přenesená",J1071,0)</f>
        <v>0</v>
      </c>
      <c r="BH1071" s="225">
        <f>IF(N1071="sníž. přenesená",J1071,0)</f>
        <v>0</v>
      </c>
      <c r="BI1071" s="225">
        <f>IF(N1071="nulová",J1071,0)</f>
        <v>0</v>
      </c>
      <c r="BJ1071" s="17" t="s">
        <v>83</v>
      </c>
      <c r="BK1071" s="225">
        <f>ROUND(I1071*H1071,2)</f>
        <v>0</v>
      </c>
      <c r="BL1071" s="17" t="s">
        <v>497</v>
      </c>
      <c r="BM1071" s="224" t="s">
        <v>3911</v>
      </c>
    </row>
    <row r="1072" s="2" customFormat="1" ht="16.5" customHeight="1">
      <c r="A1072" s="39"/>
      <c r="B1072" s="40"/>
      <c r="C1072" s="213" t="s">
        <v>3912</v>
      </c>
      <c r="D1072" s="213" t="s">
        <v>152</v>
      </c>
      <c r="E1072" s="214" t="s">
        <v>3913</v>
      </c>
      <c r="F1072" s="215" t="s">
        <v>3914</v>
      </c>
      <c r="G1072" s="216" t="s">
        <v>162</v>
      </c>
      <c r="H1072" s="217">
        <v>1</v>
      </c>
      <c r="I1072" s="218"/>
      <c r="J1072" s="219">
        <f>ROUND(I1072*H1072,2)</f>
        <v>0</v>
      </c>
      <c r="K1072" s="215" t="s">
        <v>156</v>
      </c>
      <c r="L1072" s="45"/>
      <c r="M1072" s="220" t="s">
        <v>32</v>
      </c>
      <c r="N1072" s="221" t="s">
        <v>47</v>
      </c>
      <c r="O1072" s="85"/>
      <c r="P1072" s="222">
        <f>O1072*H1072</f>
        <v>0</v>
      </c>
      <c r="Q1072" s="222">
        <v>0</v>
      </c>
      <c r="R1072" s="222">
        <f>Q1072*H1072</f>
        <v>0</v>
      </c>
      <c r="S1072" s="222">
        <v>0</v>
      </c>
      <c r="T1072" s="223">
        <f>S1072*H1072</f>
        <v>0</v>
      </c>
      <c r="U1072" s="39"/>
      <c r="V1072" s="39"/>
      <c r="W1072" s="39"/>
      <c r="X1072" s="39"/>
      <c r="Y1072" s="39"/>
      <c r="Z1072" s="39"/>
      <c r="AA1072" s="39"/>
      <c r="AB1072" s="39"/>
      <c r="AC1072" s="39"/>
      <c r="AD1072" s="39"/>
      <c r="AE1072" s="39"/>
      <c r="AR1072" s="224" t="s">
        <v>157</v>
      </c>
      <c r="AT1072" s="224" t="s">
        <v>152</v>
      </c>
      <c r="AU1072" s="224" t="s">
        <v>83</v>
      </c>
      <c r="AY1072" s="17" t="s">
        <v>151</v>
      </c>
      <c r="BE1072" s="225">
        <f>IF(N1072="základní",J1072,0)</f>
        <v>0</v>
      </c>
      <c r="BF1072" s="225">
        <f>IF(N1072="snížená",J1072,0)</f>
        <v>0</v>
      </c>
      <c r="BG1072" s="225">
        <f>IF(N1072="zákl. přenesená",J1072,0)</f>
        <v>0</v>
      </c>
      <c r="BH1072" s="225">
        <f>IF(N1072="sníž. přenesená",J1072,0)</f>
        <v>0</v>
      </c>
      <c r="BI1072" s="225">
        <f>IF(N1072="nulová",J1072,0)</f>
        <v>0</v>
      </c>
      <c r="BJ1072" s="17" t="s">
        <v>83</v>
      </c>
      <c r="BK1072" s="225">
        <f>ROUND(I1072*H1072,2)</f>
        <v>0</v>
      </c>
      <c r="BL1072" s="17" t="s">
        <v>157</v>
      </c>
      <c r="BM1072" s="224" t="s">
        <v>3915</v>
      </c>
    </row>
    <row r="1073" s="2" customFormat="1" ht="16.5" customHeight="1">
      <c r="A1073" s="39"/>
      <c r="B1073" s="40"/>
      <c r="C1073" s="213" t="s">
        <v>3916</v>
      </c>
      <c r="D1073" s="213" t="s">
        <v>152</v>
      </c>
      <c r="E1073" s="214" t="s">
        <v>3917</v>
      </c>
      <c r="F1073" s="215" t="s">
        <v>3918</v>
      </c>
      <c r="G1073" s="216" t="s">
        <v>162</v>
      </c>
      <c r="H1073" s="217">
        <v>2</v>
      </c>
      <c r="I1073" s="218"/>
      <c r="J1073" s="219">
        <f>ROUND(I1073*H1073,2)</f>
        <v>0</v>
      </c>
      <c r="K1073" s="215" t="s">
        <v>156</v>
      </c>
      <c r="L1073" s="45"/>
      <c r="M1073" s="220" t="s">
        <v>32</v>
      </c>
      <c r="N1073" s="221" t="s">
        <v>47</v>
      </c>
      <c r="O1073" s="85"/>
      <c r="P1073" s="222">
        <f>O1073*H1073</f>
        <v>0</v>
      </c>
      <c r="Q1073" s="222">
        <v>0</v>
      </c>
      <c r="R1073" s="222">
        <f>Q1073*H1073</f>
        <v>0</v>
      </c>
      <c r="S1073" s="222">
        <v>0</v>
      </c>
      <c r="T1073" s="223">
        <f>S1073*H1073</f>
        <v>0</v>
      </c>
      <c r="U1073" s="39"/>
      <c r="V1073" s="39"/>
      <c r="W1073" s="39"/>
      <c r="X1073" s="39"/>
      <c r="Y1073" s="39"/>
      <c r="Z1073" s="39"/>
      <c r="AA1073" s="39"/>
      <c r="AB1073" s="39"/>
      <c r="AC1073" s="39"/>
      <c r="AD1073" s="39"/>
      <c r="AE1073" s="39"/>
      <c r="AR1073" s="224" t="s">
        <v>157</v>
      </c>
      <c r="AT1073" s="224" t="s">
        <v>152</v>
      </c>
      <c r="AU1073" s="224" t="s">
        <v>83</v>
      </c>
      <c r="AY1073" s="17" t="s">
        <v>151</v>
      </c>
      <c r="BE1073" s="225">
        <f>IF(N1073="základní",J1073,0)</f>
        <v>0</v>
      </c>
      <c r="BF1073" s="225">
        <f>IF(N1073="snížená",J1073,0)</f>
        <v>0</v>
      </c>
      <c r="BG1073" s="225">
        <f>IF(N1073="zákl. přenesená",J1073,0)</f>
        <v>0</v>
      </c>
      <c r="BH1073" s="225">
        <f>IF(N1073="sníž. přenesená",J1073,0)</f>
        <v>0</v>
      </c>
      <c r="BI1073" s="225">
        <f>IF(N1073="nulová",J1073,0)</f>
        <v>0</v>
      </c>
      <c r="BJ1073" s="17" t="s">
        <v>83</v>
      </c>
      <c r="BK1073" s="225">
        <f>ROUND(I1073*H1073,2)</f>
        <v>0</v>
      </c>
      <c r="BL1073" s="17" t="s">
        <v>157</v>
      </c>
      <c r="BM1073" s="224" t="s">
        <v>3919</v>
      </c>
    </row>
    <row r="1074" s="2" customFormat="1" ht="16.5" customHeight="1">
      <c r="A1074" s="39"/>
      <c r="B1074" s="40"/>
      <c r="C1074" s="226" t="s">
        <v>3920</v>
      </c>
      <c r="D1074" s="226" t="s">
        <v>159</v>
      </c>
      <c r="E1074" s="227" t="s">
        <v>3921</v>
      </c>
      <c r="F1074" s="228" t="s">
        <v>3922</v>
      </c>
      <c r="G1074" s="229" t="s">
        <v>162</v>
      </c>
      <c r="H1074" s="230">
        <v>6</v>
      </c>
      <c r="I1074" s="231"/>
      <c r="J1074" s="232">
        <f>ROUND(I1074*H1074,2)</f>
        <v>0</v>
      </c>
      <c r="K1074" s="228" t="s">
        <v>156</v>
      </c>
      <c r="L1074" s="233"/>
      <c r="M1074" s="234" t="s">
        <v>32</v>
      </c>
      <c r="N1074" s="235" t="s">
        <v>47</v>
      </c>
      <c r="O1074" s="85"/>
      <c r="P1074" s="222">
        <f>O1074*H1074</f>
        <v>0</v>
      </c>
      <c r="Q1074" s="222">
        <v>0</v>
      </c>
      <c r="R1074" s="222">
        <f>Q1074*H1074</f>
        <v>0</v>
      </c>
      <c r="S1074" s="222">
        <v>0</v>
      </c>
      <c r="T1074" s="223">
        <f>S1074*H1074</f>
        <v>0</v>
      </c>
      <c r="U1074" s="39"/>
      <c r="V1074" s="39"/>
      <c r="W1074" s="39"/>
      <c r="X1074" s="39"/>
      <c r="Y1074" s="39"/>
      <c r="Z1074" s="39"/>
      <c r="AA1074" s="39"/>
      <c r="AB1074" s="39"/>
      <c r="AC1074" s="39"/>
      <c r="AD1074" s="39"/>
      <c r="AE1074" s="39"/>
      <c r="AR1074" s="224" t="s">
        <v>163</v>
      </c>
      <c r="AT1074" s="224" t="s">
        <v>159</v>
      </c>
      <c r="AU1074" s="224" t="s">
        <v>83</v>
      </c>
      <c r="AY1074" s="17" t="s">
        <v>151</v>
      </c>
      <c r="BE1074" s="225">
        <f>IF(N1074="základní",J1074,0)</f>
        <v>0</v>
      </c>
      <c r="BF1074" s="225">
        <f>IF(N1074="snížená",J1074,0)</f>
        <v>0</v>
      </c>
      <c r="BG1074" s="225">
        <f>IF(N1074="zákl. přenesená",J1074,0)</f>
        <v>0</v>
      </c>
      <c r="BH1074" s="225">
        <f>IF(N1074="sníž. přenesená",J1074,0)</f>
        <v>0</v>
      </c>
      <c r="BI1074" s="225">
        <f>IF(N1074="nulová",J1074,0)</f>
        <v>0</v>
      </c>
      <c r="BJ1074" s="17" t="s">
        <v>83</v>
      </c>
      <c r="BK1074" s="225">
        <f>ROUND(I1074*H1074,2)</f>
        <v>0</v>
      </c>
      <c r="BL1074" s="17" t="s">
        <v>164</v>
      </c>
      <c r="BM1074" s="224" t="s">
        <v>3923</v>
      </c>
    </row>
    <row r="1075" s="2" customFormat="1" ht="37.8" customHeight="1">
      <c r="A1075" s="39"/>
      <c r="B1075" s="40"/>
      <c r="C1075" s="226" t="s">
        <v>3924</v>
      </c>
      <c r="D1075" s="226" t="s">
        <v>159</v>
      </c>
      <c r="E1075" s="227" t="s">
        <v>3925</v>
      </c>
      <c r="F1075" s="228" t="s">
        <v>3926</v>
      </c>
      <c r="G1075" s="229" t="s">
        <v>162</v>
      </c>
      <c r="H1075" s="230">
        <v>2</v>
      </c>
      <c r="I1075" s="231"/>
      <c r="J1075" s="232">
        <f>ROUND(I1075*H1075,2)</f>
        <v>0</v>
      </c>
      <c r="K1075" s="228" t="s">
        <v>156</v>
      </c>
      <c r="L1075" s="233"/>
      <c r="M1075" s="234" t="s">
        <v>32</v>
      </c>
      <c r="N1075" s="235" t="s">
        <v>47</v>
      </c>
      <c r="O1075" s="85"/>
      <c r="P1075" s="222">
        <f>O1075*H1075</f>
        <v>0</v>
      </c>
      <c r="Q1075" s="222">
        <v>0</v>
      </c>
      <c r="R1075" s="222">
        <f>Q1075*H1075</f>
        <v>0</v>
      </c>
      <c r="S1075" s="222">
        <v>0</v>
      </c>
      <c r="T1075" s="223">
        <f>S1075*H1075</f>
        <v>0</v>
      </c>
      <c r="U1075" s="39"/>
      <c r="V1075" s="39"/>
      <c r="W1075" s="39"/>
      <c r="X1075" s="39"/>
      <c r="Y1075" s="39"/>
      <c r="Z1075" s="39"/>
      <c r="AA1075" s="39"/>
      <c r="AB1075" s="39"/>
      <c r="AC1075" s="39"/>
      <c r="AD1075" s="39"/>
      <c r="AE1075" s="39"/>
      <c r="AR1075" s="224" t="s">
        <v>163</v>
      </c>
      <c r="AT1075" s="224" t="s">
        <v>159</v>
      </c>
      <c r="AU1075" s="224" t="s">
        <v>83</v>
      </c>
      <c r="AY1075" s="17" t="s">
        <v>151</v>
      </c>
      <c r="BE1075" s="225">
        <f>IF(N1075="základní",J1075,0)</f>
        <v>0</v>
      </c>
      <c r="BF1075" s="225">
        <f>IF(N1075="snížená",J1075,0)</f>
        <v>0</v>
      </c>
      <c r="BG1075" s="225">
        <f>IF(N1075="zákl. přenesená",J1075,0)</f>
        <v>0</v>
      </c>
      <c r="BH1075" s="225">
        <f>IF(N1075="sníž. přenesená",J1075,0)</f>
        <v>0</v>
      </c>
      <c r="BI1075" s="225">
        <f>IF(N1075="nulová",J1075,0)</f>
        <v>0</v>
      </c>
      <c r="BJ1075" s="17" t="s">
        <v>83</v>
      </c>
      <c r="BK1075" s="225">
        <f>ROUND(I1075*H1075,2)</f>
        <v>0</v>
      </c>
      <c r="BL1075" s="17" t="s">
        <v>164</v>
      </c>
      <c r="BM1075" s="224" t="s">
        <v>3927</v>
      </c>
    </row>
    <row r="1076" s="2" customFormat="1" ht="21.75" customHeight="1">
      <c r="A1076" s="39"/>
      <c r="B1076" s="40"/>
      <c r="C1076" s="226" t="s">
        <v>3928</v>
      </c>
      <c r="D1076" s="226" t="s">
        <v>159</v>
      </c>
      <c r="E1076" s="227" t="s">
        <v>3929</v>
      </c>
      <c r="F1076" s="228" t="s">
        <v>3930</v>
      </c>
      <c r="G1076" s="229" t="s">
        <v>162</v>
      </c>
      <c r="H1076" s="230">
        <v>1</v>
      </c>
      <c r="I1076" s="231"/>
      <c r="J1076" s="232">
        <f>ROUND(I1076*H1076,2)</f>
        <v>0</v>
      </c>
      <c r="K1076" s="228" t="s">
        <v>156</v>
      </c>
      <c r="L1076" s="233"/>
      <c r="M1076" s="234" t="s">
        <v>32</v>
      </c>
      <c r="N1076" s="235" t="s">
        <v>47</v>
      </c>
      <c r="O1076" s="85"/>
      <c r="P1076" s="222">
        <f>O1076*H1076</f>
        <v>0</v>
      </c>
      <c r="Q1076" s="222">
        <v>0</v>
      </c>
      <c r="R1076" s="222">
        <f>Q1076*H1076</f>
        <v>0</v>
      </c>
      <c r="S1076" s="222">
        <v>0</v>
      </c>
      <c r="T1076" s="223">
        <f>S1076*H1076</f>
        <v>0</v>
      </c>
      <c r="U1076" s="39"/>
      <c r="V1076" s="39"/>
      <c r="W1076" s="39"/>
      <c r="X1076" s="39"/>
      <c r="Y1076" s="39"/>
      <c r="Z1076" s="39"/>
      <c r="AA1076" s="39"/>
      <c r="AB1076" s="39"/>
      <c r="AC1076" s="39"/>
      <c r="AD1076" s="39"/>
      <c r="AE1076" s="39"/>
      <c r="AR1076" s="224" t="s">
        <v>163</v>
      </c>
      <c r="AT1076" s="224" t="s">
        <v>159</v>
      </c>
      <c r="AU1076" s="224" t="s">
        <v>83</v>
      </c>
      <c r="AY1076" s="17" t="s">
        <v>151</v>
      </c>
      <c r="BE1076" s="225">
        <f>IF(N1076="základní",J1076,0)</f>
        <v>0</v>
      </c>
      <c r="BF1076" s="225">
        <f>IF(N1076="snížená",J1076,0)</f>
        <v>0</v>
      </c>
      <c r="BG1076" s="225">
        <f>IF(N1076="zákl. přenesená",J1076,0)</f>
        <v>0</v>
      </c>
      <c r="BH1076" s="225">
        <f>IF(N1076="sníž. přenesená",J1076,0)</f>
        <v>0</v>
      </c>
      <c r="BI1076" s="225">
        <f>IF(N1076="nulová",J1076,0)</f>
        <v>0</v>
      </c>
      <c r="BJ1076" s="17" t="s">
        <v>83</v>
      </c>
      <c r="BK1076" s="225">
        <f>ROUND(I1076*H1076,2)</f>
        <v>0</v>
      </c>
      <c r="BL1076" s="17" t="s">
        <v>164</v>
      </c>
      <c r="BM1076" s="224" t="s">
        <v>3931</v>
      </c>
    </row>
    <row r="1077" s="2" customFormat="1" ht="21.75" customHeight="1">
      <c r="A1077" s="39"/>
      <c r="B1077" s="40"/>
      <c r="C1077" s="226" t="s">
        <v>3932</v>
      </c>
      <c r="D1077" s="226" t="s">
        <v>159</v>
      </c>
      <c r="E1077" s="227" t="s">
        <v>3933</v>
      </c>
      <c r="F1077" s="228" t="s">
        <v>3934</v>
      </c>
      <c r="G1077" s="229" t="s">
        <v>162</v>
      </c>
      <c r="H1077" s="230">
        <v>1</v>
      </c>
      <c r="I1077" s="231"/>
      <c r="J1077" s="232">
        <f>ROUND(I1077*H1077,2)</f>
        <v>0</v>
      </c>
      <c r="K1077" s="228" t="s">
        <v>156</v>
      </c>
      <c r="L1077" s="233"/>
      <c r="M1077" s="234" t="s">
        <v>32</v>
      </c>
      <c r="N1077" s="235" t="s">
        <v>47</v>
      </c>
      <c r="O1077" s="85"/>
      <c r="P1077" s="222">
        <f>O1077*H1077</f>
        <v>0</v>
      </c>
      <c r="Q1077" s="222">
        <v>0</v>
      </c>
      <c r="R1077" s="222">
        <f>Q1077*H1077</f>
        <v>0</v>
      </c>
      <c r="S1077" s="222">
        <v>0</v>
      </c>
      <c r="T1077" s="223">
        <f>S1077*H1077</f>
        <v>0</v>
      </c>
      <c r="U1077" s="39"/>
      <c r="V1077" s="39"/>
      <c r="W1077" s="39"/>
      <c r="X1077" s="39"/>
      <c r="Y1077" s="39"/>
      <c r="Z1077" s="39"/>
      <c r="AA1077" s="39"/>
      <c r="AB1077" s="39"/>
      <c r="AC1077" s="39"/>
      <c r="AD1077" s="39"/>
      <c r="AE1077" s="39"/>
      <c r="AR1077" s="224" t="s">
        <v>163</v>
      </c>
      <c r="AT1077" s="224" t="s">
        <v>159</v>
      </c>
      <c r="AU1077" s="224" t="s">
        <v>83</v>
      </c>
      <c r="AY1077" s="17" t="s">
        <v>151</v>
      </c>
      <c r="BE1077" s="225">
        <f>IF(N1077="základní",J1077,0)</f>
        <v>0</v>
      </c>
      <c r="BF1077" s="225">
        <f>IF(N1077="snížená",J1077,0)</f>
        <v>0</v>
      </c>
      <c r="BG1077" s="225">
        <f>IF(N1077="zákl. přenesená",J1077,0)</f>
        <v>0</v>
      </c>
      <c r="BH1077" s="225">
        <f>IF(N1077="sníž. přenesená",J1077,0)</f>
        <v>0</v>
      </c>
      <c r="BI1077" s="225">
        <f>IF(N1077="nulová",J1077,0)</f>
        <v>0</v>
      </c>
      <c r="BJ1077" s="17" t="s">
        <v>83</v>
      </c>
      <c r="BK1077" s="225">
        <f>ROUND(I1077*H1077,2)</f>
        <v>0</v>
      </c>
      <c r="BL1077" s="17" t="s">
        <v>164</v>
      </c>
      <c r="BM1077" s="224" t="s">
        <v>3935</v>
      </c>
    </row>
    <row r="1078" s="2" customFormat="1" ht="16.5" customHeight="1">
      <c r="A1078" s="39"/>
      <c r="B1078" s="40"/>
      <c r="C1078" s="226" t="s">
        <v>3936</v>
      </c>
      <c r="D1078" s="226" t="s">
        <v>159</v>
      </c>
      <c r="E1078" s="227" t="s">
        <v>3937</v>
      </c>
      <c r="F1078" s="228" t="s">
        <v>3938</v>
      </c>
      <c r="G1078" s="229" t="s">
        <v>162</v>
      </c>
      <c r="H1078" s="230">
        <v>1</v>
      </c>
      <c r="I1078" s="231"/>
      <c r="J1078" s="232">
        <f>ROUND(I1078*H1078,2)</f>
        <v>0</v>
      </c>
      <c r="K1078" s="228" t="s">
        <v>156</v>
      </c>
      <c r="L1078" s="233"/>
      <c r="M1078" s="234" t="s">
        <v>32</v>
      </c>
      <c r="N1078" s="235" t="s">
        <v>47</v>
      </c>
      <c r="O1078" s="85"/>
      <c r="P1078" s="222">
        <f>O1078*H1078</f>
        <v>0</v>
      </c>
      <c r="Q1078" s="222">
        <v>0</v>
      </c>
      <c r="R1078" s="222">
        <f>Q1078*H1078</f>
        <v>0</v>
      </c>
      <c r="S1078" s="222">
        <v>0</v>
      </c>
      <c r="T1078" s="223">
        <f>S1078*H1078</f>
        <v>0</v>
      </c>
      <c r="U1078" s="39"/>
      <c r="V1078" s="39"/>
      <c r="W1078" s="39"/>
      <c r="X1078" s="39"/>
      <c r="Y1078" s="39"/>
      <c r="Z1078" s="39"/>
      <c r="AA1078" s="39"/>
      <c r="AB1078" s="39"/>
      <c r="AC1078" s="39"/>
      <c r="AD1078" s="39"/>
      <c r="AE1078" s="39"/>
      <c r="AR1078" s="224" t="s">
        <v>163</v>
      </c>
      <c r="AT1078" s="224" t="s">
        <v>159</v>
      </c>
      <c r="AU1078" s="224" t="s">
        <v>83</v>
      </c>
      <c r="AY1078" s="17" t="s">
        <v>151</v>
      </c>
      <c r="BE1078" s="225">
        <f>IF(N1078="základní",J1078,0)</f>
        <v>0</v>
      </c>
      <c r="BF1078" s="225">
        <f>IF(N1078="snížená",J1078,0)</f>
        <v>0</v>
      </c>
      <c r="BG1078" s="225">
        <f>IF(N1078="zákl. přenesená",J1078,0)</f>
        <v>0</v>
      </c>
      <c r="BH1078" s="225">
        <f>IF(N1078="sníž. přenesená",J1078,0)</f>
        <v>0</v>
      </c>
      <c r="BI1078" s="225">
        <f>IF(N1078="nulová",J1078,0)</f>
        <v>0</v>
      </c>
      <c r="BJ1078" s="17" t="s">
        <v>83</v>
      </c>
      <c r="BK1078" s="225">
        <f>ROUND(I1078*H1078,2)</f>
        <v>0</v>
      </c>
      <c r="BL1078" s="17" t="s">
        <v>164</v>
      </c>
      <c r="BM1078" s="224" t="s">
        <v>3939</v>
      </c>
    </row>
    <row r="1079" s="2" customFormat="1" ht="16.5" customHeight="1">
      <c r="A1079" s="39"/>
      <c r="B1079" s="40"/>
      <c r="C1079" s="226" t="s">
        <v>3940</v>
      </c>
      <c r="D1079" s="226" t="s">
        <v>159</v>
      </c>
      <c r="E1079" s="227" t="s">
        <v>3941</v>
      </c>
      <c r="F1079" s="228" t="s">
        <v>3942</v>
      </c>
      <c r="G1079" s="229" t="s">
        <v>162</v>
      </c>
      <c r="H1079" s="230">
        <v>1</v>
      </c>
      <c r="I1079" s="231"/>
      <c r="J1079" s="232">
        <f>ROUND(I1079*H1079,2)</f>
        <v>0</v>
      </c>
      <c r="K1079" s="228" t="s">
        <v>156</v>
      </c>
      <c r="L1079" s="233"/>
      <c r="M1079" s="234" t="s">
        <v>32</v>
      </c>
      <c r="N1079" s="235" t="s">
        <v>47</v>
      </c>
      <c r="O1079" s="85"/>
      <c r="P1079" s="222">
        <f>O1079*H1079</f>
        <v>0</v>
      </c>
      <c r="Q1079" s="222">
        <v>0</v>
      </c>
      <c r="R1079" s="222">
        <f>Q1079*H1079</f>
        <v>0</v>
      </c>
      <c r="S1079" s="222">
        <v>0</v>
      </c>
      <c r="T1079" s="223">
        <f>S1079*H1079</f>
        <v>0</v>
      </c>
      <c r="U1079" s="39"/>
      <c r="V1079" s="39"/>
      <c r="W1079" s="39"/>
      <c r="X1079" s="39"/>
      <c r="Y1079" s="39"/>
      <c r="Z1079" s="39"/>
      <c r="AA1079" s="39"/>
      <c r="AB1079" s="39"/>
      <c r="AC1079" s="39"/>
      <c r="AD1079" s="39"/>
      <c r="AE1079" s="39"/>
      <c r="AR1079" s="224" t="s">
        <v>163</v>
      </c>
      <c r="AT1079" s="224" t="s">
        <v>159</v>
      </c>
      <c r="AU1079" s="224" t="s">
        <v>83</v>
      </c>
      <c r="AY1079" s="17" t="s">
        <v>151</v>
      </c>
      <c r="BE1079" s="225">
        <f>IF(N1079="základní",J1079,0)</f>
        <v>0</v>
      </c>
      <c r="BF1079" s="225">
        <f>IF(N1079="snížená",J1079,0)</f>
        <v>0</v>
      </c>
      <c r="BG1079" s="225">
        <f>IF(N1079="zákl. přenesená",J1079,0)</f>
        <v>0</v>
      </c>
      <c r="BH1079" s="225">
        <f>IF(N1079="sníž. přenesená",J1079,0)</f>
        <v>0</v>
      </c>
      <c r="BI1079" s="225">
        <f>IF(N1079="nulová",J1079,0)</f>
        <v>0</v>
      </c>
      <c r="BJ1079" s="17" t="s">
        <v>83</v>
      </c>
      <c r="BK1079" s="225">
        <f>ROUND(I1079*H1079,2)</f>
        <v>0</v>
      </c>
      <c r="BL1079" s="17" t="s">
        <v>164</v>
      </c>
      <c r="BM1079" s="224" t="s">
        <v>3943</v>
      </c>
    </row>
    <row r="1080" s="2" customFormat="1" ht="21.75" customHeight="1">
      <c r="A1080" s="39"/>
      <c r="B1080" s="40"/>
      <c r="C1080" s="226" t="s">
        <v>3944</v>
      </c>
      <c r="D1080" s="226" t="s">
        <v>159</v>
      </c>
      <c r="E1080" s="227" t="s">
        <v>3945</v>
      </c>
      <c r="F1080" s="228" t="s">
        <v>3946</v>
      </c>
      <c r="G1080" s="229" t="s">
        <v>162</v>
      </c>
      <c r="H1080" s="230">
        <v>1</v>
      </c>
      <c r="I1080" s="231"/>
      <c r="J1080" s="232">
        <f>ROUND(I1080*H1080,2)</f>
        <v>0</v>
      </c>
      <c r="K1080" s="228" t="s">
        <v>156</v>
      </c>
      <c r="L1080" s="233"/>
      <c r="M1080" s="234" t="s">
        <v>32</v>
      </c>
      <c r="N1080" s="235" t="s">
        <v>47</v>
      </c>
      <c r="O1080" s="85"/>
      <c r="P1080" s="222">
        <f>O1080*H1080</f>
        <v>0</v>
      </c>
      <c r="Q1080" s="222">
        <v>0</v>
      </c>
      <c r="R1080" s="222">
        <f>Q1080*H1080</f>
        <v>0</v>
      </c>
      <c r="S1080" s="222">
        <v>0</v>
      </c>
      <c r="T1080" s="223">
        <f>S1080*H1080</f>
        <v>0</v>
      </c>
      <c r="U1080" s="39"/>
      <c r="V1080" s="39"/>
      <c r="W1080" s="39"/>
      <c r="X1080" s="39"/>
      <c r="Y1080" s="39"/>
      <c r="Z1080" s="39"/>
      <c r="AA1080" s="39"/>
      <c r="AB1080" s="39"/>
      <c r="AC1080" s="39"/>
      <c r="AD1080" s="39"/>
      <c r="AE1080" s="39"/>
      <c r="AR1080" s="224" t="s">
        <v>163</v>
      </c>
      <c r="AT1080" s="224" t="s">
        <v>159</v>
      </c>
      <c r="AU1080" s="224" t="s">
        <v>83</v>
      </c>
      <c r="AY1080" s="17" t="s">
        <v>151</v>
      </c>
      <c r="BE1080" s="225">
        <f>IF(N1080="základní",J1080,0)</f>
        <v>0</v>
      </c>
      <c r="BF1080" s="225">
        <f>IF(N1080="snížená",J1080,0)</f>
        <v>0</v>
      </c>
      <c r="BG1080" s="225">
        <f>IF(N1080="zákl. přenesená",J1080,0)</f>
        <v>0</v>
      </c>
      <c r="BH1080" s="225">
        <f>IF(N1080="sníž. přenesená",J1080,0)</f>
        <v>0</v>
      </c>
      <c r="BI1080" s="225">
        <f>IF(N1080="nulová",J1080,0)</f>
        <v>0</v>
      </c>
      <c r="BJ1080" s="17" t="s">
        <v>83</v>
      </c>
      <c r="BK1080" s="225">
        <f>ROUND(I1080*H1080,2)</f>
        <v>0</v>
      </c>
      <c r="BL1080" s="17" t="s">
        <v>164</v>
      </c>
      <c r="BM1080" s="224" t="s">
        <v>3947</v>
      </c>
    </row>
    <row r="1081" s="2" customFormat="1" ht="44.25" customHeight="1">
      <c r="A1081" s="39"/>
      <c r="B1081" s="40"/>
      <c r="C1081" s="213" t="s">
        <v>3948</v>
      </c>
      <c r="D1081" s="213" t="s">
        <v>152</v>
      </c>
      <c r="E1081" s="214" t="s">
        <v>3949</v>
      </c>
      <c r="F1081" s="215" t="s">
        <v>3950</v>
      </c>
      <c r="G1081" s="216" t="s">
        <v>162</v>
      </c>
      <c r="H1081" s="217">
        <v>1</v>
      </c>
      <c r="I1081" s="218"/>
      <c r="J1081" s="219">
        <f>ROUND(I1081*H1081,2)</f>
        <v>0</v>
      </c>
      <c r="K1081" s="215" t="s">
        <v>156</v>
      </c>
      <c r="L1081" s="45"/>
      <c r="M1081" s="220" t="s">
        <v>32</v>
      </c>
      <c r="N1081" s="221" t="s">
        <v>47</v>
      </c>
      <c r="O1081" s="85"/>
      <c r="P1081" s="222">
        <f>O1081*H1081</f>
        <v>0</v>
      </c>
      <c r="Q1081" s="222">
        <v>0</v>
      </c>
      <c r="R1081" s="222">
        <f>Q1081*H1081</f>
        <v>0</v>
      </c>
      <c r="S1081" s="222">
        <v>0</v>
      </c>
      <c r="T1081" s="223">
        <f>S1081*H1081</f>
        <v>0</v>
      </c>
      <c r="U1081" s="39"/>
      <c r="V1081" s="39"/>
      <c r="W1081" s="39"/>
      <c r="X1081" s="39"/>
      <c r="Y1081" s="39"/>
      <c r="Z1081" s="39"/>
      <c r="AA1081" s="39"/>
      <c r="AB1081" s="39"/>
      <c r="AC1081" s="39"/>
      <c r="AD1081" s="39"/>
      <c r="AE1081" s="39"/>
      <c r="AR1081" s="224" t="s">
        <v>497</v>
      </c>
      <c r="AT1081" s="224" t="s">
        <v>152</v>
      </c>
      <c r="AU1081" s="224" t="s">
        <v>83</v>
      </c>
      <c r="AY1081" s="17" t="s">
        <v>151</v>
      </c>
      <c r="BE1081" s="225">
        <f>IF(N1081="základní",J1081,0)</f>
        <v>0</v>
      </c>
      <c r="BF1081" s="225">
        <f>IF(N1081="snížená",J1081,0)</f>
        <v>0</v>
      </c>
      <c r="BG1081" s="225">
        <f>IF(N1081="zákl. přenesená",J1081,0)</f>
        <v>0</v>
      </c>
      <c r="BH1081" s="225">
        <f>IF(N1081="sníž. přenesená",J1081,0)</f>
        <v>0</v>
      </c>
      <c r="BI1081" s="225">
        <f>IF(N1081="nulová",J1081,0)</f>
        <v>0</v>
      </c>
      <c r="BJ1081" s="17" t="s">
        <v>83</v>
      </c>
      <c r="BK1081" s="225">
        <f>ROUND(I1081*H1081,2)</f>
        <v>0</v>
      </c>
      <c r="BL1081" s="17" t="s">
        <v>497</v>
      </c>
      <c r="BM1081" s="224" t="s">
        <v>3951</v>
      </c>
    </row>
    <row r="1082" s="2" customFormat="1" ht="16.5" customHeight="1">
      <c r="A1082" s="39"/>
      <c r="B1082" s="40"/>
      <c r="C1082" s="213" t="s">
        <v>3952</v>
      </c>
      <c r="D1082" s="213" t="s">
        <v>152</v>
      </c>
      <c r="E1082" s="214" t="s">
        <v>3953</v>
      </c>
      <c r="F1082" s="215" t="s">
        <v>3954</v>
      </c>
      <c r="G1082" s="216" t="s">
        <v>162</v>
      </c>
      <c r="H1082" s="217">
        <v>1</v>
      </c>
      <c r="I1082" s="218"/>
      <c r="J1082" s="219">
        <f>ROUND(I1082*H1082,2)</f>
        <v>0</v>
      </c>
      <c r="K1082" s="215" t="s">
        <v>156</v>
      </c>
      <c r="L1082" s="45"/>
      <c r="M1082" s="220" t="s">
        <v>32</v>
      </c>
      <c r="N1082" s="221" t="s">
        <v>47</v>
      </c>
      <c r="O1082" s="85"/>
      <c r="P1082" s="222">
        <f>O1082*H1082</f>
        <v>0</v>
      </c>
      <c r="Q1082" s="222">
        <v>0</v>
      </c>
      <c r="R1082" s="222">
        <f>Q1082*H1082</f>
        <v>0</v>
      </c>
      <c r="S1082" s="222">
        <v>0</v>
      </c>
      <c r="T1082" s="223">
        <f>S1082*H1082</f>
        <v>0</v>
      </c>
      <c r="U1082" s="39"/>
      <c r="V1082" s="39"/>
      <c r="W1082" s="39"/>
      <c r="X1082" s="39"/>
      <c r="Y1082" s="39"/>
      <c r="Z1082" s="39"/>
      <c r="AA1082" s="39"/>
      <c r="AB1082" s="39"/>
      <c r="AC1082" s="39"/>
      <c r="AD1082" s="39"/>
      <c r="AE1082" s="39"/>
      <c r="AR1082" s="224" t="s">
        <v>157</v>
      </c>
      <c r="AT1082" s="224" t="s">
        <v>152</v>
      </c>
      <c r="AU1082" s="224" t="s">
        <v>83</v>
      </c>
      <c r="AY1082" s="17" t="s">
        <v>151</v>
      </c>
      <c r="BE1082" s="225">
        <f>IF(N1082="základní",J1082,0)</f>
        <v>0</v>
      </c>
      <c r="BF1082" s="225">
        <f>IF(N1082="snížená",J1082,0)</f>
        <v>0</v>
      </c>
      <c r="BG1082" s="225">
        <f>IF(N1082="zákl. přenesená",J1082,0)</f>
        <v>0</v>
      </c>
      <c r="BH1082" s="225">
        <f>IF(N1082="sníž. přenesená",J1082,0)</f>
        <v>0</v>
      </c>
      <c r="BI1082" s="225">
        <f>IF(N1082="nulová",J1082,0)</f>
        <v>0</v>
      </c>
      <c r="BJ1082" s="17" t="s">
        <v>83</v>
      </c>
      <c r="BK1082" s="225">
        <f>ROUND(I1082*H1082,2)</f>
        <v>0</v>
      </c>
      <c r="BL1082" s="17" t="s">
        <v>157</v>
      </c>
      <c r="BM1082" s="224" t="s">
        <v>3955</v>
      </c>
    </row>
    <row r="1083" s="2" customFormat="1" ht="16.5" customHeight="1">
      <c r="A1083" s="39"/>
      <c r="B1083" s="40"/>
      <c r="C1083" s="213" t="s">
        <v>3956</v>
      </c>
      <c r="D1083" s="213" t="s">
        <v>152</v>
      </c>
      <c r="E1083" s="214" t="s">
        <v>3957</v>
      </c>
      <c r="F1083" s="215" t="s">
        <v>3958</v>
      </c>
      <c r="G1083" s="216" t="s">
        <v>162</v>
      </c>
      <c r="H1083" s="217">
        <v>1</v>
      </c>
      <c r="I1083" s="218"/>
      <c r="J1083" s="219">
        <f>ROUND(I1083*H1083,2)</f>
        <v>0</v>
      </c>
      <c r="K1083" s="215" t="s">
        <v>156</v>
      </c>
      <c r="L1083" s="45"/>
      <c r="M1083" s="220" t="s">
        <v>32</v>
      </c>
      <c r="N1083" s="221" t="s">
        <v>47</v>
      </c>
      <c r="O1083" s="85"/>
      <c r="P1083" s="222">
        <f>O1083*H1083</f>
        <v>0</v>
      </c>
      <c r="Q1083" s="222">
        <v>0</v>
      </c>
      <c r="R1083" s="222">
        <f>Q1083*H1083</f>
        <v>0</v>
      </c>
      <c r="S1083" s="222">
        <v>0</v>
      </c>
      <c r="T1083" s="223">
        <f>S1083*H1083</f>
        <v>0</v>
      </c>
      <c r="U1083" s="39"/>
      <c r="V1083" s="39"/>
      <c r="W1083" s="39"/>
      <c r="X1083" s="39"/>
      <c r="Y1083" s="39"/>
      <c r="Z1083" s="39"/>
      <c r="AA1083" s="39"/>
      <c r="AB1083" s="39"/>
      <c r="AC1083" s="39"/>
      <c r="AD1083" s="39"/>
      <c r="AE1083" s="39"/>
      <c r="AR1083" s="224" t="s">
        <v>83</v>
      </c>
      <c r="AT1083" s="224" t="s">
        <v>152</v>
      </c>
      <c r="AU1083" s="224" t="s">
        <v>83</v>
      </c>
      <c r="AY1083" s="17" t="s">
        <v>151</v>
      </c>
      <c r="BE1083" s="225">
        <f>IF(N1083="základní",J1083,0)</f>
        <v>0</v>
      </c>
      <c r="BF1083" s="225">
        <f>IF(N1083="snížená",J1083,0)</f>
        <v>0</v>
      </c>
      <c r="BG1083" s="225">
        <f>IF(N1083="zákl. přenesená",J1083,0)</f>
        <v>0</v>
      </c>
      <c r="BH1083" s="225">
        <f>IF(N1083="sníž. přenesená",J1083,0)</f>
        <v>0</v>
      </c>
      <c r="BI1083" s="225">
        <f>IF(N1083="nulová",J1083,0)</f>
        <v>0</v>
      </c>
      <c r="BJ1083" s="17" t="s">
        <v>83</v>
      </c>
      <c r="BK1083" s="225">
        <f>ROUND(I1083*H1083,2)</f>
        <v>0</v>
      </c>
      <c r="BL1083" s="17" t="s">
        <v>83</v>
      </c>
      <c r="BM1083" s="224" t="s">
        <v>3959</v>
      </c>
    </row>
    <row r="1084" s="2" customFormat="1" ht="16.5" customHeight="1">
      <c r="A1084" s="39"/>
      <c r="B1084" s="40"/>
      <c r="C1084" s="226" t="s">
        <v>3960</v>
      </c>
      <c r="D1084" s="226" t="s">
        <v>159</v>
      </c>
      <c r="E1084" s="227" t="s">
        <v>3961</v>
      </c>
      <c r="F1084" s="228" t="s">
        <v>3962</v>
      </c>
      <c r="G1084" s="229" t="s">
        <v>162</v>
      </c>
      <c r="H1084" s="230">
        <v>1</v>
      </c>
      <c r="I1084" s="231"/>
      <c r="J1084" s="232">
        <f>ROUND(I1084*H1084,2)</f>
        <v>0</v>
      </c>
      <c r="K1084" s="228" t="s">
        <v>156</v>
      </c>
      <c r="L1084" s="233"/>
      <c r="M1084" s="234" t="s">
        <v>32</v>
      </c>
      <c r="N1084" s="235" t="s">
        <v>47</v>
      </c>
      <c r="O1084" s="85"/>
      <c r="P1084" s="222">
        <f>O1084*H1084</f>
        <v>0</v>
      </c>
      <c r="Q1084" s="222">
        <v>0</v>
      </c>
      <c r="R1084" s="222">
        <f>Q1084*H1084</f>
        <v>0</v>
      </c>
      <c r="S1084" s="222">
        <v>0</v>
      </c>
      <c r="T1084" s="223">
        <f>S1084*H1084</f>
        <v>0</v>
      </c>
      <c r="U1084" s="39"/>
      <c r="V1084" s="39"/>
      <c r="W1084" s="39"/>
      <c r="X1084" s="39"/>
      <c r="Y1084" s="39"/>
      <c r="Z1084" s="39"/>
      <c r="AA1084" s="39"/>
      <c r="AB1084" s="39"/>
      <c r="AC1084" s="39"/>
      <c r="AD1084" s="39"/>
      <c r="AE1084" s="39"/>
      <c r="AR1084" s="224" t="s">
        <v>163</v>
      </c>
      <c r="AT1084" s="224" t="s">
        <v>159</v>
      </c>
      <c r="AU1084" s="224" t="s">
        <v>83</v>
      </c>
      <c r="AY1084" s="17" t="s">
        <v>151</v>
      </c>
      <c r="BE1084" s="225">
        <f>IF(N1084="základní",J1084,0)</f>
        <v>0</v>
      </c>
      <c r="BF1084" s="225">
        <f>IF(N1084="snížená",J1084,0)</f>
        <v>0</v>
      </c>
      <c r="BG1084" s="225">
        <f>IF(N1084="zákl. přenesená",J1084,0)</f>
        <v>0</v>
      </c>
      <c r="BH1084" s="225">
        <f>IF(N1084="sníž. přenesená",J1084,0)</f>
        <v>0</v>
      </c>
      <c r="BI1084" s="225">
        <f>IF(N1084="nulová",J1084,0)</f>
        <v>0</v>
      </c>
      <c r="BJ1084" s="17" t="s">
        <v>83</v>
      </c>
      <c r="BK1084" s="225">
        <f>ROUND(I1084*H1084,2)</f>
        <v>0</v>
      </c>
      <c r="BL1084" s="17" t="s">
        <v>164</v>
      </c>
      <c r="BM1084" s="224" t="s">
        <v>3963</v>
      </c>
    </row>
    <row r="1085" s="2" customFormat="1" ht="16.5" customHeight="1">
      <c r="A1085" s="39"/>
      <c r="B1085" s="40"/>
      <c r="C1085" s="213" t="s">
        <v>3964</v>
      </c>
      <c r="D1085" s="213" t="s">
        <v>152</v>
      </c>
      <c r="E1085" s="214" t="s">
        <v>3965</v>
      </c>
      <c r="F1085" s="215" t="s">
        <v>3966</v>
      </c>
      <c r="G1085" s="216" t="s">
        <v>162</v>
      </c>
      <c r="H1085" s="217">
        <v>3</v>
      </c>
      <c r="I1085" s="218"/>
      <c r="J1085" s="219">
        <f>ROUND(I1085*H1085,2)</f>
        <v>0</v>
      </c>
      <c r="K1085" s="215" t="s">
        <v>156</v>
      </c>
      <c r="L1085" s="45"/>
      <c r="M1085" s="220" t="s">
        <v>32</v>
      </c>
      <c r="N1085" s="221" t="s">
        <v>47</v>
      </c>
      <c r="O1085" s="85"/>
      <c r="P1085" s="222">
        <f>O1085*H1085</f>
        <v>0</v>
      </c>
      <c r="Q1085" s="222">
        <v>0</v>
      </c>
      <c r="R1085" s="222">
        <f>Q1085*H1085</f>
        <v>0</v>
      </c>
      <c r="S1085" s="222">
        <v>0</v>
      </c>
      <c r="T1085" s="223">
        <f>S1085*H1085</f>
        <v>0</v>
      </c>
      <c r="U1085" s="39"/>
      <c r="V1085" s="39"/>
      <c r="W1085" s="39"/>
      <c r="X1085" s="39"/>
      <c r="Y1085" s="39"/>
      <c r="Z1085" s="39"/>
      <c r="AA1085" s="39"/>
      <c r="AB1085" s="39"/>
      <c r="AC1085" s="39"/>
      <c r="AD1085" s="39"/>
      <c r="AE1085" s="39"/>
      <c r="AR1085" s="224" t="s">
        <v>497</v>
      </c>
      <c r="AT1085" s="224" t="s">
        <v>152</v>
      </c>
      <c r="AU1085" s="224" t="s">
        <v>83</v>
      </c>
      <c r="AY1085" s="17" t="s">
        <v>151</v>
      </c>
      <c r="BE1085" s="225">
        <f>IF(N1085="základní",J1085,0)</f>
        <v>0</v>
      </c>
      <c r="BF1085" s="225">
        <f>IF(N1085="snížená",J1085,0)</f>
        <v>0</v>
      </c>
      <c r="BG1085" s="225">
        <f>IF(N1085="zákl. přenesená",J1085,0)</f>
        <v>0</v>
      </c>
      <c r="BH1085" s="225">
        <f>IF(N1085="sníž. přenesená",J1085,0)</f>
        <v>0</v>
      </c>
      <c r="BI1085" s="225">
        <f>IF(N1085="nulová",J1085,0)</f>
        <v>0</v>
      </c>
      <c r="BJ1085" s="17" t="s">
        <v>83</v>
      </c>
      <c r="BK1085" s="225">
        <f>ROUND(I1085*H1085,2)</f>
        <v>0</v>
      </c>
      <c r="BL1085" s="17" t="s">
        <v>497</v>
      </c>
      <c r="BM1085" s="224" t="s">
        <v>3967</v>
      </c>
    </row>
    <row r="1086" s="12" customFormat="1" ht="25.92" customHeight="1">
      <c r="A1086" s="12"/>
      <c r="B1086" s="199"/>
      <c r="C1086" s="200"/>
      <c r="D1086" s="201" t="s">
        <v>75</v>
      </c>
      <c r="E1086" s="202" t="s">
        <v>3968</v>
      </c>
      <c r="F1086" s="202" t="s">
        <v>3969</v>
      </c>
      <c r="G1086" s="200"/>
      <c r="H1086" s="200"/>
      <c r="I1086" s="203"/>
      <c r="J1086" s="204">
        <f>BK1086</f>
        <v>0</v>
      </c>
      <c r="K1086" s="200"/>
      <c r="L1086" s="205"/>
      <c r="M1086" s="206"/>
      <c r="N1086" s="207"/>
      <c r="O1086" s="207"/>
      <c r="P1086" s="208">
        <f>P1087+P1088+P1118+P1134+P1177</f>
        <v>0</v>
      </c>
      <c r="Q1086" s="207"/>
      <c r="R1086" s="208">
        <f>R1087+R1088+R1118+R1134+R1177</f>
        <v>0</v>
      </c>
      <c r="S1086" s="207"/>
      <c r="T1086" s="209">
        <f>T1087+T1088+T1118+T1134+T1177</f>
        <v>0</v>
      </c>
      <c r="U1086" s="12"/>
      <c r="V1086" s="12"/>
      <c r="W1086" s="12"/>
      <c r="X1086" s="12"/>
      <c r="Y1086" s="12"/>
      <c r="Z1086" s="12"/>
      <c r="AA1086" s="12"/>
      <c r="AB1086" s="12"/>
      <c r="AC1086" s="12"/>
      <c r="AD1086" s="12"/>
      <c r="AE1086" s="12"/>
      <c r="AR1086" s="210" t="s">
        <v>83</v>
      </c>
      <c r="AT1086" s="211" t="s">
        <v>75</v>
      </c>
      <c r="AU1086" s="211" t="s">
        <v>76</v>
      </c>
      <c r="AY1086" s="210" t="s">
        <v>151</v>
      </c>
      <c r="BK1086" s="212">
        <f>BK1087+BK1088+BK1118+BK1134+BK1177</f>
        <v>0</v>
      </c>
    </row>
    <row r="1087" s="2" customFormat="1" ht="16.5" customHeight="1">
      <c r="A1087" s="39"/>
      <c r="B1087" s="40"/>
      <c r="C1087" s="226" t="s">
        <v>3970</v>
      </c>
      <c r="D1087" s="226" t="s">
        <v>159</v>
      </c>
      <c r="E1087" s="227" t="s">
        <v>3971</v>
      </c>
      <c r="F1087" s="228" t="s">
        <v>3972</v>
      </c>
      <c r="G1087" s="229" t="s">
        <v>162</v>
      </c>
      <c r="H1087" s="230">
        <v>1</v>
      </c>
      <c r="I1087" s="231"/>
      <c r="J1087" s="232">
        <f>ROUND(I1087*H1087,2)</f>
        <v>0</v>
      </c>
      <c r="K1087" s="228" t="s">
        <v>156</v>
      </c>
      <c r="L1087" s="233"/>
      <c r="M1087" s="234" t="s">
        <v>32</v>
      </c>
      <c r="N1087" s="235" t="s">
        <v>47</v>
      </c>
      <c r="O1087" s="85"/>
      <c r="P1087" s="222">
        <f>O1087*H1087</f>
        <v>0</v>
      </c>
      <c r="Q1087" s="222">
        <v>0</v>
      </c>
      <c r="R1087" s="222">
        <f>Q1087*H1087</f>
        <v>0</v>
      </c>
      <c r="S1087" s="222">
        <v>0</v>
      </c>
      <c r="T1087" s="223">
        <f>S1087*H1087</f>
        <v>0</v>
      </c>
      <c r="U1087" s="39"/>
      <c r="V1087" s="39"/>
      <c r="W1087" s="39"/>
      <c r="X1087" s="39"/>
      <c r="Y1087" s="39"/>
      <c r="Z1087" s="39"/>
      <c r="AA1087" s="39"/>
      <c r="AB1087" s="39"/>
      <c r="AC1087" s="39"/>
      <c r="AD1087" s="39"/>
      <c r="AE1087" s="39"/>
      <c r="AR1087" s="224" t="s">
        <v>668</v>
      </c>
      <c r="AT1087" s="224" t="s">
        <v>159</v>
      </c>
      <c r="AU1087" s="224" t="s">
        <v>83</v>
      </c>
      <c r="AY1087" s="17" t="s">
        <v>151</v>
      </c>
      <c r="BE1087" s="225">
        <f>IF(N1087="základní",J1087,0)</f>
        <v>0</v>
      </c>
      <c r="BF1087" s="225">
        <f>IF(N1087="snížená",J1087,0)</f>
        <v>0</v>
      </c>
      <c r="BG1087" s="225">
        <f>IF(N1087="zákl. přenesená",J1087,0)</f>
        <v>0</v>
      </c>
      <c r="BH1087" s="225">
        <f>IF(N1087="sníž. přenesená",J1087,0)</f>
        <v>0</v>
      </c>
      <c r="BI1087" s="225">
        <f>IF(N1087="nulová",J1087,0)</f>
        <v>0</v>
      </c>
      <c r="BJ1087" s="17" t="s">
        <v>83</v>
      </c>
      <c r="BK1087" s="225">
        <f>ROUND(I1087*H1087,2)</f>
        <v>0</v>
      </c>
      <c r="BL1087" s="17" t="s">
        <v>668</v>
      </c>
      <c r="BM1087" s="224" t="s">
        <v>3973</v>
      </c>
    </row>
    <row r="1088" s="12" customFormat="1" ht="22.8" customHeight="1">
      <c r="A1088" s="12"/>
      <c r="B1088" s="199"/>
      <c r="C1088" s="200"/>
      <c r="D1088" s="201" t="s">
        <v>75</v>
      </c>
      <c r="E1088" s="236" t="s">
        <v>3974</v>
      </c>
      <c r="F1088" s="236" t="s">
        <v>3975</v>
      </c>
      <c r="G1088" s="200"/>
      <c r="H1088" s="200"/>
      <c r="I1088" s="203"/>
      <c r="J1088" s="237">
        <f>BK1088</f>
        <v>0</v>
      </c>
      <c r="K1088" s="200"/>
      <c r="L1088" s="205"/>
      <c r="M1088" s="206"/>
      <c r="N1088" s="207"/>
      <c r="O1088" s="207"/>
      <c r="P1088" s="208">
        <f>SUM(P1089:P1117)</f>
        <v>0</v>
      </c>
      <c r="Q1088" s="207"/>
      <c r="R1088" s="208">
        <f>SUM(R1089:R1117)</f>
        <v>0</v>
      </c>
      <c r="S1088" s="207"/>
      <c r="T1088" s="209">
        <f>SUM(T1089:T1117)</f>
        <v>0</v>
      </c>
      <c r="U1088" s="12"/>
      <c r="V1088" s="12"/>
      <c r="W1088" s="12"/>
      <c r="X1088" s="12"/>
      <c r="Y1088" s="12"/>
      <c r="Z1088" s="12"/>
      <c r="AA1088" s="12"/>
      <c r="AB1088" s="12"/>
      <c r="AC1088" s="12"/>
      <c r="AD1088" s="12"/>
      <c r="AE1088" s="12"/>
      <c r="AR1088" s="210" t="s">
        <v>83</v>
      </c>
      <c r="AT1088" s="211" t="s">
        <v>75</v>
      </c>
      <c r="AU1088" s="211" t="s">
        <v>83</v>
      </c>
      <c r="AY1088" s="210" t="s">
        <v>151</v>
      </c>
      <c r="BK1088" s="212">
        <f>SUM(BK1089:BK1117)</f>
        <v>0</v>
      </c>
    </row>
    <row r="1089" s="2" customFormat="1" ht="16.5" customHeight="1">
      <c r="A1089" s="39"/>
      <c r="B1089" s="40"/>
      <c r="C1089" s="226" t="s">
        <v>3976</v>
      </c>
      <c r="D1089" s="226" t="s">
        <v>159</v>
      </c>
      <c r="E1089" s="227" t="s">
        <v>3977</v>
      </c>
      <c r="F1089" s="228" t="s">
        <v>3978</v>
      </c>
      <c r="G1089" s="229" t="s">
        <v>162</v>
      </c>
      <c r="H1089" s="230">
        <v>6</v>
      </c>
      <c r="I1089" s="231"/>
      <c r="J1089" s="232">
        <f>ROUND(I1089*H1089,2)</f>
        <v>0</v>
      </c>
      <c r="K1089" s="228" t="s">
        <v>156</v>
      </c>
      <c r="L1089" s="233"/>
      <c r="M1089" s="234" t="s">
        <v>32</v>
      </c>
      <c r="N1089" s="235" t="s">
        <v>47</v>
      </c>
      <c r="O1089" s="85"/>
      <c r="P1089" s="222">
        <f>O1089*H1089</f>
        <v>0</v>
      </c>
      <c r="Q1089" s="222">
        <v>0</v>
      </c>
      <c r="R1089" s="222">
        <f>Q1089*H1089</f>
        <v>0</v>
      </c>
      <c r="S1089" s="222">
        <v>0</v>
      </c>
      <c r="T1089" s="223">
        <f>S1089*H1089</f>
        <v>0</v>
      </c>
      <c r="U1089" s="39"/>
      <c r="V1089" s="39"/>
      <c r="W1089" s="39"/>
      <c r="X1089" s="39"/>
      <c r="Y1089" s="39"/>
      <c r="Z1089" s="39"/>
      <c r="AA1089" s="39"/>
      <c r="AB1089" s="39"/>
      <c r="AC1089" s="39"/>
      <c r="AD1089" s="39"/>
      <c r="AE1089" s="39"/>
      <c r="AR1089" s="224" t="s">
        <v>163</v>
      </c>
      <c r="AT1089" s="224" t="s">
        <v>159</v>
      </c>
      <c r="AU1089" s="224" t="s">
        <v>85</v>
      </c>
      <c r="AY1089" s="17" t="s">
        <v>151</v>
      </c>
      <c r="BE1089" s="225">
        <f>IF(N1089="základní",J1089,0)</f>
        <v>0</v>
      </c>
      <c r="BF1089" s="225">
        <f>IF(N1089="snížená",J1089,0)</f>
        <v>0</v>
      </c>
      <c r="BG1089" s="225">
        <f>IF(N1089="zákl. přenesená",J1089,0)</f>
        <v>0</v>
      </c>
      <c r="BH1089" s="225">
        <f>IF(N1089="sníž. přenesená",J1089,0)</f>
        <v>0</v>
      </c>
      <c r="BI1089" s="225">
        <f>IF(N1089="nulová",J1089,0)</f>
        <v>0</v>
      </c>
      <c r="BJ1089" s="17" t="s">
        <v>83</v>
      </c>
      <c r="BK1089" s="225">
        <f>ROUND(I1089*H1089,2)</f>
        <v>0</v>
      </c>
      <c r="BL1089" s="17" t="s">
        <v>164</v>
      </c>
      <c r="BM1089" s="224" t="s">
        <v>3979</v>
      </c>
    </row>
    <row r="1090" s="2" customFormat="1" ht="21.75" customHeight="1">
      <c r="A1090" s="39"/>
      <c r="B1090" s="40"/>
      <c r="C1090" s="226" t="s">
        <v>3980</v>
      </c>
      <c r="D1090" s="226" t="s">
        <v>159</v>
      </c>
      <c r="E1090" s="227" t="s">
        <v>3981</v>
      </c>
      <c r="F1090" s="228" t="s">
        <v>3982</v>
      </c>
      <c r="G1090" s="229" t="s">
        <v>191</v>
      </c>
      <c r="H1090" s="230">
        <v>26</v>
      </c>
      <c r="I1090" s="231"/>
      <c r="J1090" s="232">
        <f>ROUND(I1090*H1090,2)</f>
        <v>0</v>
      </c>
      <c r="K1090" s="228" t="s">
        <v>156</v>
      </c>
      <c r="L1090" s="233"/>
      <c r="M1090" s="234" t="s">
        <v>32</v>
      </c>
      <c r="N1090" s="235" t="s">
        <v>47</v>
      </c>
      <c r="O1090" s="85"/>
      <c r="P1090" s="222">
        <f>O1090*H1090</f>
        <v>0</v>
      </c>
      <c r="Q1090" s="222">
        <v>0</v>
      </c>
      <c r="R1090" s="222">
        <f>Q1090*H1090</f>
        <v>0</v>
      </c>
      <c r="S1090" s="222">
        <v>0</v>
      </c>
      <c r="T1090" s="223">
        <f>S1090*H1090</f>
        <v>0</v>
      </c>
      <c r="U1090" s="39"/>
      <c r="V1090" s="39"/>
      <c r="W1090" s="39"/>
      <c r="X1090" s="39"/>
      <c r="Y1090" s="39"/>
      <c r="Z1090" s="39"/>
      <c r="AA1090" s="39"/>
      <c r="AB1090" s="39"/>
      <c r="AC1090" s="39"/>
      <c r="AD1090" s="39"/>
      <c r="AE1090" s="39"/>
      <c r="AR1090" s="224" t="s">
        <v>163</v>
      </c>
      <c r="AT1090" s="224" t="s">
        <v>159</v>
      </c>
      <c r="AU1090" s="224" t="s">
        <v>85</v>
      </c>
      <c r="AY1090" s="17" t="s">
        <v>151</v>
      </c>
      <c r="BE1090" s="225">
        <f>IF(N1090="základní",J1090,0)</f>
        <v>0</v>
      </c>
      <c r="BF1090" s="225">
        <f>IF(N1090="snížená",J1090,0)</f>
        <v>0</v>
      </c>
      <c r="BG1090" s="225">
        <f>IF(N1090="zákl. přenesená",J1090,0)</f>
        <v>0</v>
      </c>
      <c r="BH1090" s="225">
        <f>IF(N1090="sníž. přenesená",J1090,0)</f>
        <v>0</v>
      </c>
      <c r="BI1090" s="225">
        <f>IF(N1090="nulová",J1090,0)</f>
        <v>0</v>
      </c>
      <c r="BJ1090" s="17" t="s">
        <v>83</v>
      </c>
      <c r="BK1090" s="225">
        <f>ROUND(I1090*H1090,2)</f>
        <v>0</v>
      </c>
      <c r="BL1090" s="17" t="s">
        <v>164</v>
      </c>
      <c r="BM1090" s="224" t="s">
        <v>3983</v>
      </c>
    </row>
    <row r="1091" s="2" customFormat="1" ht="24.15" customHeight="1">
      <c r="A1091" s="39"/>
      <c r="B1091" s="40"/>
      <c r="C1091" s="226" t="s">
        <v>3984</v>
      </c>
      <c r="D1091" s="226" t="s">
        <v>159</v>
      </c>
      <c r="E1091" s="227" t="s">
        <v>3985</v>
      </c>
      <c r="F1091" s="228" t="s">
        <v>3986</v>
      </c>
      <c r="G1091" s="229" t="s">
        <v>162</v>
      </c>
      <c r="H1091" s="230">
        <v>1</v>
      </c>
      <c r="I1091" s="231"/>
      <c r="J1091" s="232">
        <f>ROUND(I1091*H1091,2)</f>
        <v>0</v>
      </c>
      <c r="K1091" s="228" t="s">
        <v>156</v>
      </c>
      <c r="L1091" s="233"/>
      <c r="M1091" s="234" t="s">
        <v>32</v>
      </c>
      <c r="N1091" s="235" t="s">
        <v>47</v>
      </c>
      <c r="O1091" s="85"/>
      <c r="P1091" s="222">
        <f>O1091*H1091</f>
        <v>0</v>
      </c>
      <c r="Q1091" s="222">
        <v>0</v>
      </c>
      <c r="R1091" s="222">
        <f>Q1091*H1091</f>
        <v>0</v>
      </c>
      <c r="S1091" s="222">
        <v>0</v>
      </c>
      <c r="T1091" s="223">
        <f>S1091*H1091</f>
        <v>0</v>
      </c>
      <c r="U1091" s="39"/>
      <c r="V1091" s="39"/>
      <c r="W1091" s="39"/>
      <c r="X1091" s="39"/>
      <c r="Y1091" s="39"/>
      <c r="Z1091" s="39"/>
      <c r="AA1091" s="39"/>
      <c r="AB1091" s="39"/>
      <c r="AC1091" s="39"/>
      <c r="AD1091" s="39"/>
      <c r="AE1091" s="39"/>
      <c r="AR1091" s="224" t="s">
        <v>163</v>
      </c>
      <c r="AT1091" s="224" t="s">
        <v>159</v>
      </c>
      <c r="AU1091" s="224" t="s">
        <v>85</v>
      </c>
      <c r="AY1091" s="17" t="s">
        <v>151</v>
      </c>
      <c r="BE1091" s="225">
        <f>IF(N1091="základní",J1091,0)</f>
        <v>0</v>
      </c>
      <c r="BF1091" s="225">
        <f>IF(N1091="snížená",J1091,0)</f>
        <v>0</v>
      </c>
      <c r="BG1091" s="225">
        <f>IF(N1091="zákl. přenesená",J1091,0)</f>
        <v>0</v>
      </c>
      <c r="BH1091" s="225">
        <f>IF(N1091="sníž. přenesená",J1091,0)</f>
        <v>0</v>
      </c>
      <c r="BI1091" s="225">
        <f>IF(N1091="nulová",J1091,0)</f>
        <v>0</v>
      </c>
      <c r="BJ1091" s="17" t="s">
        <v>83</v>
      </c>
      <c r="BK1091" s="225">
        <f>ROUND(I1091*H1091,2)</f>
        <v>0</v>
      </c>
      <c r="BL1091" s="17" t="s">
        <v>164</v>
      </c>
      <c r="BM1091" s="224" t="s">
        <v>3987</v>
      </c>
    </row>
    <row r="1092" s="2" customFormat="1" ht="24.15" customHeight="1">
      <c r="A1092" s="39"/>
      <c r="B1092" s="40"/>
      <c r="C1092" s="226" t="s">
        <v>3988</v>
      </c>
      <c r="D1092" s="226" t="s">
        <v>159</v>
      </c>
      <c r="E1092" s="227" t="s">
        <v>3989</v>
      </c>
      <c r="F1092" s="228" t="s">
        <v>3990</v>
      </c>
      <c r="G1092" s="229" t="s">
        <v>162</v>
      </c>
      <c r="H1092" s="230">
        <v>1</v>
      </c>
      <c r="I1092" s="231"/>
      <c r="J1092" s="232">
        <f>ROUND(I1092*H1092,2)</f>
        <v>0</v>
      </c>
      <c r="K1092" s="228" t="s">
        <v>156</v>
      </c>
      <c r="L1092" s="233"/>
      <c r="M1092" s="234" t="s">
        <v>32</v>
      </c>
      <c r="N1092" s="235" t="s">
        <v>47</v>
      </c>
      <c r="O1092" s="85"/>
      <c r="P1092" s="222">
        <f>O1092*H1092</f>
        <v>0</v>
      </c>
      <c r="Q1092" s="222">
        <v>0</v>
      </c>
      <c r="R1092" s="222">
        <f>Q1092*H1092</f>
        <v>0</v>
      </c>
      <c r="S1092" s="222">
        <v>0</v>
      </c>
      <c r="T1092" s="223">
        <f>S1092*H1092</f>
        <v>0</v>
      </c>
      <c r="U1092" s="39"/>
      <c r="V1092" s="39"/>
      <c r="W1092" s="39"/>
      <c r="X1092" s="39"/>
      <c r="Y1092" s="39"/>
      <c r="Z1092" s="39"/>
      <c r="AA1092" s="39"/>
      <c r="AB1092" s="39"/>
      <c r="AC1092" s="39"/>
      <c r="AD1092" s="39"/>
      <c r="AE1092" s="39"/>
      <c r="AR1092" s="224" t="s">
        <v>163</v>
      </c>
      <c r="AT1092" s="224" t="s">
        <v>159</v>
      </c>
      <c r="AU1092" s="224" t="s">
        <v>85</v>
      </c>
      <c r="AY1092" s="17" t="s">
        <v>151</v>
      </c>
      <c r="BE1092" s="225">
        <f>IF(N1092="základní",J1092,0)</f>
        <v>0</v>
      </c>
      <c r="BF1092" s="225">
        <f>IF(N1092="snížená",J1092,0)</f>
        <v>0</v>
      </c>
      <c r="BG1092" s="225">
        <f>IF(N1092="zákl. přenesená",J1092,0)</f>
        <v>0</v>
      </c>
      <c r="BH1092" s="225">
        <f>IF(N1092="sníž. přenesená",J1092,0)</f>
        <v>0</v>
      </c>
      <c r="BI1092" s="225">
        <f>IF(N1092="nulová",J1092,0)</f>
        <v>0</v>
      </c>
      <c r="BJ1092" s="17" t="s">
        <v>83</v>
      </c>
      <c r="BK1092" s="225">
        <f>ROUND(I1092*H1092,2)</f>
        <v>0</v>
      </c>
      <c r="BL1092" s="17" t="s">
        <v>164</v>
      </c>
      <c r="BM1092" s="224" t="s">
        <v>3991</v>
      </c>
    </row>
    <row r="1093" s="2" customFormat="1" ht="16.5" customHeight="1">
      <c r="A1093" s="39"/>
      <c r="B1093" s="40"/>
      <c r="C1093" s="226" t="s">
        <v>3992</v>
      </c>
      <c r="D1093" s="226" t="s">
        <v>159</v>
      </c>
      <c r="E1093" s="227" t="s">
        <v>3993</v>
      </c>
      <c r="F1093" s="228" t="s">
        <v>3994</v>
      </c>
      <c r="G1093" s="229" t="s">
        <v>162</v>
      </c>
      <c r="H1093" s="230">
        <v>5</v>
      </c>
      <c r="I1093" s="231"/>
      <c r="J1093" s="232">
        <f>ROUND(I1093*H1093,2)</f>
        <v>0</v>
      </c>
      <c r="K1093" s="228" t="s">
        <v>156</v>
      </c>
      <c r="L1093" s="233"/>
      <c r="M1093" s="234" t="s">
        <v>32</v>
      </c>
      <c r="N1093" s="235" t="s">
        <v>47</v>
      </c>
      <c r="O1093" s="85"/>
      <c r="P1093" s="222">
        <f>O1093*H1093</f>
        <v>0</v>
      </c>
      <c r="Q1093" s="222">
        <v>0</v>
      </c>
      <c r="R1093" s="222">
        <f>Q1093*H1093</f>
        <v>0</v>
      </c>
      <c r="S1093" s="222">
        <v>0</v>
      </c>
      <c r="T1093" s="223">
        <f>S1093*H1093</f>
        <v>0</v>
      </c>
      <c r="U1093" s="39"/>
      <c r="V1093" s="39"/>
      <c r="W1093" s="39"/>
      <c r="X1093" s="39"/>
      <c r="Y1093" s="39"/>
      <c r="Z1093" s="39"/>
      <c r="AA1093" s="39"/>
      <c r="AB1093" s="39"/>
      <c r="AC1093" s="39"/>
      <c r="AD1093" s="39"/>
      <c r="AE1093" s="39"/>
      <c r="AR1093" s="224" t="s">
        <v>163</v>
      </c>
      <c r="AT1093" s="224" t="s">
        <v>159</v>
      </c>
      <c r="AU1093" s="224" t="s">
        <v>85</v>
      </c>
      <c r="AY1093" s="17" t="s">
        <v>151</v>
      </c>
      <c r="BE1093" s="225">
        <f>IF(N1093="základní",J1093,0)</f>
        <v>0</v>
      </c>
      <c r="BF1093" s="225">
        <f>IF(N1093="snížená",J1093,0)</f>
        <v>0</v>
      </c>
      <c r="BG1093" s="225">
        <f>IF(N1093="zákl. přenesená",J1093,0)</f>
        <v>0</v>
      </c>
      <c r="BH1093" s="225">
        <f>IF(N1093="sníž. přenesená",J1093,0)</f>
        <v>0</v>
      </c>
      <c r="BI1093" s="225">
        <f>IF(N1093="nulová",J1093,0)</f>
        <v>0</v>
      </c>
      <c r="BJ1093" s="17" t="s">
        <v>83</v>
      </c>
      <c r="BK1093" s="225">
        <f>ROUND(I1093*H1093,2)</f>
        <v>0</v>
      </c>
      <c r="BL1093" s="17" t="s">
        <v>164</v>
      </c>
      <c r="BM1093" s="224" t="s">
        <v>3995</v>
      </c>
    </row>
    <row r="1094" s="2" customFormat="1" ht="24.15" customHeight="1">
      <c r="A1094" s="39"/>
      <c r="B1094" s="40"/>
      <c r="C1094" s="226" t="s">
        <v>3996</v>
      </c>
      <c r="D1094" s="226" t="s">
        <v>159</v>
      </c>
      <c r="E1094" s="227" t="s">
        <v>3997</v>
      </c>
      <c r="F1094" s="228" t="s">
        <v>3998</v>
      </c>
      <c r="G1094" s="229" t="s">
        <v>162</v>
      </c>
      <c r="H1094" s="230">
        <v>1</v>
      </c>
      <c r="I1094" s="231"/>
      <c r="J1094" s="232">
        <f>ROUND(I1094*H1094,2)</f>
        <v>0</v>
      </c>
      <c r="K1094" s="228" t="s">
        <v>156</v>
      </c>
      <c r="L1094" s="233"/>
      <c r="M1094" s="234" t="s">
        <v>32</v>
      </c>
      <c r="N1094" s="235" t="s">
        <v>47</v>
      </c>
      <c r="O1094" s="85"/>
      <c r="P1094" s="222">
        <f>O1094*H1094</f>
        <v>0</v>
      </c>
      <c r="Q1094" s="222">
        <v>0</v>
      </c>
      <c r="R1094" s="222">
        <f>Q1094*H1094</f>
        <v>0</v>
      </c>
      <c r="S1094" s="222">
        <v>0</v>
      </c>
      <c r="T1094" s="223">
        <f>S1094*H1094</f>
        <v>0</v>
      </c>
      <c r="U1094" s="39"/>
      <c r="V1094" s="39"/>
      <c r="W1094" s="39"/>
      <c r="X1094" s="39"/>
      <c r="Y1094" s="39"/>
      <c r="Z1094" s="39"/>
      <c r="AA1094" s="39"/>
      <c r="AB1094" s="39"/>
      <c r="AC1094" s="39"/>
      <c r="AD1094" s="39"/>
      <c r="AE1094" s="39"/>
      <c r="AR1094" s="224" t="s">
        <v>163</v>
      </c>
      <c r="AT1094" s="224" t="s">
        <v>159</v>
      </c>
      <c r="AU1094" s="224" t="s">
        <v>85</v>
      </c>
      <c r="AY1094" s="17" t="s">
        <v>151</v>
      </c>
      <c r="BE1094" s="225">
        <f>IF(N1094="základní",J1094,0)</f>
        <v>0</v>
      </c>
      <c r="BF1094" s="225">
        <f>IF(N1094="snížená",J1094,0)</f>
        <v>0</v>
      </c>
      <c r="BG1094" s="225">
        <f>IF(N1094="zákl. přenesená",J1094,0)</f>
        <v>0</v>
      </c>
      <c r="BH1094" s="225">
        <f>IF(N1094="sníž. přenesená",J1094,0)</f>
        <v>0</v>
      </c>
      <c r="BI1094" s="225">
        <f>IF(N1094="nulová",J1094,0)</f>
        <v>0</v>
      </c>
      <c r="BJ1094" s="17" t="s">
        <v>83</v>
      </c>
      <c r="BK1094" s="225">
        <f>ROUND(I1094*H1094,2)</f>
        <v>0</v>
      </c>
      <c r="BL1094" s="17" t="s">
        <v>164</v>
      </c>
      <c r="BM1094" s="224" t="s">
        <v>3999</v>
      </c>
    </row>
    <row r="1095" s="2" customFormat="1" ht="16.5" customHeight="1">
      <c r="A1095" s="39"/>
      <c r="B1095" s="40"/>
      <c r="C1095" s="226" t="s">
        <v>4000</v>
      </c>
      <c r="D1095" s="226" t="s">
        <v>159</v>
      </c>
      <c r="E1095" s="227" t="s">
        <v>4001</v>
      </c>
      <c r="F1095" s="228" t="s">
        <v>4002</v>
      </c>
      <c r="G1095" s="229" t="s">
        <v>162</v>
      </c>
      <c r="H1095" s="230">
        <v>1</v>
      </c>
      <c r="I1095" s="231"/>
      <c r="J1095" s="232">
        <f>ROUND(I1095*H1095,2)</f>
        <v>0</v>
      </c>
      <c r="K1095" s="228" t="s">
        <v>156</v>
      </c>
      <c r="L1095" s="233"/>
      <c r="M1095" s="234" t="s">
        <v>32</v>
      </c>
      <c r="N1095" s="235" t="s">
        <v>47</v>
      </c>
      <c r="O1095" s="85"/>
      <c r="P1095" s="222">
        <f>O1095*H1095</f>
        <v>0</v>
      </c>
      <c r="Q1095" s="222">
        <v>0</v>
      </c>
      <c r="R1095" s="222">
        <f>Q1095*H1095</f>
        <v>0</v>
      </c>
      <c r="S1095" s="222">
        <v>0</v>
      </c>
      <c r="T1095" s="223">
        <f>S1095*H1095</f>
        <v>0</v>
      </c>
      <c r="U1095" s="39"/>
      <c r="V1095" s="39"/>
      <c r="W1095" s="39"/>
      <c r="X1095" s="39"/>
      <c r="Y1095" s="39"/>
      <c r="Z1095" s="39"/>
      <c r="AA1095" s="39"/>
      <c r="AB1095" s="39"/>
      <c r="AC1095" s="39"/>
      <c r="AD1095" s="39"/>
      <c r="AE1095" s="39"/>
      <c r="AR1095" s="224" t="s">
        <v>668</v>
      </c>
      <c r="AT1095" s="224" t="s">
        <v>159</v>
      </c>
      <c r="AU1095" s="224" t="s">
        <v>85</v>
      </c>
      <c r="AY1095" s="17" t="s">
        <v>151</v>
      </c>
      <c r="BE1095" s="225">
        <f>IF(N1095="základní",J1095,0)</f>
        <v>0</v>
      </c>
      <c r="BF1095" s="225">
        <f>IF(N1095="snížená",J1095,0)</f>
        <v>0</v>
      </c>
      <c r="BG1095" s="225">
        <f>IF(N1095="zákl. přenesená",J1095,0)</f>
        <v>0</v>
      </c>
      <c r="BH1095" s="225">
        <f>IF(N1095="sníž. přenesená",J1095,0)</f>
        <v>0</v>
      </c>
      <c r="BI1095" s="225">
        <f>IF(N1095="nulová",J1095,0)</f>
        <v>0</v>
      </c>
      <c r="BJ1095" s="17" t="s">
        <v>83</v>
      </c>
      <c r="BK1095" s="225">
        <f>ROUND(I1095*H1095,2)</f>
        <v>0</v>
      </c>
      <c r="BL1095" s="17" t="s">
        <v>668</v>
      </c>
      <c r="BM1095" s="224" t="s">
        <v>4003</v>
      </c>
    </row>
    <row r="1096" s="2" customFormat="1" ht="16.5" customHeight="1">
      <c r="A1096" s="39"/>
      <c r="B1096" s="40"/>
      <c r="C1096" s="226" t="s">
        <v>4004</v>
      </c>
      <c r="D1096" s="226" t="s">
        <v>159</v>
      </c>
      <c r="E1096" s="227" t="s">
        <v>4005</v>
      </c>
      <c r="F1096" s="228" t="s">
        <v>4006</v>
      </c>
      <c r="G1096" s="229" t="s">
        <v>162</v>
      </c>
      <c r="H1096" s="230">
        <v>1</v>
      </c>
      <c r="I1096" s="231"/>
      <c r="J1096" s="232">
        <f>ROUND(I1096*H1096,2)</f>
        <v>0</v>
      </c>
      <c r="K1096" s="228" t="s">
        <v>156</v>
      </c>
      <c r="L1096" s="233"/>
      <c r="M1096" s="234" t="s">
        <v>32</v>
      </c>
      <c r="N1096" s="235" t="s">
        <v>47</v>
      </c>
      <c r="O1096" s="85"/>
      <c r="P1096" s="222">
        <f>O1096*H1096</f>
        <v>0</v>
      </c>
      <c r="Q1096" s="222">
        <v>0</v>
      </c>
      <c r="R1096" s="222">
        <f>Q1096*H1096</f>
        <v>0</v>
      </c>
      <c r="S1096" s="222">
        <v>0</v>
      </c>
      <c r="T1096" s="223">
        <f>S1096*H1096</f>
        <v>0</v>
      </c>
      <c r="U1096" s="39"/>
      <c r="V1096" s="39"/>
      <c r="W1096" s="39"/>
      <c r="X1096" s="39"/>
      <c r="Y1096" s="39"/>
      <c r="Z1096" s="39"/>
      <c r="AA1096" s="39"/>
      <c r="AB1096" s="39"/>
      <c r="AC1096" s="39"/>
      <c r="AD1096" s="39"/>
      <c r="AE1096" s="39"/>
      <c r="AR1096" s="224" t="s">
        <v>668</v>
      </c>
      <c r="AT1096" s="224" t="s">
        <v>159</v>
      </c>
      <c r="AU1096" s="224" t="s">
        <v>85</v>
      </c>
      <c r="AY1096" s="17" t="s">
        <v>151</v>
      </c>
      <c r="BE1096" s="225">
        <f>IF(N1096="základní",J1096,0)</f>
        <v>0</v>
      </c>
      <c r="BF1096" s="225">
        <f>IF(N1096="snížená",J1096,0)</f>
        <v>0</v>
      </c>
      <c r="BG1096" s="225">
        <f>IF(N1096="zákl. přenesená",J1096,0)</f>
        <v>0</v>
      </c>
      <c r="BH1096" s="225">
        <f>IF(N1096="sníž. přenesená",J1096,0)</f>
        <v>0</v>
      </c>
      <c r="BI1096" s="225">
        <f>IF(N1096="nulová",J1096,0)</f>
        <v>0</v>
      </c>
      <c r="BJ1096" s="17" t="s">
        <v>83</v>
      </c>
      <c r="BK1096" s="225">
        <f>ROUND(I1096*H1096,2)</f>
        <v>0</v>
      </c>
      <c r="BL1096" s="17" t="s">
        <v>668</v>
      </c>
      <c r="BM1096" s="224" t="s">
        <v>4007</v>
      </c>
    </row>
    <row r="1097" s="2" customFormat="1" ht="55.5" customHeight="1">
      <c r="A1097" s="39"/>
      <c r="B1097" s="40"/>
      <c r="C1097" s="213" t="s">
        <v>4008</v>
      </c>
      <c r="D1097" s="213" t="s">
        <v>152</v>
      </c>
      <c r="E1097" s="214" t="s">
        <v>4009</v>
      </c>
      <c r="F1097" s="215" t="s">
        <v>4010</v>
      </c>
      <c r="G1097" s="216" t="s">
        <v>162</v>
      </c>
      <c r="H1097" s="217">
        <v>2</v>
      </c>
      <c r="I1097" s="218"/>
      <c r="J1097" s="219">
        <f>ROUND(I1097*H1097,2)</f>
        <v>0</v>
      </c>
      <c r="K1097" s="215" t="s">
        <v>156</v>
      </c>
      <c r="L1097" s="45"/>
      <c r="M1097" s="220" t="s">
        <v>32</v>
      </c>
      <c r="N1097" s="221" t="s">
        <v>47</v>
      </c>
      <c r="O1097" s="85"/>
      <c r="P1097" s="222">
        <f>O1097*H1097</f>
        <v>0</v>
      </c>
      <c r="Q1097" s="222">
        <v>0</v>
      </c>
      <c r="R1097" s="222">
        <f>Q1097*H1097</f>
        <v>0</v>
      </c>
      <c r="S1097" s="222">
        <v>0</v>
      </c>
      <c r="T1097" s="223">
        <f>S1097*H1097</f>
        <v>0</v>
      </c>
      <c r="U1097" s="39"/>
      <c r="V1097" s="39"/>
      <c r="W1097" s="39"/>
      <c r="X1097" s="39"/>
      <c r="Y1097" s="39"/>
      <c r="Z1097" s="39"/>
      <c r="AA1097" s="39"/>
      <c r="AB1097" s="39"/>
      <c r="AC1097" s="39"/>
      <c r="AD1097" s="39"/>
      <c r="AE1097" s="39"/>
      <c r="AR1097" s="224" t="s">
        <v>157</v>
      </c>
      <c r="AT1097" s="224" t="s">
        <v>152</v>
      </c>
      <c r="AU1097" s="224" t="s">
        <v>85</v>
      </c>
      <c r="AY1097" s="17" t="s">
        <v>151</v>
      </c>
      <c r="BE1097" s="225">
        <f>IF(N1097="základní",J1097,0)</f>
        <v>0</v>
      </c>
      <c r="BF1097" s="225">
        <f>IF(N1097="snížená",J1097,0)</f>
        <v>0</v>
      </c>
      <c r="BG1097" s="225">
        <f>IF(N1097="zákl. přenesená",J1097,0)</f>
        <v>0</v>
      </c>
      <c r="BH1097" s="225">
        <f>IF(N1097="sníž. přenesená",J1097,0)</f>
        <v>0</v>
      </c>
      <c r="BI1097" s="225">
        <f>IF(N1097="nulová",J1097,0)</f>
        <v>0</v>
      </c>
      <c r="BJ1097" s="17" t="s">
        <v>83</v>
      </c>
      <c r="BK1097" s="225">
        <f>ROUND(I1097*H1097,2)</f>
        <v>0</v>
      </c>
      <c r="BL1097" s="17" t="s">
        <v>157</v>
      </c>
      <c r="BM1097" s="224" t="s">
        <v>4011</v>
      </c>
    </row>
    <row r="1098" s="2" customFormat="1" ht="55.5" customHeight="1">
      <c r="A1098" s="39"/>
      <c r="B1098" s="40"/>
      <c r="C1098" s="213" t="s">
        <v>4012</v>
      </c>
      <c r="D1098" s="213" t="s">
        <v>152</v>
      </c>
      <c r="E1098" s="214" t="s">
        <v>4013</v>
      </c>
      <c r="F1098" s="215" t="s">
        <v>4014</v>
      </c>
      <c r="G1098" s="216" t="s">
        <v>162</v>
      </c>
      <c r="H1098" s="217">
        <v>2</v>
      </c>
      <c r="I1098" s="218"/>
      <c r="J1098" s="219">
        <f>ROUND(I1098*H1098,2)</f>
        <v>0</v>
      </c>
      <c r="K1098" s="215" t="s">
        <v>156</v>
      </c>
      <c r="L1098" s="45"/>
      <c r="M1098" s="220" t="s">
        <v>32</v>
      </c>
      <c r="N1098" s="221" t="s">
        <v>47</v>
      </c>
      <c r="O1098" s="85"/>
      <c r="P1098" s="222">
        <f>O1098*H1098</f>
        <v>0</v>
      </c>
      <c r="Q1098" s="222">
        <v>0</v>
      </c>
      <c r="R1098" s="222">
        <f>Q1098*H1098</f>
        <v>0</v>
      </c>
      <c r="S1098" s="222">
        <v>0</v>
      </c>
      <c r="T1098" s="223">
        <f>S1098*H1098</f>
        <v>0</v>
      </c>
      <c r="U1098" s="39"/>
      <c r="V1098" s="39"/>
      <c r="W1098" s="39"/>
      <c r="X1098" s="39"/>
      <c r="Y1098" s="39"/>
      <c r="Z1098" s="39"/>
      <c r="AA1098" s="39"/>
      <c r="AB1098" s="39"/>
      <c r="AC1098" s="39"/>
      <c r="AD1098" s="39"/>
      <c r="AE1098" s="39"/>
      <c r="AR1098" s="224" t="s">
        <v>157</v>
      </c>
      <c r="AT1098" s="224" t="s">
        <v>152</v>
      </c>
      <c r="AU1098" s="224" t="s">
        <v>85</v>
      </c>
      <c r="AY1098" s="17" t="s">
        <v>151</v>
      </c>
      <c r="BE1098" s="225">
        <f>IF(N1098="základní",J1098,0)</f>
        <v>0</v>
      </c>
      <c r="BF1098" s="225">
        <f>IF(N1098="snížená",J1098,0)</f>
        <v>0</v>
      </c>
      <c r="BG1098" s="225">
        <f>IF(N1098="zákl. přenesená",J1098,0)</f>
        <v>0</v>
      </c>
      <c r="BH1098" s="225">
        <f>IF(N1098="sníž. přenesená",J1098,0)</f>
        <v>0</v>
      </c>
      <c r="BI1098" s="225">
        <f>IF(N1098="nulová",J1098,0)</f>
        <v>0</v>
      </c>
      <c r="BJ1098" s="17" t="s">
        <v>83</v>
      </c>
      <c r="BK1098" s="225">
        <f>ROUND(I1098*H1098,2)</f>
        <v>0</v>
      </c>
      <c r="BL1098" s="17" t="s">
        <v>157</v>
      </c>
      <c r="BM1098" s="224" t="s">
        <v>4015</v>
      </c>
    </row>
    <row r="1099" s="2" customFormat="1" ht="55.5" customHeight="1">
      <c r="A1099" s="39"/>
      <c r="B1099" s="40"/>
      <c r="C1099" s="213" t="s">
        <v>4016</v>
      </c>
      <c r="D1099" s="213" t="s">
        <v>152</v>
      </c>
      <c r="E1099" s="214" t="s">
        <v>4017</v>
      </c>
      <c r="F1099" s="215" t="s">
        <v>4018</v>
      </c>
      <c r="G1099" s="216" t="s">
        <v>162</v>
      </c>
      <c r="H1099" s="217">
        <v>2</v>
      </c>
      <c r="I1099" s="218"/>
      <c r="J1099" s="219">
        <f>ROUND(I1099*H1099,2)</f>
        <v>0</v>
      </c>
      <c r="K1099" s="215" t="s">
        <v>156</v>
      </c>
      <c r="L1099" s="45"/>
      <c r="M1099" s="220" t="s">
        <v>32</v>
      </c>
      <c r="N1099" s="221" t="s">
        <v>47</v>
      </c>
      <c r="O1099" s="85"/>
      <c r="P1099" s="222">
        <f>O1099*H1099</f>
        <v>0</v>
      </c>
      <c r="Q1099" s="222">
        <v>0</v>
      </c>
      <c r="R1099" s="222">
        <f>Q1099*H1099</f>
        <v>0</v>
      </c>
      <c r="S1099" s="222">
        <v>0</v>
      </c>
      <c r="T1099" s="223">
        <f>S1099*H1099</f>
        <v>0</v>
      </c>
      <c r="U1099" s="39"/>
      <c r="V1099" s="39"/>
      <c r="W1099" s="39"/>
      <c r="X1099" s="39"/>
      <c r="Y1099" s="39"/>
      <c r="Z1099" s="39"/>
      <c r="AA1099" s="39"/>
      <c r="AB1099" s="39"/>
      <c r="AC1099" s="39"/>
      <c r="AD1099" s="39"/>
      <c r="AE1099" s="39"/>
      <c r="AR1099" s="224" t="s">
        <v>157</v>
      </c>
      <c r="AT1099" s="224" t="s">
        <v>152</v>
      </c>
      <c r="AU1099" s="224" t="s">
        <v>85</v>
      </c>
      <c r="AY1099" s="17" t="s">
        <v>151</v>
      </c>
      <c r="BE1099" s="225">
        <f>IF(N1099="základní",J1099,0)</f>
        <v>0</v>
      </c>
      <c r="BF1099" s="225">
        <f>IF(N1099="snížená",J1099,0)</f>
        <v>0</v>
      </c>
      <c r="BG1099" s="225">
        <f>IF(N1099="zákl. přenesená",J1099,0)</f>
        <v>0</v>
      </c>
      <c r="BH1099" s="225">
        <f>IF(N1099="sníž. přenesená",J1099,0)</f>
        <v>0</v>
      </c>
      <c r="BI1099" s="225">
        <f>IF(N1099="nulová",J1099,0)</f>
        <v>0</v>
      </c>
      <c r="BJ1099" s="17" t="s">
        <v>83</v>
      </c>
      <c r="BK1099" s="225">
        <f>ROUND(I1099*H1099,2)</f>
        <v>0</v>
      </c>
      <c r="BL1099" s="17" t="s">
        <v>157</v>
      </c>
      <c r="BM1099" s="224" t="s">
        <v>4019</v>
      </c>
    </row>
    <row r="1100" s="2" customFormat="1" ht="55.5" customHeight="1">
      <c r="A1100" s="39"/>
      <c r="B1100" s="40"/>
      <c r="C1100" s="213" t="s">
        <v>4020</v>
      </c>
      <c r="D1100" s="213" t="s">
        <v>152</v>
      </c>
      <c r="E1100" s="214" t="s">
        <v>4021</v>
      </c>
      <c r="F1100" s="215" t="s">
        <v>4022</v>
      </c>
      <c r="G1100" s="216" t="s">
        <v>162</v>
      </c>
      <c r="H1100" s="217">
        <v>1</v>
      </c>
      <c r="I1100" s="218"/>
      <c r="J1100" s="219">
        <f>ROUND(I1100*H1100,2)</f>
        <v>0</v>
      </c>
      <c r="K1100" s="215" t="s">
        <v>156</v>
      </c>
      <c r="L1100" s="45"/>
      <c r="M1100" s="220" t="s">
        <v>32</v>
      </c>
      <c r="N1100" s="221" t="s">
        <v>47</v>
      </c>
      <c r="O1100" s="85"/>
      <c r="P1100" s="222">
        <f>O1100*H1100</f>
        <v>0</v>
      </c>
      <c r="Q1100" s="222">
        <v>0</v>
      </c>
      <c r="R1100" s="222">
        <f>Q1100*H1100</f>
        <v>0</v>
      </c>
      <c r="S1100" s="222">
        <v>0</v>
      </c>
      <c r="T1100" s="223">
        <f>S1100*H1100</f>
        <v>0</v>
      </c>
      <c r="U1100" s="39"/>
      <c r="V1100" s="39"/>
      <c r="W1100" s="39"/>
      <c r="X1100" s="39"/>
      <c r="Y1100" s="39"/>
      <c r="Z1100" s="39"/>
      <c r="AA1100" s="39"/>
      <c r="AB1100" s="39"/>
      <c r="AC1100" s="39"/>
      <c r="AD1100" s="39"/>
      <c r="AE1100" s="39"/>
      <c r="AR1100" s="224" t="s">
        <v>497</v>
      </c>
      <c r="AT1100" s="224" t="s">
        <v>152</v>
      </c>
      <c r="AU1100" s="224" t="s">
        <v>85</v>
      </c>
      <c r="AY1100" s="17" t="s">
        <v>151</v>
      </c>
      <c r="BE1100" s="225">
        <f>IF(N1100="základní",J1100,0)</f>
        <v>0</v>
      </c>
      <c r="BF1100" s="225">
        <f>IF(N1100="snížená",J1100,0)</f>
        <v>0</v>
      </c>
      <c r="BG1100" s="225">
        <f>IF(N1100="zákl. přenesená",J1100,0)</f>
        <v>0</v>
      </c>
      <c r="BH1100" s="225">
        <f>IF(N1100="sníž. přenesená",J1100,0)</f>
        <v>0</v>
      </c>
      <c r="BI1100" s="225">
        <f>IF(N1100="nulová",J1100,0)</f>
        <v>0</v>
      </c>
      <c r="BJ1100" s="17" t="s">
        <v>83</v>
      </c>
      <c r="BK1100" s="225">
        <f>ROUND(I1100*H1100,2)</f>
        <v>0</v>
      </c>
      <c r="BL1100" s="17" t="s">
        <v>497</v>
      </c>
      <c r="BM1100" s="224" t="s">
        <v>4023</v>
      </c>
    </row>
    <row r="1101" s="2" customFormat="1" ht="55.5" customHeight="1">
      <c r="A1101" s="39"/>
      <c r="B1101" s="40"/>
      <c r="C1101" s="213" t="s">
        <v>4024</v>
      </c>
      <c r="D1101" s="213" t="s">
        <v>152</v>
      </c>
      <c r="E1101" s="214" t="s">
        <v>4025</v>
      </c>
      <c r="F1101" s="215" t="s">
        <v>4026</v>
      </c>
      <c r="G1101" s="216" t="s">
        <v>162</v>
      </c>
      <c r="H1101" s="217">
        <v>1</v>
      </c>
      <c r="I1101" s="218"/>
      <c r="J1101" s="219">
        <f>ROUND(I1101*H1101,2)</f>
        <v>0</v>
      </c>
      <c r="K1101" s="215" t="s">
        <v>156</v>
      </c>
      <c r="L1101" s="45"/>
      <c r="M1101" s="220" t="s">
        <v>32</v>
      </c>
      <c r="N1101" s="221" t="s">
        <v>47</v>
      </c>
      <c r="O1101" s="85"/>
      <c r="P1101" s="222">
        <f>O1101*H1101</f>
        <v>0</v>
      </c>
      <c r="Q1101" s="222">
        <v>0</v>
      </c>
      <c r="R1101" s="222">
        <f>Q1101*H1101</f>
        <v>0</v>
      </c>
      <c r="S1101" s="222">
        <v>0</v>
      </c>
      <c r="T1101" s="223">
        <f>S1101*H1101</f>
        <v>0</v>
      </c>
      <c r="U1101" s="39"/>
      <c r="V1101" s="39"/>
      <c r="W1101" s="39"/>
      <c r="X1101" s="39"/>
      <c r="Y1101" s="39"/>
      <c r="Z1101" s="39"/>
      <c r="AA1101" s="39"/>
      <c r="AB1101" s="39"/>
      <c r="AC1101" s="39"/>
      <c r="AD1101" s="39"/>
      <c r="AE1101" s="39"/>
      <c r="AR1101" s="224" t="s">
        <v>157</v>
      </c>
      <c r="AT1101" s="224" t="s">
        <v>152</v>
      </c>
      <c r="AU1101" s="224" t="s">
        <v>85</v>
      </c>
      <c r="AY1101" s="17" t="s">
        <v>151</v>
      </c>
      <c r="BE1101" s="225">
        <f>IF(N1101="základní",J1101,0)</f>
        <v>0</v>
      </c>
      <c r="BF1101" s="225">
        <f>IF(N1101="snížená",J1101,0)</f>
        <v>0</v>
      </c>
      <c r="BG1101" s="225">
        <f>IF(N1101="zákl. přenesená",J1101,0)</f>
        <v>0</v>
      </c>
      <c r="BH1101" s="225">
        <f>IF(N1101="sníž. přenesená",J1101,0)</f>
        <v>0</v>
      </c>
      <c r="BI1101" s="225">
        <f>IF(N1101="nulová",J1101,0)</f>
        <v>0</v>
      </c>
      <c r="BJ1101" s="17" t="s">
        <v>83</v>
      </c>
      <c r="BK1101" s="225">
        <f>ROUND(I1101*H1101,2)</f>
        <v>0</v>
      </c>
      <c r="BL1101" s="17" t="s">
        <v>157</v>
      </c>
      <c r="BM1101" s="224" t="s">
        <v>4027</v>
      </c>
    </row>
    <row r="1102" s="2" customFormat="1" ht="55.5" customHeight="1">
      <c r="A1102" s="39"/>
      <c r="B1102" s="40"/>
      <c r="C1102" s="213" t="s">
        <v>4028</v>
      </c>
      <c r="D1102" s="213" t="s">
        <v>152</v>
      </c>
      <c r="E1102" s="214" t="s">
        <v>4029</v>
      </c>
      <c r="F1102" s="215" t="s">
        <v>4030</v>
      </c>
      <c r="G1102" s="216" t="s">
        <v>162</v>
      </c>
      <c r="H1102" s="217">
        <v>1</v>
      </c>
      <c r="I1102" s="218"/>
      <c r="J1102" s="219">
        <f>ROUND(I1102*H1102,2)</f>
        <v>0</v>
      </c>
      <c r="K1102" s="215" t="s">
        <v>156</v>
      </c>
      <c r="L1102" s="45"/>
      <c r="M1102" s="220" t="s">
        <v>32</v>
      </c>
      <c r="N1102" s="221" t="s">
        <v>47</v>
      </c>
      <c r="O1102" s="85"/>
      <c r="P1102" s="222">
        <f>O1102*H1102</f>
        <v>0</v>
      </c>
      <c r="Q1102" s="222">
        <v>0</v>
      </c>
      <c r="R1102" s="222">
        <f>Q1102*H1102</f>
        <v>0</v>
      </c>
      <c r="S1102" s="222">
        <v>0</v>
      </c>
      <c r="T1102" s="223">
        <f>S1102*H1102</f>
        <v>0</v>
      </c>
      <c r="U1102" s="39"/>
      <c r="V1102" s="39"/>
      <c r="W1102" s="39"/>
      <c r="X1102" s="39"/>
      <c r="Y1102" s="39"/>
      <c r="Z1102" s="39"/>
      <c r="AA1102" s="39"/>
      <c r="AB1102" s="39"/>
      <c r="AC1102" s="39"/>
      <c r="AD1102" s="39"/>
      <c r="AE1102" s="39"/>
      <c r="AR1102" s="224" t="s">
        <v>157</v>
      </c>
      <c r="AT1102" s="224" t="s">
        <v>152</v>
      </c>
      <c r="AU1102" s="224" t="s">
        <v>85</v>
      </c>
      <c r="AY1102" s="17" t="s">
        <v>151</v>
      </c>
      <c r="BE1102" s="225">
        <f>IF(N1102="základní",J1102,0)</f>
        <v>0</v>
      </c>
      <c r="BF1102" s="225">
        <f>IF(N1102="snížená",J1102,0)</f>
        <v>0</v>
      </c>
      <c r="BG1102" s="225">
        <f>IF(N1102="zákl. přenesená",J1102,0)</f>
        <v>0</v>
      </c>
      <c r="BH1102" s="225">
        <f>IF(N1102="sníž. přenesená",J1102,0)</f>
        <v>0</v>
      </c>
      <c r="BI1102" s="225">
        <f>IF(N1102="nulová",J1102,0)</f>
        <v>0</v>
      </c>
      <c r="BJ1102" s="17" t="s">
        <v>83</v>
      </c>
      <c r="BK1102" s="225">
        <f>ROUND(I1102*H1102,2)</f>
        <v>0</v>
      </c>
      <c r="BL1102" s="17" t="s">
        <v>157</v>
      </c>
      <c r="BM1102" s="224" t="s">
        <v>4031</v>
      </c>
    </row>
    <row r="1103" s="2" customFormat="1" ht="55.5" customHeight="1">
      <c r="A1103" s="39"/>
      <c r="B1103" s="40"/>
      <c r="C1103" s="213" t="s">
        <v>4032</v>
      </c>
      <c r="D1103" s="213" t="s">
        <v>152</v>
      </c>
      <c r="E1103" s="214" t="s">
        <v>4033</v>
      </c>
      <c r="F1103" s="215" t="s">
        <v>4034</v>
      </c>
      <c r="G1103" s="216" t="s">
        <v>162</v>
      </c>
      <c r="H1103" s="217">
        <v>1</v>
      </c>
      <c r="I1103" s="218"/>
      <c r="J1103" s="219">
        <f>ROUND(I1103*H1103,2)</f>
        <v>0</v>
      </c>
      <c r="K1103" s="215" t="s">
        <v>156</v>
      </c>
      <c r="L1103" s="45"/>
      <c r="M1103" s="220" t="s">
        <v>32</v>
      </c>
      <c r="N1103" s="221" t="s">
        <v>47</v>
      </c>
      <c r="O1103" s="85"/>
      <c r="P1103" s="222">
        <f>O1103*H1103</f>
        <v>0</v>
      </c>
      <c r="Q1103" s="222">
        <v>0</v>
      </c>
      <c r="R1103" s="222">
        <f>Q1103*H1103</f>
        <v>0</v>
      </c>
      <c r="S1103" s="222">
        <v>0</v>
      </c>
      <c r="T1103" s="223">
        <f>S1103*H1103</f>
        <v>0</v>
      </c>
      <c r="U1103" s="39"/>
      <c r="V1103" s="39"/>
      <c r="W1103" s="39"/>
      <c r="X1103" s="39"/>
      <c r="Y1103" s="39"/>
      <c r="Z1103" s="39"/>
      <c r="AA1103" s="39"/>
      <c r="AB1103" s="39"/>
      <c r="AC1103" s="39"/>
      <c r="AD1103" s="39"/>
      <c r="AE1103" s="39"/>
      <c r="AR1103" s="224" t="s">
        <v>157</v>
      </c>
      <c r="AT1103" s="224" t="s">
        <v>152</v>
      </c>
      <c r="AU1103" s="224" t="s">
        <v>85</v>
      </c>
      <c r="AY1103" s="17" t="s">
        <v>151</v>
      </c>
      <c r="BE1103" s="225">
        <f>IF(N1103="základní",J1103,0)</f>
        <v>0</v>
      </c>
      <c r="BF1103" s="225">
        <f>IF(N1103="snížená",J1103,0)</f>
        <v>0</v>
      </c>
      <c r="BG1103" s="225">
        <f>IF(N1103="zákl. přenesená",J1103,0)</f>
        <v>0</v>
      </c>
      <c r="BH1103" s="225">
        <f>IF(N1103="sníž. přenesená",J1103,0)</f>
        <v>0</v>
      </c>
      <c r="BI1103" s="225">
        <f>IF(N1103="nulová",J1103,0)</f>
        <v>0</v>
      </c>
      <c r="BJ1103" s="17" t="s">
        <v>83</v>
      </c>
      <c r="BK1103" s="225">
        <f>ROUND(I1103*H1103,2)</f>
        <v>0</v>
      </c>
      <c r="BL1103" s="17" t="s">
        <v>157</v>
      </c>
      <c r="BM1103" s="224" t="s">
        <v>4035</v>
      </c>
    </row>
    <row r="1104" s="2" customFormat="1" ht="49.05" customHeight="1">
      <c r="A1104" s="39"/>
      <c r="B1104" s="40"/>
      <c r="C1104" s="213" t="s">
        <v>4036</v>
      </c>
      <c r="D1104" s="213" t="s">
        <v>152</v>
      </c>
      <c r="E1104" s="214" t="s">
        <v>4037</v>
      </c>
      <c r="F1104" s="215" t="s">
        <v>4038</v>
      </c>
      <c r="G1104" s="216" t="s">
        <v>162</v>
      </c>
      <c r="H1104" s="217">
        <v>2</v>
      </c>
      <c r="I1104" s="218"/>
      <c r="J1104" s="219">
        <f>ROUND(I1104*H1104,2)</f>
        <v>0</v>
      </c>
      <c r="K1104" s="215" t="s">
        <v>156</v>
      </c>
      <c r="L1104" s="45"/>
      <c r="M1104" s="220" t="s">
        <v>32</v>
      </c>
      <c r="N1104" s="221" t="s">
        <v>47</v>
      </c>
      <c r="O1104" s="85"/>
      <c r="P1104" s="222">
        <f>O1104*H1104</f>
        <v>0</v>
      </c>
      <c r="Q1104" s="222">
        <v>0</v>
      </c>
      <c r="R1104" s="222">
        <f>Q1104*H1104</f>
        <v>0</v>
      </c>
      <c r="S1104" s="222">
        <v>0</v>
      </c>
      <c r="T1104" s="223">
        <f>S1104*H1104</f>
        <v>0</v>
      </c>
      <c r="U1104" s="39"/>
      <c r="V1104" s="39"/>
      <c r="W1104" s="39"/>
      <c r="X1104" s="39"/>
      <c r="Y1104" s="39"/>
      <c r="Z1104" s="39"/>
      <c r="AA1104" s="39"/>
      <c r="AB1104" s="39"/>
      <c r="AC1104" s="39"/>
      <c r="AD1104" s="39"/>
      <c r="AE1104" s="39"/>
      <c r="AR1104" s="224" t="s">
        <v>157</v>
      </c>
      <c r="AT1104" s="224" t="s">
        <v>152</v>
      </c>
      <c r="AU1104" s="224" t="s">
        <v>85</v>
      </c>
      <c r="AY1104" s="17" t="s">
        <v>151</v>
      </c>
      <c r="BE1104" s="225">
        <f>IF(N1104="základní",J1104,0)</f>
        <v>0</v>
      </c>
      <c r="BF1104" s="225">
        <f>IF(N1104="snížená",J1104,0)</f>
        <v>0</v>
      </c>
      <c r="BG1104" s="225">
        <f>IF(N1104="zákl. přenesená",J1104,0)</f>
        <v>0</v>
      </c>
      <c r="BH1104" s="225">
        <f>IF(N1104="sníž. přenesená",J1104,0)</f>
        <v>0</v>
      </c>
      <c r="BI1104" s="225">
        <f>IF(N1104="nulová",J1104,0)</f>
        <v>0</v>
      </c>
      <c r="BJ1104" s="17" t="s">
        <v>83</v>
      </c>
      <c r="BK1104" s="225">
        <f>ROUND(I1104*H1104,2)</f>
        <v>0</v>
      </c>
      <c r="BL1104" s="17" t="s">
        <v>157</v>
      </c>
      <c r="BM1104" s="224" t="s">
        <v>4039</v>
      </c>
    </row>
    <row r="1105" s="2" customFormat="1" ht="16.5" customHeight="1">
      <c r="A1105" s="39"/>
      <c r="B1105" s="40"/>
      <c r="C1105" s="226" t="s">
        <v>4040</v>
      </c>
      <c r="D1105" s="226" t="s">
        <v>159</v>
      </c>
      <c r="E1105" s="227" t="s">
        <v>4041</v>
      </c>
      <c r="F1105" s="228" t="s">
        <v>4042</v>
      </c>
      <c r="G1105" s="229" t="s">
        <v>162</v>
      </c>
      <c r="H1105" s="230">
        <v>1</v>
      </c>
      <c r="I1105" s="231"/>
      <c r="J1105" s="232">
        <f>ROUND(I1105*H1105,2)</f>
        <v>0</v>
      </c>
      <c r="K1105" s="228" t="s">
        <v>156</v>
      </c>
      <c r="L1105" s="233"/>
      <c r="M1105" s="234" t="s">
        <v>32</v>
      </c>
      <c r="N1105" s="235" t="s">
        <v>47</v>
      </c>
      <c r="O1105" s="85"/>
      <c r="P1105" s="222">
        <f>O1105*H1105</f>
        <v>0</v>
      </c>
      <c r="Q1105" s="222">
        <v>0</v>
      </c>
      <c r="R1105" s="222">
        <f>Q1105*H1105</f>
        <v>0</v>
      </c>
      <c r="S1105" s="222">
        <v>0</v>
      </c>
      <c r="T1105" s="223">
        <f>S1105*H1105</f>
        <v>0</v>
      </c>
      <c r="U1105" s="39"/>
      <c r="V1105" s="39"/>
      <c r="W1105" s="39"/>
      <c r="X1105" s="39"/>
      <c r="Y1105" s="39"/>
      <c r="Z1105" s="39"/>
      <c r="AA1105" s="39"/>
      <c r="AB1105" s="39"/>
      <c r="AC1105" s="39"/>
      <c r="AD1105" s="39"/>
      <c r="AE1105" s="39"/>
      <c r="AR1105" s="224" t="s">
        <v>668</v>
      </c>
      <c r="AT1105" s="224" t="s">
        <v>159</v>
      </c>
      <c r="AU1105" s="224" t="s">
        <v>85</v>
      </c>
      <c r="AY1105" s="17" t="s">
        <v>151</v>
      </c>
      <c r="BE1105" s="225">
        <f>IF(N1105="základní",J1105,0)</f>
        <v>0</v>
      </c>
      <c r="BF1105" s="225">
        <f>IF(N1105="snížená",J1105,0)</f>
        <v>0</v>
      </c>
      <c r="BG1105" s="225">
        <f>IF(N1105="zákl. přenesená",J1105,0)</f>
        <v>0</v>
      </c>
      <c r="BH1105" s="225">
        <f>IF(N1105="sníž. přenesená",J1105,0)</f>
        <v>0</v>
      </c>
      <c r="BI1105" s="225">
        <f>IF(N1105="nulová",J1105,0)</f>
        <v>0</v>
      </c>
      <c r="BJ1105" s="17" t="s">
        <v>83</v>
      </c>
      <c r="BK1105" s="225">
        <f>ROUND(I1105*H1105,2)</f>
        <v>0</v>
      </c>
      <c r="BL1105" s="17" t="s">
        <v>668</v>
      </c>
      <c r="BM1105" s="224" t="s">
        <v>4043</v>
      </c>
    </row>
    <row r="1106" s="2" customFormat="1" ht="16.5" customHeight="1">
      <c r="A1106" s="39"/>
      <c r="B1106" s="40"/>
      <c r="C1106" s="213" t="s">
        <v>4044</v>
      </c>
      <c r="D1106" s="213" t="s">
        <v>152</v>
      </c>
      <c r="E1106" s="214" t="s">
        <v>4045</v>
      </c>
      <c r="F1106" s="215" t="s">
        <v>4046</v>
      </c>
      <c r="G1106" s="216" t="s">
        <v>162</v>
      </c>
      <c r="H1106" s="217">
        <v>7</v>
      </c>
      <c r="I1106" s="218"/>
      <c r="J1106" s="219">
        <f>ROUND(I1106*H1106,2)</f>
        <v>0</v>
      </c>
      <c r="K1106" s="215" t="s">
        <v>156</v>
      </c>
      <c r="L1106" s="45"/>
      <c r="M1106" s="220" t="s">
        <v>32</v>
      </c>
      <c r="N1106" s="221" t="s">
        <v>47</v>
      </c>
      <c r="O1106" s="85"/>
      <c r="P1106" s="222">
        <f>O1106*H1106</f>
        <v>0</v>
      </c>
      <c r="Q1106" s="222">
        <v>0</v>
      </c>
      <c r="R1106" s="222">
        <f>Q1106*H1106</f>
        <v>0</v>
      </c>
      <c r="S1106" s="222">
        <v>0</v>
      </c>
      <c r="T1106" s="223">
        <f>S1106*H1106</f>
        <v>0</v>
      </c>
      <c r="U1106" s="39"/>
      <c r="V1106" s="39"/>
      <c r="W1106" s="39"/>
      <c r="X1106" s="39"/>
      <c r="Y1106" s="39"/>
      <c r="Z1106" s="39"/>
      <c r="AA1106" s="39"/>
      <c r="AB1106" s="39"/>
      <c r="AC1106" s="39"/>
      <c r="AD1106" s="39"/>
      <c r="AE1106" s="39"/>
      <c r="AR1106" s="224" t="s">
        <v>220</v>
      </c>
      <c r="AT1106" s="224" t="s">
        <v>152</v>
      </c>
      <c r="AU1106" s="224" t="s">
        <v>85</v>
      </c>
      <c r="AY1106" s="17" t="s">
        <v>151</v>
      </c>
      <c r="BE1106" s="225">
        <f>IF(N1106="základní",J1106,0)</f>
        <v>0</v>
      </c>
      <c r="BF1106" s="225">
        <f>IF(N1106="snížená",J1106,0)</f>
        <v>0</v>
      </c>
      <c r="BG1106" s="225">
        <f>IF(N1106="zákl. přenesená",J1106,0)</f>
        <v>0</v>
      </c>
      <c r="BH1106" s="225">
        <f>IF(N1106="sníž. přenesená",J1106,0)</f>
        <v>0</v>
      </c>
      <c r="BI1106" s="225">
        <f>IF(N1106="nulová",J1106,0)</f>
        <v>0</v>
      </c>
      <c r="BJ1106" s="17" t="s">
        <v>83</v>
      </c>
      <c r="BK1106" s="225">
        <f>ROUND(I1106*H1106,2)</f>
        <v>0</v>
      </c>
      <c r="BL1106" s="17" t="s">
        <v>220</v>
      </c>
      <c r="BM1106" s="224" t="s">
        <v>4047</v>
      </c>
    </row>
    <row r="1107" s="2" customFormat="1" ht="16.5" customHeight="1">
      <c r="A1107" s="39"/>
      <c r="B1107" s="40"/>
      <c r="C1107" s="213" t="s">
        <v>4048</v>
      </c>
      <c r="D1107" s="213" t="s">
        <v>152</v>
      </c>
      <c r="E1107" s="214" t="s">
        <v>4049</v>
      </c>
      <c r="F1107" s="215" t="s">
        <v>4050</v>
      </c>
      <c r="G1107" s="216" t="s">
        <v>162</v>
      </c>
      <c r="H1107" s="217">
        <v>6</v>
      </c>
      <c r="I1107" s="218"/>
      <c r="J1107" s="219">
        <f>ROUND(I1107*H1107,2)</f>
        <v>0</v>
      </c>
      <c r="K1107" s="215" t="s">
        <v>156</v>
      </c>
      <c r="L1107" s="45"/>
      <c r="M1107" s="220" t="s">
        <v>32</v>
      </c>
      <c r="N1107" s="221" t="s">
        <v>47</v>
      </c>
      <c r="O1107" s="85"/>
      <c r="P1107" s="222">
        <f>O1107*H1107</f>
        <v>0</v>
      </c>
      <c r="Q1107" s="222">
        <v>0</v>
      </c>
      <c r="R1107" s="222">
        <f>Q1107*H1107</f>
        <v>0</v>
      </c>
      <c r="S1107" s="222">
        <v>0</v>
      </c>
      <c r="T1107" s="223">
        <f>S1107*H1107</f>
        <v>0</v>
      </c>
      <c r="U1107" s="39"/>
      <c r="V1107" s="39"/>
      <c r="W1107" s="39"/>
      <c r="X1107" s="39"/>
      <c r="Y1107" s="39"/>
      <c r="Z1107" s="39"/>
      <c r="AA1107" s="39"/>
      <c r="AB1107" s="39"/>
      <c r="AC1107" s="39"/>
      <c r="AD1107" s="39"/>
      <c r="AE1107" s="39"/>
      <c r="AR1107" s="224" t="s">
        <v>157</v>
      </c>
      <c r="AT1107" s="224" t="s">
        <v>152</v>
      </c>
      <c r="AU1107" s="224" t="s">
        <v>85</v>
      </c>
      <c r="AY1107" s="17" t="s">
        <v>151</v>
      </c>
      <c r="BE1107" s="225">
        <f>IF(N1107="základní",J1107,0)</f>
        <v>0</v>
      </c>
      <c r="BF1107" s="225">
        <f>IF(N1107="snížená",J1107,0)</f>
        <v>0</v>
      </c>
      <c r="BG1107" s="225">
        <f>IF(N1107="zákl. přenesená",J1107,0)</f>
        <v>0</v>
      </c>
      <c r="BH1107" s="225">
        <f>IF(N1107="sníž. přenesená",J1107,0)</f>
        <v>0</v>
      </c>
      <c r="BI1107" s="225">
        <f>IF(N1107="nulová",J1107,0)</f>
        <v>0</v>
      </c>
      <c r="BJ1107" s="17" t="s">
        <v>83</v>
      </c>
      <c r="BK1107" s="225">
        <f>ROUND(I1107*H1107,2)</f>
        <v>0</v>
      </c>
      <c r="BL1107" s="17" t="s">
        <v>157</v>
      </c>
      <c r="BM1107" s="224" t="s">
        <v>4051</v>
      </c>
    </row>
    <row r="1108" s="2" customFormat="1" ht="16.5" customHeight="1">
      <c r="A1108" s="39"/>
      <c r="B1108" s="40"/>
      <c r="C1108" s="213" t="s">
        <v>4052</v>
      </c>
      <c r="D1108" s="213" t="s">
        <v>152</v>
      </c>
      <c r="E1108" s="214" t="s">
        <v>4053</v>
      </c>
      <c r="F1108" s="215" t="s">
        <v>4054</v>
      </c>
      <c r="G1108" s="216" t="s">
        <v>162</v>
      </c>
      <c r="H1108" s="217">
        <v>6</v>
      </c>
      <c r="I1108" s="218"/>
      <c r="J1108" s="219">
        <f>ROUND(I1108*H1108,2)</f>
        <v>0</v>
      </c>
      <c r="K1108" s="215" t="s">
        <v>156</v>
      </c>
      <c r="L1108" s="45"/>
      <c r="M1108" s="220" t="s">
        <v>32</v>
      </c>
      <c r="N1108" s="221" t="s">
        <v>47</v>
      </c>
      <c r="O1108" s="85"/>
      <c r="P1108" s="222">
        <f>O1108*H1108</f>
        <v>0</v>
      </c>
      <c r="Q1108" s="222">
        <v>0</v>
      </c>
      <c r="R1108" s="222">
        <f>Q1108*H1108</f>
        <v>0</v>
      </c>
      <c r="S1108" s="222">
        <v>0</v>
      </c>
      <c r="T1108" s="223">
        <f>S1108*H1108</f>
        <v>0</v>
      </c>
      <c r="U1108" s="39"/>
      <c r="V1108" s="39"/>
      <c r="W1108" s="39"/>
      <c r="X1108" s="39"/>
      <c r="Y1108" s="39"/>
      <c r="Z1108" s="39"/>
      <c r="AA1108" s="39"/>
      <c r="AB1108" s="39"/>
      <c r="AC1108" s="39"/>
      <c r="AD1108" s="39"/>
      <c r="AE1108" s="39"/>
      <c r="AR1108" s="224" t="s">
        <v>157</v>
      </c>
      <c r="AT1108" s="224" t="s">
        <v>152</v>
      </c>
      <c r="AU1108" s="224" t="s">
        <v>85</v>
      </c>
      <c r="AY1108" s="17" t="s">
        <v>151</v>
      </c>
      <c r="BE1108" s="225">
        <f>IF(N1108="základní",J1108,0)</f>
        <v>0</v>
      </c>
      <c r="BF1108" s="225">
        <f>IF(N1108="snížená",J1108,0)</f>
        <v>0</v>
      </c>
      <c r="BG1108" s="225">
        <f>IF(N1108="zákl. přenesená",J1108,0)</f>
        <v>0</v>
      </c>
      <c r="BH1108" s="225">
        <f>IF(N1108="sníž. přenesená",J1108,0)</f>
        <v>0</v>
      </c>
      <c r="BI1108" s="225">
        <f>IF(N1108="nulová",J1108,0)</f>
        <v>0</v>
      </c>
      <c r="BJ1108" s="17" t="s">
        <v>83</v>
      </c>
      <c r="BK1108" s="225">
        <f>ROUND(I1108*H1108,2)</f>
        <v>0</v>
      </c>
      <c r="BL1108" s="17" t="s">
        <v>157</v>
      </c>
      <c r="BM1108" s="224" t="s">
        <v>4055</v>
      </c>
    </row>
    <row r="1109" s="2" customFormat="1" ht="16.5" customHeight="1">
      <c r="A1109" s="39"/>
      <c r="B1109" s="40"/>
      <c r="C1109" s="213" t="s">
        <v>4056</v>
      </c>
      <c r="D1109" s="213" t="s">
        <v>152</v>
      </c>
      <c r="E1109" s="214" t="s">
        <v>4057</v>
      </c>
      <c r="F1109" s="215" t="s">
        <v>4058</v>
      </c>
      <c r="G1109" s="216" t="s">
        <v>162</v>
      </c>
      <c r="H1109" s="217">
        <v>3</v>
      </c>
      <c r="I1109" s="218"/>
      <c r="J1109" s="219">
        <f>ROUND(I1109*H1109,2)</f>
        <v>0</v>
      </c>
      <c r="K1109" s="215" t="s">
        <v>156</v>
      </c>
      <c r="L1109" s="45"/>
      <c r="M1109" s="220" t="s">
        <v>32</v>
      </c>
      <c r="N1109" s="221" t="s">
        <v>47</v>
      </c>
      <c r="O1109" s="85"/>
      <c r="P1109" s="222">
        <f>O1109*H1109</f>
        <v>0</v>
      </c>
      <c r="Q1109" s="222">
        <v>0</v>
      </c>
      <c r="R1109" s="222">
        <f>Q1109*H1109</f>
        <v>0</v>
      </c>
      <c r="S1109" s="222">
        <v>0</v>
      </c>
      <c r="T1109" s="223">
        <f>S1109*H1109</f>
        <v>0</v>
      </c>
      <c r="U1109" s="39"/>
      <c r="V1109" s="39"/>
      <c r="W1109" s="39"/>
      <c r="X1109" s="39"/>
      <c r="Y1109" s="39"/>
      <c r="Z1109" s="39"/>
      <c r="AA1109" s="39"/>
      <c r="AB1109" s="39"/>
      <c r="AC1109" s="39"/>
      <c r="AD1109" s="39"/>
      <c r="AE1109" s="39"/>
      <c r="AR1109" s="224" t="s">
        <v>157</v>
      </c>
      <c r="AT1109" s="224" t="s">
        <v>152</v>
      </c>
      <c r="AU1109" s="224" t="s">
        <v>85</v>
      </c>
      <c r="AY1109" s="17" t="s">
        <v>151</v>
      </c>
      <c r="BE1109" s="225">
        <f>IF(N1109="základní",J1109,0)</f>
        <v>0</v>
      </c>
      <c r="BF1109" s="225">
        <f>IF(N1109="snížená",J1109,0)</f>
        <v>0</v>
      </c>
      <c r="BG1109" s="225">
        <f>IF(N1109="zákl. přenesená",J1109,0)</f>
        <v>0</v>
      </c>
      <c r="BH1109" s="225">
        <f>IF(N1109="sníž. přenesená",J1109,0)</f>
        <v>0</v>
      </c>
      <c r="BI1109" s="225">
        <f>IF(N1109="nulová",J1109,0)</f>
        <v>0</v>
      </c>
      <c r="BJ1109" s="17" t="s">
        <v>83</v>
      </c>
      <c r="BK1109" s="225">
        <f>ROUND(I1109*H1109,2)</f>
        <v>0</v>
      </c>
      <c r="BL1109" s="17" t="s">
        <v>157</v>
      </c>
      <c r="BM1109" s="224" t="s">
        <v>4059</v>
      </c>
    </row>
    <row r="1110" s="2" customFormat="1" ht="16.5" customHeight="1">
      <c r="A1110" s="39"/>
      <c r="B1110" s="40"/>
      <c r="C1110" s="213" t="s">
        <v>4060</v>
      </c>
      <c r="D1110" s="213" t="s">
        <v>152</v>
      </c>
      <c r="E1110" s="214" t="s">
        <v>4061</v>
      </c>
      <c r="F1110" s="215" t="s">
        <v>4062</v>
      </c>
      <c r="G1110" s="216" t="s">
        <v>162</v>
      </c>
      <c r="H1110" s="217">
        <v>6</v>
      </c>
      <c r="I1110" s="218"/>
      <c r="J1110" s="219">
        <f>ROUND(I1110*H1110,2)</f>
        <v>0</v>
      </c>
      <c r="K1110" s="215" t="s">
        <v>156</v>
      </c>
      <c r="L1110" s="45"/>
      <c r="M1110" s="220" t="s">
        <v>32</v>
      </c>
      <c r="N1110" s="221" t="s">
        <v>47</v>
      </c>
      <c r="O1110" s="85"/>
      <c r="P1110" s="222">
        <f>O1110*H1110</f>
        <v>0</v>
      </c>
      <c r="Q1110" s="222">
        <v>0</v>
      </c>
      <c r="R1110" s="222">
        <f>Q1110*H1110</f>
        <v>0</v>
      </c>
      <c r="S1110" s="222">
        <v>0</v>
      </c>
      <c r="T1110" s="223">
        <f>S1110*H1110</f>
        <v>0</v>
      </c>
      <c r="U1110" s="39"/>
      <c r="V1110" s="39"/>
      <c r="W1110" s="39"/>
      <c r="X1110" s="39"/>
      <c r="Y1110" s="39"/>
      <c r="Z1110" s="39"/>
      <c r="AA1110" s="39"/>
      <c r="AB1110" s="39"/>
      <c r="AC1110" s="39"/>
      <c r="AD1110" s="39"/>
      <c r="AE1110" s="39"/>
      <c r="AR1110" s="224" t="s">
        <v>83</v>
      </c>
      <c r="AT1110" s="224" t="s">
        <v>152</v>
      </c>
      <c r="AU1110" s="224" t="s">
        <v>85</v>
      </c>
      <c r="AY1110" s="17" t="s">
        <v>151</v>
      </c>
      <c r="BE1110" s="225">
        <f>IF(N1110="základní",J1110,0)</f>
        <v>0</v>
      </c>
      <c r="BF1110" s="225">
        <f>IF(N1110="snížená",J1110,0)</f>
        <v>0</v>
      </c>
      <c r="BG1110" s="225">
        <f>IF(N1110="zákl. přenesená",J1110,0)</f>
        <v>0</v>
      </c>
      <c r="BH1110" s="225">
        <f>IF(N1110="sníž. přenesená",J1110,0)</f>
        <v>0</v>
      </c>
      <c r="BI1110" s="225">
        <f>IF(N1110="nulová",J1110,0)</f>
        <v>0</v>
      </c>
      <c r="BJ1110" s="17" t="s">
        <v>83</v>
      </c>
      <c r="BK1110" s="225">
        <f>ROUND(I1110*H1110,2)</f>
        <v>0</v>
      </c>
      <c r="BL1110" s="17" t="s">
        <v>83</v>
      </c>
      <c r="BM1110" s="224" t="s">
        <v>4063</v>
      </c>
    </row>
    <row r="1111" s="2" customFormat="1" ht="24.15" customHeight="1">
      <c r="A1111" s="39"/>
      <c r="B1111" s="40"/>
      <c r="C1111" s="213" t="s">
        <v>4064</v>
      </c>
      <c r="D1111" s="213" t="s">
        <v>152</v>
      </c>
      <c r="E1111" s="214" t="s">
        <v>4065</v>
      </c>
      <c r="F1111" s="215" t="s">
        <v>4066</v>
      </c>
      <c r="G1111" s="216" t="s">
        <v>162</v>
      </c>
      <c r="H1111" s="217">
        <v>1</v>
      </c>
      <c r="I1111" s="218"/>
      <c r="J1111" s="219">
        <f>ROUND(I1111*H1111,2)</f>
        <v>0</v>
      </c>
      <c r="K1111" s="215" t="s">
        <v>156</v>
      </c>
      <c r="L1111" s="45"/>
      <c r="M1111" s="220" t="s">
        <v>32</v>
      </c>
      <c r="N1111" s="221" t="s">
        <v>47</v>
      </c>
      <c r="O1111" s="85"/>
      <c r="P1111" s="222">
        <f>O1111*H1111</f>
        <v>0</v>
      </c>
      <c r="Q1111" s="222">
        <v>0</v>
      </c>
      <c r="R1111" s="222">
        <f>Q1111*H1111</f>
        <v>0</v>
      </c>
      <c r="S1111" s="222">
        <v>0</v>
      </c>
      <c r="T1111" s="223">
        <f>S1111*H1111</f>
        <v>0</v>
      </c>
      <c r="U1111" s="39"/>
      <c r="V1111" s="39"/>
      <c r="W1111" s="39"/>
      <c r="X1111" s="39"/>
      <c r="Y1111" s="39"/>
      <c r="Z1111" s="39"/>
      <c r="AA1111" s="39"/>
      <c r="AB1111" s="39"/>
      <c r="AC1111" s="39"/>
      <c r="AD1111" s="39"/>
      <c r="AE1111" s="39"/>
      <c r="AR1111" s="224" t="s">
        <v>157</v>
      </c>
      <c r="AT1111" s="224" t="s">
        <v>152</v>
      </c>
      <c r="AU1111" s="224" t="s">
        <v>85</v>
      </c>
      <c r="AY1111" s="17" t="s">
        <v>151</v>
      </c>
      <c r="BE1111" s="225">
        <f>IF(N1111="základní",J1111,0)</f>
        <v>0</v>
      </c>
      <c r="BF1111" s="225">
        <f>IF(N1111="snížená",J1111,0)</f>
        <v>0</v>
      </c>
      <c r="BG1111" s="225">
        <f>IF(N1111="zákl. přenesená",J1111,0)</f>
        <v>0</v>
      </c>
      <c r="BH1111" s="225">
        <f>IF(N1111="sníž. přenesená",J1111,0)</f>
        <v>0</v>
      </c>
      <c r="BI1111" s="225">
        <f>IF(N1111="nulová",J1111,0)</f>
        <v>0</v>
      </c>
      <c r="BJ1111" s="17" t="s">
        <v>83</v>
      </c>
      <c r="BK1111" s="225">
        <f>ROUND(I1111*H1111,2)</f>
        <v>0</v>
      </c>
      <c r="BL1111" s="17" t="s">
        <v>157</v>
      </c>
      <c r="BM1111" s="224" t="s">
        <v>4067</v>
      </c>
    </row>
    <row r="1112" s="2" customFormat="1" ht="16.5" customHeight="1">
      <c r="A1112" s="39"/>
      <c r="B1112" s="40"/>
      <c r="C1112" s="213" t="s">
        <v>4068</v>
      </c>
      <c r="D1112" s="213" t="s">
        <v>152</v>
      </c>
      <c r="E1112" s="214" t="s">
        <v>4069</v>
      </c>
      <c r="F1112" s="215" t="s">
        <v>4070</v>
      </c>
      <c r="G1112" s="216" t="s">
        <v>162</v>
      </c>
      <c r="H1112" s="217">
        <v>2</v>
      </c>
      <c r="I1112" s="218"/>
      <c r="J1112" s="219">
        <f>ROUND(I1112*H1112,2)</f>
        <v>0</v>
      </c>
      <c r="K1112" s="215" t="s">
        <v>156</v>
      </c>
      <c r="L1112" s="45"/>
      <c r="M1112" s="220" t="s">
        <v>32</v>
      </c>
      <c r="N1112" s="221" t="s">
        <v>47</v>
      </c>
      <c r="O1112" s="85"/>
      <c r="P1112" s="222">
        <f>O1112*H1112</f>
        <v>0</v>
      </c>
      <c r="Q1112" s="222">
        <v>0</v>
      </c>
      <c r="R1112" s="222">
        <f>Q1112*H1112</f>
        <v>0</v>
      </c>
      <c r="S1112" s="222">
        <v>0</v>
      </c>
      <c r="T1112" s="223">
        <f>S1112*H1112</f>
        <v>0</v>
      </c>
      <c r="U1112" s="39"/>
      <c r="V1112" s="39"/>
      <c r="W1112" s="39"/>
      <c r="X1112" s="39"/>
      <c r="Y1112" s="39"/>
      <c r="Z1112" s="39"/>
      <c r="AA1112" s="39"/>
      <c r="AB1112" s="39"/>
      <c r="AC1112" s="39"/>
      <c r="AD1112" s="39"/>
      <c r="AE1112" s="39"/>
      <c r="AR1112" s="224" t="s">
        <v>157</v>
      </c>
      <c r="AT1112" s="224" t="s">
        <v>152</v>
      </c>
      <c r="AU1112" s="224" t="s">
        <v>85</v>
      </c>
      <c r="AY1112" s="17" t="s">
        <v>151</v>
      </c>
      <c r="BE1112" s="225">
        <f>IF(N1112="základní",J1112,0)</f>
        <v>0</v>
      </c>
      <c r="BF1112" s="225">
        <f>IF(N1112="snížená",J1112,0)</f>
        <v>0</v>
      </c>
      <c r="BG1112" s="225">
        <f>IF(N1112="zákl. přenesená",J1112,0)</f>
        <v>0</v>
      </c>
      <c r="BH1112" s="225">
        <f>IF(N1112="sníž. přenesená",J1112,0)</f>
        <v>0</v>
      </c>
      <c r="BI1112" s="225">
        <f>IF(N1112="nulová",J1112,0)</f>
        <v>0</v>
      </c>
      <c r="BJ1112" s="17" t="s">
        <v>83</v>
      </c>
      <c r="BK1112" s="225">
        <f>ROUND(I1112*H1112,2)</f>
        <v>0</v>
      </c>
      <c r="BL1112" s="17" t="s">
        <v>157</v>
      </c>
      <c r="BM1112" s="224" t="s">
        <v>4071</v>
      </c>
    </row>
    <row r="1113" s="2" customFormat="1" ht="37.8" customHeight="1">
      <c r="A1113" s="39"/>
      <c r="B1113" s="40"/>
      <c r="C1113" s="213" t="s">
        <v>4072</v>
      </c>
      <c r="D1113" s="213" t="s">
        <v>152</v>
      </c>
      <c r="E1113" s="214" t="s">
        <v>4073</v>
      </c>
      <c r="F1113" s="215" t="s">
        <v>4074</v>
      </c>
      <c r="G1113" s="216" t="s">
        <v>162</v>
      </c>
      <c r="H1113" s="217">
        <v>1</v>
      </c>
      <c r="I1113" s="218"/>
      <c r="J1113" s="219">
        <f>ROUND(I1113*H1113,2)</f>
        <v>0</v>
      </c>
      <c r="K1113" s="215" t="s">
        <v>156</v>
      </c>
      <c r="L1113" s="45"/>
      <c r="M1113" s="220" t="s">
        <v>32</v>
      </c>
      <c r="N1113" s="221" t="s">
        <v>47</v>
      </c>
      <c r="O1113" s="85"/>
      <c r="P1113" s="222">
        <f>O1113*H1113</f>
        <v>0</v>
      </c>
      <c r="Q1113" s="222">
        <v>0</v>
      </c>
      <c r="R1113" s="222">
        <f>Q1113*H1113</f>
        <v>0</v>
      </c>
      <c r="S1113" s="222">
        <v>0</v>
      </c>
      <c r="T1113" s="223">
        <f>S1113*H1113</f>
        <v>0</v>
      </c>
      <c r="U1113" s="39"/>
      <c r="V1113" s="39"/>
      <c r="W1113" s="39"/>
      <c r="X1113" s="39"/>
      <c r="Y1113" s="39"/>
      <c r="Z1113" s="39"/>
      <c r="AA1113" s="39"/>
      <c r="AB1113" s="39"/>
      <c r="AC1113" s="39"/>
      <c r="AD1113" s="39"/>
      <c r="AE1113" s="39"/>
      <c r="AR1113" s="224" t="s">
        <v>157</v>
      </c>
      <c r="AT1113" s="224" t="s">
        <v>152</v>
      </c>
      <c r="AU1113" s="224" t="s">
        <v>85</v>
      </c>
      <c r="AY1113" s="17" t="s">
        <v>151</v>
      </c>
      <c r="BE1113" s="225">
        <f>IF(N1113="základní",J1113,0)</f>
        <v>0</v>
      </c>
      <c r="BF1113" s="225">
        <f>IF(N1113="snížená",J1113,0)</f>
        <v>0</v>
      </c>
      <c r="BG1113" s="225">
        <f>IF(N1113="zákl. přenesená",J1113,0)</f>
        <v>0</v>
      </c>
      <c r="BH1113" s="225">
        <f>IF(N1113="sníž. přenesená",J1113,0)</f>
        <v>0</v>
      </c>
      <c r="BI1113" s="225">
        <f>IF(N1113="nulová",J1113,0)</f>
        <v>0</v>
      </c>
      <c r="BJ1113" s="17" t="s">
        <v>83</v>
      </c>
      <c r="BK1113" s="225">
        <f>ROUND(I1113*H1113,2)</f>
        <v>0</v>
      </c>
      <c r="BL1113" s="17" t="s">
        <v>157</v>
      </c>
      <c r="BM1113" s="224" t="s">
        <v>4075</v>
      </c>
    </row>
    <row r="1114" s="2" customFormat="1" ht="16.5" customHeight="1">
      <c r="A1114" s="39"/>
      <c r="B1114" s="40"/>
      <c r="C1114" s="226" t="s">
        <v>4076</v>
      </c>
      <c r="D1114" s="226" t="s">
        <v>159</v>
      </c>
      <c r="E1114" s="227" t="s">
        <v>4077</v>
      </c>
      <c r="F1114" s="228" t="s">
        <v>4078</v>
      </c>
      <c r="G1114" s="229" t="s">
        <v>162</v>
      </c>
      <c r="H1114" s="230">
        <v>1</v>
      </c>
      <c r="I1114" s="231"/>
      <c r="J1114" s="232">
        <f>ROUND(I1114*H1114,2)</f>
        <v>0</v>
      </c>
      <c r="K1114" s="228" t="s">
        <v>156</v>
      </c>
      <c r="L1114" s="233"/>
      <c r="M1114" s="234" t="s">
        <v>32</v>
      </c>
      <c r="N1114" s="235" t="s">
        <v>47</v>
      </c>
      <c r="O1114" s="85"/>
      <c r="P1114" s="222">
        <f>O1114*H1114</f>
        <v>0</v>
      </c>
      <c r="Q1114" s="222">
        <v>0</v>
      </c>
      <c r="R1114" s="222">
        <f>Q1114*H1114</f>
        <v>0</v>
      </c>
      <c r="S1114" s="222">
        <v>0</v>
      </c>
      <c r="T1114" s="223">
        <f>S1114*H1114</f>
        <v>0</v>
      </c>
      <c r="U1114" s="39"/>
      <c r="V1114" s="39"/>
      <c r="W1114" s="39"/>
      <c r="X1114" s="39"/>
      <c r="Y1114" s="39"/>
      <c r="Z1114" s="39"/>
      <c r="AA1114" s="39"/>
      <c r="AB1114" s="39"/>
      <c r="AC1114" s="39"/>
      <c r="AD1114" s="39"/>
      <c r="AE1114" s="39"/>
      <c r="AR1114" s="224" t="s">
        <v>668</v>
      </c>
      <c r="AT1114" s="224" t="s">
        <v>159</v>
      </c>
      <c r="AU1114" s="224" t="s">
        <v>85</v>
      </c>
      <c r="AY1114" s="17" t="s">
        <v>151</v>
      </c>
      <c r="BE1114" s="225">
        <f>IF(N1114="základní",J1114,0)</f>
        <v>0</v>
      </c>
      <c r="BF1114" s="225">
        <f>IF(N1114="snížená",J1114,0)</f>
        <v>0</v>
      </c>
      <c r="BG1114" s="225">
        <f>IF(N1114="zákl. přenesená",J1114,0)</f>
        <v>0</v>
      </c>
      <c r="BH1114" s="225">
        <f>IF(N1114="sníž. přenesená",J1114,0)</f>
        <v>0</v>
      </c>
      <c r="BI1114" s="225">
        <f>IF(N1114="nulová",J1114,0)</f>
        <v>0</v>
      </c>
      <c r="BJ1114" s="17" t="s">
        <v>83</v>
      </c>
      <c r="BK1114" s="225">
        <f>ROUND(I1114*H1114,2)</f>
        <v>0</v>
      </c>
      <c r="BL1114" s="17" t="s">
        <v>668</v>
      </c>
      <c r="BM1114" s="224" t="s">
        <v>4079</v>
      </c>
    </row>
    <row r="1115" s="2" customFormat="1" ht="16.5" customHeight="1">
      <c r="A1115" s="39"/>
      <c r="B1115" s="40"/>
      <c r="C1115" s="226" t="s">
        <v>4080</v>
      </c>
      <c r="D1115" s="226" t="s">
        <v>159</v>
      </c>
      <c r="E1115" s="227" t="s">
        <v>4081</v>
      </c>
      <c r="F1115" s="228" t="s">
        <v>4082</v>
      </c>
      <c r="G1115" s="229" t="s">
        <v>162</v>
      </c>
      <c r="H1115" s="230">
        <v>1</v>
      </c>
      <c r="I1115" s="231"/>
      <c r="J1115" s="232">
        <f>ROUND(I1115*H1115,2)</f>
        <v>0</v>
      </c>
      <c r="K1115" s="228" t="s">
        <v>156</v>
      </c>
      <c r="L1115" s="233"/>
      <c r="M1115" s="234" t="s">
        <v>32</v>
      </c>
      <c r="N1115" s="235" t="s">
        <v>47</v>
      </c>
      <c r="O1115" s="85"/>
      <c r="P1115" s="222">
        <f>O1115*H1115</f>
        <v>0</v>
      </c>
      <c r="Q1115" s="222">
        <v>0</v>
      </c>
      <c r="R1115" s="222">
        <f>Q1115*H1115</f>
        <v>0</v>
      </c>
      <c r="S1115" s="222">
        <v>0</v>
      </c>
      <c r="T1115" s="223">
        <f>S1115*H1115</f>
        <v>0</v>
      </c>
      <c r="U1115" s="39"/>
      <c r="V1115" s="39"/>
      <c r="W1115" s="39"/>
      <c r="X1115" s="39"/>
      <c r="Y1115" s="39"/>
      <c r="Z1115" s="39"/>
      <c r="AA1115" s="39"/>
      <c r="AB1115" s="39"/>
      <c r="AC1115" s="39"/>
      <c r="AD1115" s="39"/>
      <c r="AE1115" s="39"/>
      <c r="AR1115" s="224" t="s">
        <v>668</v>
      </c>
      <c r="AT1115" s="224" t="s">
        <v>159</v>
      </c>
      <c r="AU1115" s="224" t="s">
        <v>85</v>
      </c>
      <c r="AY1115" s="17" t="s">
        <v>151</v>
      </c>
      <c r="BE1115" s="225">
        <f>IF(N1115="základní",J1115,0)</f>
        <v>0</v>
      </c>
      <c r="BF1115" s="225">
        <f>IF(N1115="snížená",J1115,0)</f>
        <v>0</v>
      </c>
      <c r="BG1115" s="225">
        <f>IF(N1115="zákl. přenesená",J1115,0)</f>
        <v>0</v>
      </c>
      <c r="BH1115" s="225">
        <f>IF(N1115="sníž. přenesená",J1115,0)</f>
        <v>0</v>
      </c>
      <c r="BI1115" s="225">
        <f>IF(N1115="nulová",J1115,0)</f>
        <v>0</v>
      </c>
      <c r="BJ1115" s="17" t="s">
        <v>83</v>
      </c>
      <c r="BK1115" s="225">
        <f>ROUND(I1115*H1115,2)</f>
        <v>0</v>
      </c>
      <c r="BL1115" s="17" t="s">
        <v>668</v>
      </c>
      <c r="BM1115" s="224" t="s">
        <v>4083</v>
      </c>
    </row>
    <row r="1116" s="2" customFormat="1" ht="16.5" customHeight="1">
      <c r="A1116" s="39"/>
      <c r="B1116" s="40"/>
      <c r="C1116" s="226" t="s">
        <v>4084</v>
      </c>
      <c r="D1116" s="226" t="s">
        <v>159</v>
      </c>
      <c r="E1116" s="227" t="s">
        <v>4085</v>
      </c>
      <c r="F1116" s="228" t="s">
        <v>4086</v>
      </c>
      <c r="G1116" s="229" t="s">
        <v>162</v>
      </c>
      <c r="H1116" s="230">
        <v>1</v>
      </c>
      <c r="I1116" s="231"/>
      <c r="J1116" s="232">
        <f>ROUND(I1116*H1116,2)</f>
        <v>0</v>
      </c>
      <c r="K1116" s="228" t="s">
        <v>156</v>
      </c>
      <c r="L1116" s="233"/>
      <c r="M1116" s="234" t="s">
        <v>32</v>
      </c>
      <c r="N1116" s="235" t="s">
        <v>47</v>
      </c>
      <c r="O1116" s="85"/>
      <c r="P1116" s="222">
        <f>O1116*H1116</f>
        <v>0</v>
      </c>
      <c r="Q1116" s="222">
        <v>0</v>
      </c>
      <c r="R1116" s="222">
        <f>Q1116*H1116</f>
        <v>0</v>
      </c>
      <c r="S1116" s="222">
        <v>0</v>
      </c>
      <c r="T1116" s="223">
        <f>S1116*H1116</f>
        <v>0</v>
      </c>
      <c r="U1116" s="39"/>
      <c r="V1116" s="39"/>
      <c r="W1116" s="39"/>
      <c r="X1116" s="39"/>
      <c r="Y1116" s="39"/>
      <c r="Z1116" s="39"/>
      <c r="AA1116" s="39"/>
      <c r="AB1116" s="39"/>
      <c r="AC1116" s="39"/>
      <c r="AD1116" s="39"/>
      <c r="AE1116" s="39"/>
      <c r="AR1116" s="224" t="s">
        <v>668</v>
      </c>
      <c r="AT1116" s="224" t="s">
        <v>159</v>
      </c>
      <c r="AU1116" s="224" t="s">
        <v>85</v>
      </c>
      <c r="AY1116" s="17" t="s">
        <v>151</v>
      </c>
      <c r="BE1116" s="225">
        <f>IF(N1116="základní",J1116,0)</f>
        <v>0</v>
      </c>
      <c r="BF1116" s="225">
        <f>IF(N1116="snížená",J1116,0)</f>
        <v>0</v>
      </c>
      <c r="BG1116" s="225">
        <f>IF(N1116="zákl. přenesená",J1116,0)</f>
        <v>0</v>
      </c>
      <c r="BH1116" s="225">
        <f>IF(N1116="sníž. přenesená",J1116,0)</f>
        <v>0</v>
      </c>
      <c r="BI1116" s="225">
        <f>IF(N1116="nulová",J1116,0)</f>
        <v>0</v>
      </c>
      <c r="BJ1116" s="17" t="s">
        <v>83</v>
      </c>
      <c r="BK1116" s="225">
        <f>ROUND(I1116*H1116,2)</f>
        <v>0</v>
      </c>
      <c r="BL1116" s="17" t="s">
        <v>668</v>
      </c>
      <c r="BM1116" s="224" t="s">
        <v>4087</v>
      </c>
    </row>
    <row r="1117" s="2" customFormat="1" ht="16.5" customHeight="1">
      <c r="A1117" s="39"/>
      <c r="B1117" s="40"/>
      <c r="C1117" s="226" t="s">
        <v>4088</v>
      </c>
      <c r="D1117" s="226" t="s">
        <v>159</v>
      </c>
      <c r="E1117" s="227" t="s">
        <v>4089</v>
      </c>
      <c r="F1117" s="228" t="s">
        <v>4090</v>
      </c>
      <c r="G1117" s="229" t="s">
        <v>162</v>
      </c>
      <c r="H1117" s="230">
        <v>1</v>
      </c>
      <c r="I1117" s="231"/>
      <c r="J1117" s="232">
        <f>ROUND(I1117*H1117,2)</f>
        <v>0</v>
      </c>
      <c r="K1117" s="228" t="s">
        <v>156</v>
      </c>
      <c r="L1117" s="233"/>
      <c r="M1117" s="234" t="s">
        <v>32</v>
      </c>
      <c r="N1117" s="235" t="s">
        <v>47</v>
      </c>
      <c r="O1117" s="85"/>
      <c r="P1117" s="222">
        <f>O1117*H1117</f>
        <v>0</v>
      </c>
      <c r="Q1117" s="222">
        <v>0</v>
      </c>
      <c r="R1117" s="222">
        <f>Q1117*H1117</f>
        <v>0</v>
      </c>
      <c r="S1117" s="222">
        <v>0</v>
      </c>
      <c r="T1117" s="223">
        <f>S1117*H1117</f>
        <v>0</v>
      </c>
      <c r="U1117" s="39"/>
      <c r="V1117" s="39"/>
      <c r="W1117" s="39"/>
      <c r="X1117" s="39"/>
      <c r="Y1117" s="39"/>
      <c r="Z1117" s="39"/>
      <c r="AA1117" s="39"/>
      <c r="AB1117" s="39"/>
      <c r="AC1117" s="39"/>
      <c r="AD1117" s="39"/>
      <c r="AE1117" s="39"/>
      <c r="AR1117" s="224" t="s">
        <v>668</v>
      </c>
      <c r="AT1117" s="224" t="s">
        <v>159</v>
      </c>
      <c r="AU1117" s="224" t="s">
        <v>85</v>
      </c>
      <c r="AY1117" s="17" t="s">
        <v>151</v>
      </c>
      <c r="BE1117" s="225">
        <f>IF(N1117="základní",J1117,0)</f>
        <v>0</v>
      </c>
      <c r="BF1117" s="225">
        <f>IF(N1117="snížená",J1117,0)</f>
        <v>0</v>
      </c>
      <c r="BG1117" s="225">
        <f>IF(N1117="zákl. přenesená",J1117,0)</f>
        <v>0</v>
      </c>
      <c r="BH1117" s="225">
        <f>IF(N1117="sníž. přenesená",J1117,0)</f>
        <v>0</v>
      </c>
      <c r="BI1117" s="225">
        <f>IF(N1117="nulová",J1117,0)</f>
        <v>0</v>
      </c>
      <c r="BJ1117" s="17" t="s">
        <v>83</v>
      </c>
      <c r="BK1117" s="225">
        <f>ROUND(I1117*H1117,2)</f>
        <v>0</v>
      </c>
      <c r="BL1117" s="17" t="s">
        <v>668</v>
      </c>
      <c r="BM1117" s="224" t="s">
        <v>4091</v>
      </c>
    </row>
    <row r="1118" s="12" customFormat="1" ht="22.8" customHeight="1">
      <c r="A1118" s="12"/>
      <c r="B1118" s="199"/>
      <c r="C1118" s="200"/>
      <c r="D1118" s="201" t="s">
        <v>75</v>
      </c>
      <c r="E1118" s="236" t="s">
        <v>4092</v>
      </c>
      <c r="F1118" s="236" t="s">
        <v>4093</v>
      </c>
      <c r="G1118" s="200"/>
      <c r="H1118" s="200"/>
      <c r="I1118" s="203"/>
      <c r="J1118" s="237">
        <f>BK1118</f>
        <v>0</v>
      </c>
      <c r="K1118" s="200"/>
      <c r="L1118" s="205"/>
      <c r="M1118" s="206"/>
      <c r="N1118" s="207"/>
      <c r="O1118" s="207"/>
      <c r="P1118" s="208">
        <f>SUM(P1119:P1133)</f>
        <v>0</v>
      </c>
      <c r="Q1118" s="207"/>
      <c r="R1118" s="208">
        <f>SUM(R1119:R1133)</f>
        <v>0</v>
      </c>
      <c r="S1118" s="207"/>
      <c r="T1118" s="209">
        <f>SUM(T1119:T1133)</f>
        <v>0</v>
      </c>
      <c r="U1118" s="12"/>
      <c r="V1118" s="12"/>
      <c r="W1118" s="12"/>
      <c r="X1118" s="12"/>
      <c r="Y1118" s="12"/>
      <c r="Z1118" s="12"/>
      <c r="AA1118" s="12"/>
      <c r="AB1118" s="12"/>
      <c r="AC1118" s="12"/>
      <c r="AD1118" s="12"/>
      <c r="AE1118" s="12"/>
      <c r="AR1118" s="210" t="s">
        <v>83</v>
      </c>
      <c r="AT1118" s="211" t="s">
        <v>75</v>
      </c>
      <c r="AU1118" s="211" t="s">
        <v>83</v>
      </c>
      <c r="AY1118" s="210" t="s">
        <v>151</v>
      </c>
      <c r="BK1118" s="212">
        <f>SUM(BK1119:BK1133)</f>
        <v>0</v>
      </c>
    </row>
    <row r="1119" s="2" customFormat="1" ht="16.5" customHeight="1">
      <c r="A1119" s="39"/>
      <c r="B1119" s="40"/>
      <c r="C1119" s="213" t="s">
        <v>4094</v>
      </c>
      <c r="D1119" s="213" t="s">
        <v>152</v>
      </c>
      <c r="E1119" s="214" t="s">
        <v>4095</v>
      </c>
      <c r="F1119" s="215" t="s">
        <v>4096</v>
      </c>
      <c r="G1119" s="216" t="s">
        <v>162</v>
      </c>
      <c r="H1119" s="217">
        <v>1</v>
      </c>
      <c r="I1119" s="218"/>
      <c r="J1119" s="219">
        <f>ROUND(I1119*H1119,2)</f>
        <v>0</v>
      </c>
      <c r="K1119" s="215" t="s">
        <v>156</v>
      </c>
      <c r="L1119" s="45"/>
      <c r="M1119" s="220" t="s">
        <v>32</v>
      </c>
      <c r="N1119" s="221" t="s">
        <v>47</v>
      </c>
      <c r="O1119" s="85"/>
      <c r="P1119" s="222">
        <f>O1119*H1119</f>
        <v>0</v>
      </c>
      <c r="Q1119" s="222">
        <v>0</v>
      </c>
      <c r="R1119" s="222">
        <f>Q1119*H1119</f>
        <v>0</v>
      </c>
      <c r="S1119" s="222">
        <v>0</v>
      </c>
      <c r="T1119" s="223">
        <f>S1119*H1119</f>
        <v>0</v>
      </c>
      <c r="U1119" s="39"/>
      <c r="V1119" s="39"/>
      <c r="W1119" s="39"/>
      <c r="X1119" s="39"/>
      <c r="Y1119" s="39"/>
      <c r="Z1119" s="39"/>
      <c r="AA1119" s="39"/>
      <c r="AB1119" s="39"/>
      <c r="AC1119" s="39"/>
      <c r="AD1119" s="39"/>
      <c r="AE1119" s="39"/>
      <c r="AR1119" s="224" t="s">
        <v>83</v>
      </c>
      <c r="AT1119" s="224" t="s">
        <v>152</v>
      </c>
      <c r="AU1119" s="224" t="s">
        <v>85</v>
      </c>
      <c r="AY1119" s="17" t="s">
        <v>151</v>
      </c>
      <c r="BE1119" s="225">
        <f>IF(N1119="základní",J1119,0)</f>
        <v>0</v>
      </c>
      <c r="BF1119" s="225">
        <f>IF(N1119="snížená",J1119,0)</f>
        <v>0</v>
      </c>
      <c r="BG1119" s="225">
        <f>IF(N1119="zákl. přenesená",J1119,0)</f>
        <v>0</v>
      </c>
      <c r="BH1119" s="225">
        <f>IF(N1119="sníž. přenesená",J1119,0)</f>
        <v>0</v>
      </c>
      <c r="BI1119" s="225">
        <f>IF(N1119="nulová",J1119,0)</f>
        <v>0</v>
      </c>
      <c r="BJ1119" s="17" t="s">
        <v>83</v>
      </c>
      <c r="BK1119" s="225">
        <f>ROUND(I1119*H1119,2)</f>
        <v>0</v>
      </c>
      <c r="BL1119" s="17" t="s">
        <v>83</v>
      </c>
      <c r="BM1119" s="224" t="s">
        <v>4097</v>
      </c>
    </row>
    <row r="1120" s="2" customFormat="1" ht="16.5" customHeight="1">
      <c r="A1120" s="39"/>
      <c r="B1120" s="40"/>
      <c r="C1120" s="213" t="s">
        <v>4098</v>
      </c>
      <c r="D1120" s="213" t="s">
        <v>152</v>
      </c>
      <c r="E1120" s="214" t="s">
        <v>4099</v>
      </c>
      <c r="F1120" s="215" t="s">
        <v>4100</v>
      </c>
      <c r="G1120" s="216" t="s">
        <v>162</v>
      </c>
      <c r="H1120" s="217">
        <v>3</v>
      </c>
      <c r="I1120" s="218"/>
      <c r="J1120" s="219">
        <f>ROUND(I1120*H1120,2)</f>
        <v>0</v>
      </c>
      <c r="K1120" s="215" t="s">
        <v>156</v>
      </c>
      <c r="L1120" s="45"/>
      <c r="M1120" s="220" t="s">
        <v>32</v>
      </c>
      <c r="N1120" s="221" t="s">
        <v>47</v>
      </c>
      <c r="O1120" s="85"/>
      <c r="P1120" s="222">
        <f>O1120*H1120</f>
        <v>0</v>
      </c>
      <c r="Q1120" s="222">
        <v>0</v>
      </c>
      <c r="R1120" s="222">
        <f>Q1120*H1120</f>
        <v>0</v>
      </c>
      <c r="S1120" s="222">
        <v>0</v>
      </c>
      <c r="T1120" s="223">
        <f>S1120*H1120</f>
        <v>0</v>
      </c>
      <c r="U1120" s="39"/>
      <c r="V1120" s="39"/>
      <c r="W1120" s="39"/>
      <c r="X1120" s="39"/>
      <c r="Y1120" s="39"/>
      <c r="Z1120" s="39"/>
      <c r="AA1120" s="39"/>
      <c r="AB1120" s="39"/>
      <c r="AC1120" s="39"/>
      <c r="AD1120" s="39"/>
      <c r="AE1120" s="39"/>
      <c r="AR1120" s="224" t="s">
        <v>157</v>
      </c>
      <c r="AT1120" s="224" t="s">
        <v>152</v>
      </c>
      <c r="AU1120" s="224" t="s">
        <v>85</v>
      </c>
      <c r="AY1120" s="17" t="s">
        <v>151</v>
      </c>
      <c r="BE1120" s="225">
        <f>IF(N1120="základní",J1120,0)</f>
        <v>0</v>
      </c>
      <c r="BF1120" s="225">
        <f>IF(N1120="snížená",J1120,0)</f>
        <v>0</v>
      </c>
      <c r="BG1120" s="225">
        <f>IF(N1120="zákl. přenesená",J1120,0)</f>
        <v>0</v>
      </c>
      <c r="BH1120" s="225">
        <f>IF(N1120="sníž. přenesená",J1120,0)</f>
        <v>0</v>
      </c>
      <c r="BI1120" s="225">
        <f>IF(N1120="nulová",J1120,0)</f>
        <v>0</v>
      </c>
      <c r="BJ1120" s="17" t="s">
        <v>83</v>
      </c>
      <c r="BK1120" s="225">
        <f>ROUND(I1120*H1120,2)</f>
        <v>0</v>
      </c>
      <c r="BL1120" s="17" t="s">
        <v>157</v>
      </c>
      <c r="BM1120" s="224" t="s">
        <v>4101</v>
      </c>
    </row>
    <row r="1121" s="2" customFormat="1" ht="16.5" customHeight="1">
      <c r="A1121" s="39"/>
      <c r="B1121" s="40"/>
      <c r="C1121" s="213" t="s">
        <v>4102</v>
      </c>
      <c r="D1121" s="213" t="s">
        <v>152</v>
      </c>
      <c r="E1121" s="214" t="s">
        <v>4103</v>
      </c>
      <c r="F1121" s="215" t="s">
        <v>4104</v>
      </c>
      <c r="G1121" s="216" t="s">
        <v>162</v>
      </c>
      <c r="H1121" s="217">
        <v>3</v>
      </c>
      <c r="I1121" s="218"/>
      <c r="J1121" s="219">
        <f>ROUND(I1121*H1121,2)</f>
        <v>0</v>
      </c>
      <c r="K1121" s="215" t="s">
        <v>156</v>
      </c>
      <c r="L1121" s="45"/>
      <c r="M1121" s="220" t="s">
        <v>32</v>
      </c>
      <c r="N1121" s="221" t="s">
        <v>47</v>
      </c>
      <c r="O1121" s="85"/>
      <c r="P1121" s="222">
        <f>O1121*H1121</f>
        <v>0</v>
      </c>
      <c r="Q1121" s="222">
        <v>0</v>
      </c>
      <c r="R1121" s="222">
        <f>Q1121*H1121</f>
        <v>0</v>
      </c>
      <c r="S1121" s="222">
        <v>0</v>
      </c>
      <c r="T1121" s="223">
        <f>S1121*H1121</f>
        <v>0</v>
      </c>
      <c r="U1121" s="39"/>
      <c r="V1121" s="39"/>
      <c r="W1121" s="39"/>
      <c r="X1121" s="39"/>
      <c r="Y1121" s="39"/>
      <c r="Z1121" s="39"/>
      <c r="AA1121" s="39"/>
      <c r="AB1121" s="39"/>
      <c r="AC1121" s="39"/>
      <c r="AD1121" s="39"/>
      <c r="AE1121" s="39"/>
      <c r="AR1121" s="224" t="s">
        <v>157</v>
      </c>
      <c r="AT1121" s="224" t="s">
        <v>152</v>
      </c>
      <c r="AU1121" s="224" t="s">
        <v>85</v>
      </c>
      <c r="AY1121" s="17" t="s">
        <v>151</v>
      </c>
      <c r="BE1121" s="225">
        <f>IF(N1121="základní",J1121,0)</f>
        <v>0</v>
      </c>
      <c r="BF1121" s="225">
        <f>IF(N1121="snížená",J1121,0)</f>
        <v>0</v>
      </c>
      <c r="BG1121" s="225">
        <f>IF(N1121="zákl. přenesená",J1121,0)</f>
        <v>0</v>
      </c>
      <c r="BH1121" s="225">
        <f>IF(N1121="sníž. přenesená",J1121,0)</f>
        <v>0</v>
      </c>
      <c r="BI1121" s="225">
        <f>IF(N1121="nulová",J1121,0)</f>
        <v>0</v>
      </c>
      <c r="BJ1121" s="17" t="s">
        <v>83</v>
      </c>
      <c r="BK1121" s="225">
        <f>ROUND(I1121*H1121,2)</f>
        <v>0</v>
      </c>
      <c r="BL1121" s="17" t="s">
        <v>157</v>
      </c>
      <c r="BM1121" s="224" t="s">
        <v>4105</v>
      </c>
    </row>
    <row r="1122" s="2" customFormat="1" ht="16.5" customHeight="1">
      <c r="A1122" s="39"/>
      <c r="B1122" s="40"/>
      <c r="C1122" s="226" t="s">
        <v>4106</v>
      </c>
      <c r="D1122" s="226" t="s">
        <v>159</v>
      </c>
      <c r="E1122" s="227" t="s">
        <v>4107</v>
      </c>
      <c r="F1122" s="228" t="s">
        <v>4108</v>
      </c>
      <c r="G1122" s="229" t="s">
        <v>162</v>
      </c>
      <c r="H1122" s="230">
        <v>2</v>
      </c>
      <c r="I1122" s="231"/>
      <c r="J1122" s="232">
        <f>ROUND(I1122*H1122,2)</f>
        <v>0</v>
      </c>
      <c r="K1122" s="228" t="s">
        <v>156</v>
      </c>
      <c r="L1122" s="233"/>
      <c r="M1122" s="234" t="s">
        <v>32</v>
      </c>
      <c r="N1122" s="235" t="s">
        <v>47</v>
      </c>
      <c r="O1122" s="85"/>
      <c r="P1122" s="222">
        <f>O1122*H1122</f>
        <v>0</v>
      </c>
      <c r="Q1122" s="222">
        <v>0</v>
      </c>
      <c r="R1122" s="222">
        <f>Q1122*H1122</f>
        <v>0</v>
      </c>
      <c r="S1122" s="222">
        <v>0</v>
      </c>
      <c r="T1122" s="223">
        <f>S1122*H1122</f>
        <v>0</v>
      </c>
      <c r="U1122" s="39"/>
      <c r="V1122" s="39"/>
      <c r="W1122" s="39"/>
      <c r="X1122" s="39"/>
      <c r="Y1122" s="39"/>
      <c r="Z1122" s="39"/>
      <c r="AA1122" s="39"/>
      <c r="AB1122" s="39"/>
      <c r="AC1122" s="39"/>
      <c r="AD1122" s="39"/>
      <c r="AE1122" s="39"/>
      <c r="AR1122" s="224" t="s">
        <v>163</v>
      </c>
      <c r="AT1122" s="224" t="s">
        <v>159</v>
      </c>
      <c r="AU1122" s="224" t="s">
        <v>85</v>
      </c>
      <c r="AY1122" s="17" t="s">
        <v>151</v>
      </c>
      <c r="BE1122" s="225">
        <f>IF(N1122="základní",J1122,0)</f>
        <v>0</v>
      </c>
      <c r="BF1122" s="225">
        <f>IF(N1122="snížená",J1122,0)</f>
        <v>0</v>
      </c>
      <c r="BG1122" s="225">
        <f>IF(N1122="zákl. přenesená",J1122,0)</f>
        <v>0</v>
      </c>
      <c r="BH1122" s="225">
        <f>IF(N1122="sníž. přenesená",J1122,0)</f>
        <v>0</v>
      </c>
      <c r="BI1122" s="225">
        <f>IF(N1122="nulová",J1122,0)</f>
        <v>0</v>
      </c>
      <c r="BJ1122" s="17" t="s">
        <v>83</v>
      </c>
      <c r="BK1122" s="225">
        <f>ROUND(I1122*H1122,2)</f>
        <v>0</v>
      </c>
      <c r="BL1122" s="17" t="s">
        <v>164</v>
      </c>
      <c r="BM1122" s="224" t="s">
        <v>4109</v>
      </c>
    </row>
    <row r="1123" s="2" customFormat="1" ht="37.8" customHeight="1">
      <c r="A1123" s="39"/>
      <c r="B1123" s="40"/>
      <c r="C1123" s="213" t="s">
        <v>4110</v>
      </c>
      <c r="D1123" s="213" t="s">
        <v>152</v>
      </c>
      <c r="E1123" s="214" t="s">
        <v>4111</v>
      </c>
      <c r="F1123" s="215" t="s">
        <v>4112</v>
      </c>
      <c r="G1123" s="216" t="s">
        <v>162</v>
      </c>
      <c r="H1123" s="217">
        <v>1</v>
      </c>
      <c r="I1123" s="218"/>
      <c r="J1123" s="219">
        <f>ROUND(I1123*H1123,2)</f>
        <v>0</v>
      </c>
      <c r="K1123" s="215" t="s">
        <v>156</v>
      </c>
      <c r="L1123" s="45"/>
      <c r="M1123" s="220" t="s">
        <v>32</v>
      </c>
      <c r="N1123" s="221" t="s">
        <v>47</v>
      </c>
      <c r="O1123" s="85"/>
      <c r="P1123" s="222">
        <f>O1123*H1123</f>
        <v>0</v>
      </c>
      <c r="Q1123" s="222">
        <v>0</v>
      </c>
      <c r="R1123" s="222">
        <f>Q1123*H1123</f>
        <v>0</v>
      </c>
      <c r="S1123" s="222">
        <v>0</v>
      </c>
      <c r="T1123" s="223">
        <f>S1123*H1123</f>
        <v>0</v>
      </c>
      <c r="U1123" s="39"/>
      <c r="V1123" s="39"/>
      <c r="W1123" s="39"/>
      <c r="X1123" s="39"/>
      <c r="Y1123" s="39"/>
      <c r="Z1123" s="39"/>
      <c r="AA1123" s="39"/>
      <c r="AB1123" s="39"/>
      <c r="AC1123" s="39"/>
      <c r="AD1123" s="39"/>
      <c r="AE1123" s="39"/>
      <c r="AR1123" s="224" t="s">
        <v>157</v>
      </c>
      <c r="AT1123" s="224" t="s">
        <v>152</v>
      </c>
      <c r="AU1123" s="224" t="s">
        <v>85</v>
      </c>
      <c r="AY1123" s="17" t="s">
        <v>151</v>
      </c>
      <c r="BE1123" s="225">
        <f>IF(N1123="základní",J1123,0)</f>
        <v>0</v>
      </c>
      <c r="BF1123" s="225">
        <f>IF(N1123="snížená",J1123,0)</f>
        <v>0</v>
      </c>
      <c r="BG1123" s="225">
        <f>IF(N1123="zákl. přenesená",J1123,0)</f>
        <v>0</v>
      </c>
      <c r="BH1123" s="225">
        <f>IF(N1123="sníž. přenesená",J1123,0)</f>
        <v>0</v>
      </c>
      <c r="BI1123" s="225">
        <f>IF(N1123="nulová",J1123,0)</f>
        <v>0</v>
      </c>
      <c r="BJ1123" s="17" t="s">
        <v>83</v>
      </c>
      <c r="BK1123" s="225">
        <f>ROUND(I1123*H1123,2)</f>
        <v>0</v>
      </c>
      <c r="BL1123" s="17" t="s">
        <v>157</v>
      </c>
      <c r="BM1123" s="224" t="s">
        <v>4113</v>
      </c>
    </row>
    <row r="1124" s="2" customFormat="1" ht="24.15" customHeight="1">
      <c r="A1124" s="39"/>
      <c r="B1124" s="40"/>
      <c r="C1124" s="213" t="s">
        <v>4114</v>
      </c>
      <c r="D1124" s="213" t="s">
        <v>152</v>
      </c>
      <c r="E1124" s="214" t="s">
        <v>4115</v>
      </c>
      <c r="F1124" s="215" t="s">
        <v>4116</v>
      </c>
      <c r="G1124" s="216" t="s">
        <v>162</v>
      </c>
      <c r="H1124" s="217">
        <v>2</v>
      </c>
      <c r="I1124" s="218"/>
      <c r="J1124" s="219">
        <f>ROUND(I1124*H1124,2)</f>
        <v>0</v>
      </c>
      <c r="K1124" s="215" t="s">
        <v>156</v>
      </c>
      <c r="L1124" s="45"/>
      <c r="M1124" s="220" t="s">
        <v>32</v>
      </c>
      <c r="N1124" s="221" t="s">
        <v>47</v>
      </c>
      <c r="O1124" s="85"/>
      <c r="P1124" s="222">
        <f>O1124*H1124</f>
        <v>0</v>
      </c>
      <c r="Q1124" s="222">
        <v>0</v>
      </c>
      <c r="R1124" s="222">
        <f>Q1124*H1124</f>
        <v>0</v>
      </c>
      <c r="S1124" s="222">
        <v>0</v>
      </c>
      <c r="T1124" s="223">
        <f>S1124*H1124</f>
        <v>0</v>
      </c>
      <c r="U1124" s="39"/>
      <c r="V1124" s="39"/>
      <c r="W1124" s="39"/>
      <c r="X1124" s="39"/>
      <c r="Y1124" s="39"/>
      <c r="Z1124" s="39"/>
      <c r="AA1124" s="39"/>
      <c r="AB1124" s="39"/>
      <c r="AC1124" s="39"/>
      <c r="AD1124" s="39"/>
      <c r="AE1124" s="39"/>
      <c r="AR1124" s="224" t="s">
        <v>157</v>
      </c>
      <c r="AT1124" s="224" t="s">
        <v>152</v>
      </c>
      <c r="AU1124" s="224" t="s">
        <v>85</v>
      </c>
      <c r="AY1124" s="17" t="s">
        <v>151</v>
      </c>
      <c r="BE1124" s="225">
        <f>IF(N1124="základní",J1124,0)</f>
        <v>0</v>
      </c>
      <c r="BF1124" s="225">
        <f>IF(N1124="snížená",J1124,0)</f>
        <v>0</v>
      </c>
      <c r="BG1124" s="225">
        <f>IF(N1124="zákl. přenesená",J1124,0)</f>
        <v>0</v>
      </c>
      <c r="BH1124" s="225">
        <f>IF(N1124="sníž. přenesená",J1124,0)</f>
        <v>0</v>
      </c>
      <c r="BI1124" s="225">
        <f>IF(N1124="nulová",J1124,0)</f>
        <v>0</v>
      </c>
      <c r="BJ1124" s="17" t="s">
        <v>83</v>
      </c>
      <c r="BK1124" s="225">
        <f>ROUND(I1124*H1124,2)</f>
        <v>0</v>
      </c>
      <c r="BL1124" s="17" t="s">
        <v>157</v>
      </c>
      <c r="BM1124" s="224" t="s">
        <v>4117</v>
      </c>
    </row>
    <row r="1125" s="2" customFormat="1" ht="16.5" customHeight="1">
      <c r="A1125" s="39"/>
      <c r="B1125" s="40"/>
      <c r="C1125" s="213" t="s">
        <v>4118</v>
      </c>
      <c r="D1125" s="213" t="s">
        <v>152</v>
      </c>
      <c r="E1125" s="214" t="s">
        <v>4119</v>
      </c>
      <c r="F1125" s="215" t="s">
        <v>4120</v>
      </c>
      <c r="G1125" s="216" t="s">
        <v>162</v>
      </c>
      <c r="H1125" s="217">
        <v>2</v>
      </c>
      <c r="I1125" s="218"/>
      <c r="J1125" s="219">
        <f>ROUND(I1125*H1125,2)</f>
        <v>0</v>
      </c>
      <c r="K1125" s="215" t="s">
        <v>156</v>
      </c>
      <c r="L1125" s="45"/>
      <c r="M1125" s="220" t="s">
        <v>32</v>
      </c>
      <c r="N1125" s="221" t="s">
        <v>47</v>
      </c>
      <c r="O1125" s="85"/>
      <c r="P1125" s="222">
        <f>O1125*H1125</f>
        <v>0</v>
      </c>
      <c r="Q1125" s="222">
        <v>0</v>
      </c>
      <c r="R1125" s="222">
        <f>Q1125*H1125</f>
        <v>0</v>
      </c>
      <c r="S1125" s="222">
        <v>0</v>
      </c>
      <c r="T1125" s="223">
        <f>S1125*H1125</f>
        <v>0</v>
      </c>
      <c r="U1125" s="39"/>
      <c r="V1125" s="39"/>
      <c r="W1125" s="39"/>
      <c r="X1125" s="39"/>
      <c r="Y1125" s="39"/>
      <c r="Z1125" s="39"/>
      <c r="AA1125" s="39"/>
      <c r="AB1125" s="39"/>
      <c r="AC1125" s="39"/>
      <c r="AD1125" s="39"/>
      <c r="AE1125" s="39"/>
      <c r="AR1125" s="224" t="s">
        <v>83</v>
      </c>
      <c r="AT1125" s="224" t="s">
        <v>152</v>
      </c>
      <c r="AU1125" s="224" t="s">
        <v>85</v>
      </c>
      <c r="AY1125" s="17" t="s">
        <v>151</v>
      </c>
      <c r="BE1125" s="225">
        <f>IF(N1125="základní",J1125,0)</f>
        <v>0</v>
      </c>
      <c r="BF1125" s="225">
        <f>IF(N1125="snížená",J1125,0)</f>
        <v>0</v>
      </c>
      <c r="BG1125" s="225">
        <f>IF(N1125="zákl. přenesená",J1125,0)</f>
        <v>0</v>
      </c>
      <c r="BH1125" s="225">
        <f>IF(N1125="sníž. přenesená",J1125,0)</f>
        <v>0</v>
      </c>
      <c r="BI1125" s="225">
        <f>IF(N1125="nulová",J1125,0)</f>
        <v>0</v>
      </c>
      <c r="BJ1125" s="17" t="s">
        <v>83</v>
      </c>
      <c r="BK1125" s="225">
        <f>ROUND(I1125*H1125,2)</f>
        <v>0</v>
      </c>
      <c r="BL1125" s="17" t="s">
        <v>83</v>
      </c>
      <c r="BM1125" s="224" t="s">
        <v>4121</v>
      </c>
    </row>
    <row r="1126" s="2" customFormat="1" ht="16.5" customHeight="1">
      <c r="A1126" s="39"/>
      <c r="B1126" s="40"/>
      <c r="C1126" s="226" t="s">
        <v>4122</v>
      </c>
      <c r="D1126" s="226" t="s">
        <v>159</v>
      </c>
      <c r="E1126" s="227" t="s">
        <v>4123</v>
      </c>
      <c r="F1126" s="228" t="s">
        <v>4124</v>
      </c>
      <c r="G1126" s="229" t="s">
        <v>162</v>
      </c>
      <c r="H1126" s="230">
        <v>2</v>
      </c>
      <c r="I1126" s="231"/>
      <c r="J1126" s="232">
        <f>ROUND(I1126*H1126,2)</f>
        <v>0</v>
      </c>
      <c r="K1126" s="228" t="s">
        <v>156</v>
      </c>
      <c r="L1126" s="233"/>
      <c r="M1126" s="234" t="s">
        <v>32</v>
      </c>
      <c r="N1126" s="235" t="s">
        <v>47</v>
      </c>
      <c r="O1126" s="85"/>
      <c r="P1126" s="222">
        <f>O1126*H1126</f>
        <v>0</v>
      </c>
      <c r="Q1126" s="222">
        <v>0</v>
      </c>
      <c r="R1126" s="222">
        <f>Q1126*H1126</f>
        <v>0</v>
      </c>
      <c r="S1126" s="222">
        <v>0</v>
      </c>
      <c r="T1126" s="223">
        <f>S1126*H1126</f>
        <v>0</v>
      </c>
      <c r="U1126" s="39"/>
      <c r="V1126" s="39"/>
      <c r="W1126" s="39"/>
      <c r="X1126" s="39"/>
      <c r="Y1126" s="39"/>
      <c r="Z1126" s="39"/>
      <c r="AA1126" s="39"/>
      <c r="AB1126" s="39"/>
      <c r="AC1126" s="39"/>
      <c r="AD1126" s="39"/>
      <c r="AE1126" s="39"/>
      <c r="AR1126" s="224" t="s">
        <v>163</v>
      </c>
      <c r="AT1126" s="224" t="s">
        <v>159</v>
      </c>
      <c r="AU1126" s="224" t="s">
        <v>85</v>
      </c>
      <c r="AY1126" s="17" t="s">
        <v>151</v>
      </c>
      <c r="BE1126" s="225">
        <f>IF(N1126="základní",J1126,0)</f>
        <v>0</v>
      </c>
      <c r="BF1126" s="225">
        <f>IF(N1126="snížená",J1126,0)</f>
        <v>0</v>
      </c>
      <c r="BG1126" s="225">
        <f>IF(N1126="zákl. přenesená",J1126,0)</f>
        <v>0</v>
      </c>
      <c r="BH1126" s="225">
        <f>IF(N1126="sníž. přenesená",J1126,0)</f>
        <v>0</v>
      </c>
      <c r="BI1126" s="225">
        <f>IF(N1126="nulová",J1126,0)</f>
        <v>0</v>
      </c>
      <c r="BJ1126" s="17" t="s">
        <v>83</v>
      </c>
      <c r="BK1126" s="225">
        <f>ROUND(I1126*H1126,2)</f>
        <v>0</v>
      </c>
      <c r="BL1126" s="17" t="s">
        <v>164</v>
      </c>
      <c r="BM1126" s="224" t="s">
        <v>4125</v>
      </c>
    </row>
    <row r="1127" s="2" customFormat="1" ht="24.15" customHeight="1">
      <c r="A1127" s="39"/>
      <c r="B1127" s="40"/>
      <c r="C1127" s="213" t="s">
        <v>4126</v>
      </c>
      <c r="D1127" s="213" t="s">
        <v>152</v>
      </c>
      <c r="E1127" s="214" t="s">
        <v>4127</v>
      </c>
      <c r="F1127" s="215" t="s">
        <v>4128</v>
      </c>
      <c r="G1127" s="216" t="s">
        <v>162</v>
      </c>
      <c r="H1127" s="217">
        <v>2</v>
      </c>
      <c r="I1127" s="218"/>
      <c r="J1127" s="219">
        <f>ROUND(I1127*H1127,2)</f>
        <v>0</v>
      </c>
      <c r="K1127" s="215" t="s">
        <v>156</v>
      </c>
      <c r="L1127" s="45"/>
      <c r="M1127" s="220" t="s">
        <v>32</v>
      </c>
      <c r="N1127" s="221" t="s">
        <v>47</v>
      </c>
      <c r="O1127" s="85"/>
      <c r="P1127" s="222">
        <f>O1127*H1127</f>
        <v>0</v>
      </c>
      <c r="Q1127" s="222">
        <v>0</v>
      </c>
      <c r="R1127" s="222">
        <f>Q1127*H1127</f>
        <v>0</v>
      </c>
      <c r="S1127" s="222">
        <v>0</v>
      </c>
      <c r="T1127" s="223">
        <f>S1127*H1127</f>
        <v>0</v>
      </c>
      <c r="U1127" s="39"/>
      <c r="V1127" s="39"/>
      <c r="W1127" s="39"/>
      <c r="X1127" s="39"/>
      <c r="Y1127" s="39"/>
      <c r="Z1127" s="39"/>
      <c r="AA1127" s="39"/>
      <c r="AB1127" s="39"/>
      <c r="AC1127" s="39"/>
      <c r="AD1127" s="39"/>
      <c r="AE1127" s="39"/>
      <c r="AR1127" s="224" t="s">
        <v>157</v>
      </c>
      <c r="AT1127" s="224" t="s">
        <v>152</v>
      </c>
      <c r="AU1127" s="224" t="s">
        <v>85</v>
      </c>
      <c r="AY1127" s="17" t="s">
        <v>151</v>
      </c>
      <c r="BE1127" s="225">
        <f>IF(N1127="základní",J1127,0)</f>
        <v>0</v>
      </c>
      <c r="BF1127" s="225">
        <f>IF(N1127="snížená",J1127,0)</f>
        <v>0</v>
      </c>
      <c r="BG1127" s="225">
        <f>IF(N1127="zákl. přenesená",J1127,0)</f>
        <v>0</v>
      </c>
      <c r="BH1127" s="225">
        <f>IF(N1127="sníž. přenesená",J1127,0)</f>
        <v>0</v>
      </c>
      <c r="BI1127" s="225">
        <f>IF(N1127="nulová",J1127,0)</f>
        <v>0</v>
      </c>
      <c r="BJ1127" s="17" t="s">
        <v>83</v>
      </c>
      <c r="BK1127" s="225">
        <f>ROUND(I1127*H1127,2)</f>
        <v>0</v>
      </c>
      <c r="BL1127" s="17" t="s">
        <v>157</v>
      </c>
      <c r="BM1127" s="224" t="s">
        <v>4129</v>
      </c>
    </row>
    <row r="1128" s="2" customFormat="1" ht="24.15" customHeight="1">
      <c r="A1128" s="39"/>
      <c r="B1128" s="40"/>
      <c r="C1128" s="213" t="s">
        <v>4130</v>
      </c>
      <c r="D1128" s="213" t="s">
        <v>152</v>
      </c>
      <c r="E1128" s="214" t="s">
        <v>4131</v>
      </c>
      <c r="F1128" s="215" t="s">
        <v>4132</v>
      </c>
      <c r="G1128" s="216" t="s">
        <v>162</v>
      </c>
      <c r="H1128" s="217">
        <v>2</v>
      </c>
      <c r="I1128" s="218"/>
      <c r="J1128" s="219">
        <f>ROUND(I1128*H1128,2)</f>
        <v>0</v>
      </c>
      <c r="K1128" s="215" t="s">
        <v>156</v>
      </c>
      <c r="L1128" s="45"/>
      <c r="M1128" s="220" t="s">
        <v>32</v>
      </c>
      <c r="N1128" s="221" t="s">
        <v>47</v>
      </c>
      <c r="O1128" s="85"/>
      <c r="P1128" s="222">
        <f>O1128*H1128</f>
        <v>0</v>
      </c>
      <c r="Q1128" s="222">
        <v>0</v>
      </c>
      <c r="R1128" s="222">
        <f>Q1128*H1128</f>
        <v>0</v>
      </c>
      <c r="S1128" s="222">
        <v>0</v>
      </c>
      <c r="T1128" s="223">
        <f>S1128*H1128</f>
        <v>0</v>
      </c>
      <c r="U1128" s="39"/>
      <c r="V1128" s="39"/>
      <c r="W1128" s="39"/>
      <c r="X1128" s="39"/>
      <c r="Y1128" s="39"/>
      <c r="Z1128" s="39"/>
      <c r="AA1128" s="39"/>
      <c r="AB1128" s="39"/>
      <c r="AC1128" s="39"/>
      <c r="AD1128" s="39"/>
      <c r="AE1128" s="39"/>
      <c r="AR1128" s="224" t="s">
        <v>157</v>
      </c>
      <c r="AT1128" s="224" t="s">
        <v>152</v>
      </c>
      <c r="AU1128" s="224" t="s">
        <v>85</v>
      </c>
      <c r="AY1128" s="17" t="s">
        <v>151</v>
      </c>
      <c r="BE1128" s="225">
        <f>IF(N1128="základní",J1128,0)</f>
        <v>0</v>
      </c>
      <c r="BF1128" s="225">
        <f>IF(N1128="snížená",J1128,0)</f>
        <v>0</v>
      </c>
      <c r="BG1128" s="225">
        <f>IF(N1128="zákl. přenesená",J1128,0)</f>
        <v>0</v>
      </c>
      <c r="BH1128" s="225">
        <f>IF(N1128="sníž. přenesená",J1128,0)</f>
        <v>0</v>
      </c>
      <c r="BI1128" s="225">
        <f>IF(N1128="nulová",J1128,0)</f>
        <v>0</v>
      </c>
      <c r="BJ1128" s="17" t="s">
        <v>83</v>
      </c>
      <c r="BK1128" s="225">
        <f>ROUND(I1128*H1128,2)</f>
        <v>0</v>
      </c>
      <c r="BL1128" s="17" t="s">
        <v>157</v>
      </c>
      <c r="BM1128" s="224" t="s">
        <v>4133</v>
      </c>
    </row>
    <row r="1129" s="2" customFormat="1" ht="16.5" customHeight="1">
      <c r="A1129" s="39"/>
      <c r="B1129" s="40"/>
      <c r="C1129" s="226" t="s">
        <v>4134</v>
      </c>
      <c r="D1129" s="226" t="s">
        <v>159</v>
      </c>
      <c r="E1129" s="227" t="s">
        <v>4135</v>
      </c>
      <c r="F1129" s="228" t="s">
        <v>4136</v>
      </c>
      <c r="G1129" s="229" t="s">
        <v>162</v>
      </c>
      <c r="H1129" s="230">
        <v>1</v>
      </c>
      <c r="I1129" s="231"/>
      <c r="J1129" s="232">
        <f>ROUND(I1129*H1129,2)</f>
        <v>0</v>
      </c>
      <c r="K1129" s="228" t="s">
        <v>156</v>
      </c>
      <c r="L1129" s="233"/>
      <c r="M1129" s="234" t="s">
        <v>32</v>
      </c>
      <c r="N1129" s="235" t="s">
        <v>47</v>
      </c>
      <c r="O1129" s="85"/>
      <c r="P1129" s="222">
        <f>O1129*H1129</f>
        <v>0</v>
      </c>
      <c r="Q1129" s="222">
        <v>0</v>
      </c>
      <c r="R1129" s="222">
        <f>Q1129*H1129</f>
        <v>0</v>
      </c>
      <c r="S1129" s="222">
        <v>0</v>
      </c>
      <c r="T1129" s="223">
        <f>S1129*H1129</f>
        <v>0</v>
      </c>
      <c r="U1129" s="39"/>
      <c r="V1129" s="39"/>
      <c r="W1129" s="39"/>
      <c r="X1129" s="39"/>
      <c r="Y1129" s="39"/>
      <c r="Z1129" s="39"/>
      <c r="AA1129" s="39"/>
      <c r="AB1129" s="39"/>
      <c r="AC1129" s="39"/>
      <c r="AD1129" s="39"/>
      <c r="AE1129" s="39"/>
      <c r="AR1129" s="224" t="s">
        <v>668</v>
      </c>
      <c r="AT1129" s="224" t="s">
        <v>159</v>
      </c>
      <c r="AU1129" s="224" t="s">
        <v>85</v>
      </c>
      <c r="AY1129" s="17" t="s">
        <v>151</v>
      </c>
      <c r="BE1129" s="225">
        <f>IF(N1129="základní",J1129,0)</f>
        <v>0</v>
      </c>
      <c r="BF1129" s="225">
        <f>IF(N1129="snížená",J1129,0)</f>
        <v>0</v>
      </c>
      <c r="BG1129" s="225">
        <f>IF(N1129="zákl. přenesená",J1129,0)</f>
        <v>0</v>
      </c>
      <c r="BH1129" s="225">
        <f>IF(N1129="sníž. přenesená",J1129,0)</f>
        <v>0</v>
      </c>
      <c r="BI1129" s="225">
        <f>IF(N1129="nulová",J1129,0)</f>
        <v>0</v>
      </c>
      <c r="BJ1129" s="17" t="s">
        <v>83</v>
      </c>
      <c r="BK1129" s="225">
        <f>ROUND(I1129*H1129,2)</f>
        <v>0</v>
      </c>
      <c r="BL1129" s="17" t="s">
        <v>668</v>
      </c>
      <c r="BM1129" s="224" t="s">
        <v>4137</v>
      </c>
    </row>
    <row r="1130" s="2" customFormat="1" ht="16.5" customHeight="1">
      <c r="A1130" s="39"/>
      <c r="B1130" s="40"/>
      <c r="C1130" s="226" t="s">
        <v>4138</v>
      </c>
      <c r="D1130" s="226" t="s">
        <v>159</v>
      </c>
      <c r="E1130" s="227" t="s">
        <v>4139</v>
      </c>
      <c r="F1130" s="228" t="s">
        <v>4140</v>
      </c>
      <c r="G1130" s="229" t="s">
        <v>162</v>
      </c>
      <c r="H1130" s="230">
        <v>1</v>
      </c>
      <c r="I1130" s="231"/>
      <c r="J1130" s="232">
        <f>ROUND(I1130*H1130,2)</f>
        <v>0</v>
      </c>
      <c r="K1130" s="228" t="s">
        <v>156</v>
      </c>
      <c r="L1130" s="233"/>
      <c r="M1130" s="234" t="s">
        <v>32</v>
      </c>
      <c r="N1130" s="235" t="s">
        <v>47</v>
      </c>
      <c r="O1130" s="85"/>
      <c r="P1130" s="222">
        <f>O1130*H1130</f>
        <v>0</v>
      </c>
      <c r="Q1130" s="222">
        <v>0</v>
      </c>
      <c r="R1130" s="222">
        <f>Q1130*H1130</f>
        <v>0</v>
      </c>
      <c r="S1130" s="222">
        <v>0</v>
      </c>
      <c r="T1130" s="223">
        <f>S1130*H1130</f>
        <v>0</v>
      </c>
      <c r="U1130" s="39"/>
      <c r="V1130" s="39"/>
      <c r="W1130" s="39"/>
      <c r="X1130" s="39"/>
      <c r="Y1130" s="39"/>
      <c r="Z1130" s="39"/>
      <c r="AA1130" s="39"/>
      <c r="AB1130" s="39"/>
      <c r="AC1130" s="39"/>
      <c r="AD1130" s="39"/>
      <c r="AE1130" s="39"/>
      <c r="AR1130" s="224" t="s">
        <v>668</v>
      </c>
      <c r="AT1130" s="224" t="s">
        <v>159</v>
      </c>
      <c r="AU1130" s="224" t="s">
        <v>85</v>
      </c>
      <c r="AY1130" s="17" t="s">
        <v>151</v>
      </c>
      <c r="BE1130" s="225">
        <f>IF(N1130="základní",J1130,0)</f>
        <v>0</v>
      </c>
      <c r="BF1130" s="225">
        <f>IF(N1130="snížená",J1130,0)</f>
        <v>0</v>
      </c>
      <c r="BG1130" s="225">
        <f>IF(N1130="zákl. přenesená",J1130,0)</f>
        <v>0</v>
      </c>
      <c r="BH1130" s="225">
        <f>IF(N1130="sníž. přenesená",J1130,0)</f>
        <v>0</v>
      </c>
      <c r="BI1130" s="225">
        <f>IF(N1130="nulová",J1130,0)</f>
        <v>0</v>
      </c>
      <c r="BJ1130" s="17" t="s">
        <v>83</v>
      </c>
      <c r="BK1130" s="225">
        <f>ROUND(I1130*H1130,2)</f>
        <v>0</v>
      </c>
      <c r="BL1130" s="17" t="s">
        <v>668</v>
      </c>
      <c r="BM1130" s="224" t="s">
        <v>4141</v>
      </c>
    </row>
    <row r="1131" s="2" customFormat="1" ht="16.5" customHeight="1">
      <c r="A1131" s="39"/>
      <c r="B1131" s="40"/>
      <c r="C1131" s="226" t="s">
        <v>4142</v>
      </c>
      <c r="D1131" s="226" t="s">
        <v>159</v>
      </c>
      <c r="E1131" s="227" t="s">
        <v>4143</v>
      </c>
      <c r="F1131" s="228" t="s">
        <v>4144</v>
      </c>
      <c r="G1131" s="229" t="s">
        <v>162</v>
      </c>
      <c r="H1131" s="230">
        <v>1</v>
      </c>
      <c r="I1131" s="231"/>
      <c r="J1131" s="232">
        <f>ROUND(I1131*H1131,2)</f>
        <v>0</v>
      </c>
      <c r="K1131" s="228" t="s">
        <v>156</v>
      </c>
      <c r="L1131" s="233"/>
      <c r="M1131" s="234" t="s">
        <v>32</v>
      </c>
      <c r="N1131" s="235" t="s">
        <v>47</v>
      </c>
      <c r="O1131" s="85"/>
      <c r="P1131" s="222">
        <f>O1131*H1131</f>
        <v>0</v>
      </c>
      <c r="Q1131" s="222">
        <v>0</v>
      </c>
      <c r="R1131" s="222">
        <f>Q1131*H1131</f>
        <v>0</v>
      </c>
      <c r="S1131" s="222">
        <v>0</v>
      </c>
      <c r="T1131" s="223">
        <f>S1131*H1131</f>
        <v>0</v>
      </c>
      <c r="U1131" s="39"/>
      <c r="V1131" s="39"/>
      <c r="W1131" s="39"/>
      <c r="X1131" s="39"/>
      <c r="Y1131" s="39"/>
      <c r="Z1131" s="39"/>
      <c r="AA1131" s="39"/>
      <c r="AB1131" s="39"/>
      <c r="AC1131" s="39"/>
      <c r="AD1131" s="39"/>
      <c r="AE1131" s="39"/>
      <c r="AR1131" s="224" t="s">
        <v>668</v>
      </c>
      <c r="AT1131" s="224" t="s">
        <v>159</v>
      </c>
      <c r="AU1131" s="224" t="s">
        <v>85</v>
      </c>
      <c r="AY1131" s="17" t="s">
        <v>151</v>
      </c>
      <c r="BE1131" s="225">
        <f>IF(N1131="základní",J1131,0)</f>
        <v>0</v>
      </c>
      <c r="BF1131" s="225">
        <f>IF(N1131="snížená",J1131,0)</f>
        <v>0</v>
      </c>
      <c r="BG1131" s="225">
        <f>IF(N1131="zákl. přenesená",J1131,0)</f>
        <v>0</v>
      </c>
      <c r="BH1131" s="225">
        <f>IF(N1131="sníž. přenesená",J1131,0)</f>
        <v>0</v>
      </c>
      <c r="BI1131" s="225">
        <f>IF(N1131="nulová",J1131,0)</f>
        <v>0</v>
      </c>
      <c r="BJ1131" s="17" t="s">
        <v>83</v>
      </c>
      <c r="BK1131" s="225">
        <f>ROUND(I1131*H1131,2)</f>
        <v>0</v>
      </c>
      <c r="BL1131" s="17" t="s">
        <v>668</v>
      </c>
      <c r="BM1131" s="224" t="s">
        <v>4145</v>
      </c>
    </row>
    <row r="1132" s="2" customFormat="1" ht="16.5" customHeight="1">
      <c r="A1132" s="39"/>
      <c r="B1132" s="40"/>
      <c r="C1132" s="226" t="s">
        <v>4146</v>
      </c>
      <c r="D1132" s="226" t="s">
        <v>159</v>
      </c>
      <c r="E1132" s="227" t="s">
        <v>4147</v>
      </c>
      <c r="F1132" s="228" t="s">
        <v>4148</v>
      </c>
      <c r="G1132" s="229" t="s">
        <v>162</v>
      </c>
      <c r="H1132" s="230">
        <v>2</v>
      </c>
      <c r="I1132" s="231"/>
      <c r="J1132" s="232">
        <f>ROUND(I1132*H1132,2)</f>
        <v>0</v>
      </c>
      <c r="K1132" s="228" t="s">
        <v>156</v>
      </c>
      <c r="L1132" s="233"/>
      <c r="M1132" s="234" t="s">
        <v>32</v>
      </c>
      <c r="N1132" s="235" t="s">
        <v>47</v>
      </c>
      <c r="O1132" s="85"/>
      <c r="P1132" s="222">
        <f>O1132*H1132</f>
        <v>0</v>
      </c>
      <c r="Q1132" s="222">
        <v>0</v>
      </c>
      <c r="R1132" s="222">
        <f>Q1132*H1132</f>
        <v>0</v>
      </c>
      <c r="S1132" s="222">
        <v>0</v>
      </c>
      <c r="T1132" s="223">
        <f>S1132*H1132</f>
        <v>0</v>
      </c>
      <c r="U1132" s="39"/>
      <c r="V1132" s="39"/>
      <c r="W1132" s="39"/>
      <c r="X1132" s="39"/>
      <c r="Y1132" s="39"/>
      <c r="Z1132" s="39"/>
      <c r="AA1132" s="39"/>
      <c r="AB1132" s="39"/>
      <c r="AC1132" s="39"/>
      <c r="AD1132" s="39"/>
      <c r="AE1132" s="39"/>
      <c r="AR1132" s="224" t="s">
        <v>668</v>
      </c>
      <c r="AT1132" s="224" t="s">
        <v>159</v>
      </c>
      <c r="AU1132" s="224" t="s">
        <v>85</v>
      </c>
      <c r="AY1132" s="17" t="s">
        <v>151</v>
      </c>
      <c r="BE1132" s="225">
        <f>IF(N1132="základní",J1132,0)</f>
        <v>0</v>
      </c>
      <c r="BF1132" s="225">
        <f>IF(N1132="snížená",J1132,0)</f>
        <v>0</v>
      </c>
      <c r="BG1132" s="225">
        <f>IF(N1132="zákl. přenesená",J1132,0)</f>
        <v>0</v>
      </c>
      <c r="BH1132" s="225">
        <f>IF(N1132="sníž. přenesená",J1132,0)</f>
        <v>0</v>
      </c>
      <c r="BI1132" s="225">
        <f>IF(N1132="nulová",J1132,0)</f>
        <v>0</v>
      </c>
      <c r="BJ1132" s="17" t="s">
        <v>83</v>
      </c>
      <c r="BK1132" s="225">
        <f>ROUND(I1132*H1132,2)</f>
        <v>0</v>
      </c>
      <c r="BL1132" s="17" t="s">
        <v>668</v>
      </c>
      <c r="BM1132" s="224" t="s">
        <v>4149</v>
      </c>
    </row>
    <row r="1133" s="2" customFormat="1" ht="33" customHeight="1">
      <c r="A1133" s="39"/>
      <c r="B1133" s="40"/>
      <c r="C1133" s="213" t="s">
        <v>4150</v>
      </c>
      <c r="D1133" s="213" t="s">
        <v>152</v>
      </c>
      <c r="E1133" s="214" t="s">
        <v>4151</v>
      </c>
      <c r="F1133" s="215" t="s">
        <v>4152</v>
      </c>
      <c r="G1133" s="216" t="s">
        <v>162</v>
      </c>
      <c r="H1133" s="217">
        <v>1</v>
      </c>
      <c r="I1133" s="218"/>
      <c r="J1133" s="219">
        <f>ROUND(I1133*H1133,2)</f>
        <v>0</v>
      </c>
      <c r="K1133" s="215" t="s">
        <v>32</v>
      </c>
      <c r="L1133" s="45"/>
      <c r="M1133" s="220" t="s">
        <v>32</v>
      </c>
      <c r="N1133" s="221" t="s">
        <v>47</v>
      </c>
      <c r="O1133" s="85"/>
      <c r="P1133" s="222">
        <f>O1133*H1133</f>
        <v>0</v>
      </c>
      <c r="Q1133" s="222">
        <v>0</v>
      </c>
      <c r="R1133" s="222">
        <f>Q1133*H1133</f>
        <v>0</v>
      </c>
      <c r="S1133" s="222">
        <v>0</v>
      </c>
      <c r="T1133" s="223">
        <f>S1133*H1133</f>
        <v>0</v>
      </c>
      <c r="U1133" s="39"/>
      <c r="V1133" s="39"/>
      <c r="W1133" s="39"/>
      <c r="X1133" s="39"/>
      <c r="Y1133" s="39"/>
      <c r="Z1133" s="39"/>
      <c r="AA1133" s="39"/>
      <c r="AB1133" s="39"/>
      <c r="AC1133" s="39"/>
      <c r="AD1133" s="39"/>
      <c r="AE1133" s="39"/>
      <c r="AR1133" s="224" t="s">
        <v>83</v>
      </c>
      <c r="AT1133" s="224" t="s">
        <v>152</v>
      </c>
      <c r="AU1133" s="224" t="s">
        <v>85</v>
      </c>
      <c r="AY1133" s="17" t="s">
        <v>151</v>
      </c>
      <c r="BE1133" s="225">
        <f>IF(N1133="základní",J1133,0)</f>
        <v>0</v>
      </c>
      <c r="BF1133" s="225">
        <f>IF(N1133="snížená",J1133,0)</f>
        <v>0</v>
      </c>
      <c r="BG1133" s="225">
        <f>IF(N1133="zákl. přenesená",J1133,0)</f>
        <v>0</v>
      </c>
      <c r="BH1133" s="225">
        <f>IF(N1133="sníž. přenesená",J1133,0)</f>
        <v>0</v>
      </c>
      <c r="BI1133" s="225">
        <f>IF(N1133="nulová",J1133,0)</f>
        <v>0</v>
      </c>
      <c r="BJ1133" s="17" t="s">
        <v>83</v>
      </c>
      <c r="BK1133" s="225">
        <f>ROUND(I1133*H1133,2)</f>
        <v>0</v>
      </c>
      <c r="BL1133" s="17" t="s">
        <v>83</v>
      </c>
      <c r="BM1133" s="224" t="s">
        <v>4153</v>
      </c>
    </row>
    <row r="1134" s="12" customFormat="1" ht="22.8" customHeight="1">
      <c r="A1134" s="12"/>
      <c r="B1134" s="199"/>
      <c r="C1134" s="200"/>
      <c r="D1134" s="201" t="s">
        <v>75</v>
      </c>
      <c r="E1134" s="236" t="s">
        <v>4154</v>
      </c>
      <c r="F1134" s="236" t="s">
        <v>4155</v>
      </c>
      <c r="G1134" s="200"/>
      <c r="H1134" s="200"/>
      <c r="I1134" s="203"/>
      <c r="J1134" s="237">
        <f>BK1134</f>
        <v>0</v>
      </c>
      <c r="K1134" s="200"/>
      <c r="L1134" s="205"/>
      <c r="M1134" s="206"/>
      <c r="N1134" s="207"/>
      <c r="O1134" s="207"/>
      <c r="P1134" s="208">
        <f>SUM(P1135:P1176)</f>
        <v>0</v>
      </c>
      <c r="Q1134" s="207"/>
      <c r="R1134" s="208">
        <f>SUM(R1135:R1176)</f>
        <v>0</v>
      </c>
      <c r="S1134" s="207"/>
      <c r="T1134" s="209">
        <f>SUM(T1135:T1176)</f>
        <v>0</v>
      </c>
      <c r="U1134" s="12"/>
      <c r="V1134" s="12"/>
      <c r="W1134" s="12"/>
      <c r="X1134" s="12"/>
      <c r="Y1134" s="12"/>
      <c r="Z1134" s="12"/>
      <c r="AA1134" s="12"/>
      <c r="AB1134" s="12"/>
      <c r="AC1134" s="12"/>
      <c r="AD1134" s="12"/>
      <c r="AE1134" s="12"/>
      <c r="AR1134" s="210" t="s">
        <v>83</v>
      </c>
      <c r="AT1134" s="211" t="s">
        <v>75</v>
      </c>
      <c r="AU1134" s="211" t="s">
        <v>83</v>
      </c>
      <c r="AY1134" s="210" t="s">
        <v>151</v>
      </c>
      <c r="BK1134" s="212">
        <f>SUM(BK1135:BK1176)</f>
        <v>0</v>
      </c>
    </row>
    <row r="1135" s="2" customFormat="1" ht="16.5" customHeight="1">
      <c r="A1135" s="39"/>
      <c r="B1135" s="40"/>
      <c r="C1135" s="213" t="s">
        <v>4156</v>
      </c>
      <c r="D1135" s="213" t="s">
        <v>152</v>
      </c>
      <c r="E1135" s="214" t="s">
        <v>4157</v>
      </c>
      <c r="F1135" s="215" t="s">
        <v>4158</v>
      </c>
      <c r="G1135" s="216" t="s">
        <v>162</v>
      </c>
      <c r="H1135" s="217">
        <v>1</v>
      </c>
      <c r="I1135" s="218"/>
      <c r="J1135" s="219">
        <f>ROUND(I1135*H1135,2)</f>
        <v>0</v>
      </c>
      <c r="K1135" s="215" t="s">
        <v>156</v>
      </c>
      <c r="L1135" s="45"/>
      <c r="M1135" s="220" t="s">
        <v>32</v>
      </c>
      <c r="N1135" s="221" t="s">
        <v>47</v>
      </c>
      <c r="O1135" s="85"/>
      <c r="P1135" s="222">
        <f>O1135*H1135</f>
        <v>0</v>
      </c>
      <c r="Q1135" s="222">
        <v>0</v>
      </c>
      <c r="R1135" s="222">
        <f>Q1135*H1135</f>
        <v>0</v>
      </c>
      <c r="S1135" s="222">
        <v>0</v>
      </c>
      <c r="T1135" s="223">
        <f>S1135*H1135</f>
        <v>0</v>
      </c>
      <c r="U1135" s="39"/>
      <c r="V1135" s="39"/>
      <c r="W1135" s="39"/>
      <c r="X1135" s="39"/>
      <c r="Y1135" s="39"/>
      <c r="Z1135" s="39"/>
      <c r="AA1135" s="39"/>
      <c r="AB1135" s="39"/>
      <c r="AC1135" s="39"/>
      <c r="AD1135" s="39"/>
      <c r="AE1135" s="39"/>
      <c r="AR1135" s="224" t="s">
        <v>497</v>
      </c>
      <c r="AT1135" s="224" t="s">
        <v>152</v>
      </c>
      <c r="AU1135" s="224" t="s">
        <v>85</v>
      </c>
      <c r="AY1135" s="17" t="s">
        <v>151</v>
      </c>
      <c r="BE1135" s="225">
        <f>IF(N1135="základní",J1135,0)</f>
        <v>0</v>
      </c>
      <c r="BF1135" s="225">
        <f>IF(N1135="snížená",J1135,0)</f>
        <v>0</v>
      </c>
      <c r="BG1135" s="225">
        <f>IF(N1135="zákl. přenesená",J1135,0)</f>
        <v>0</v>
      </c>
      <c r="BH1135" s="225">
        <f>IF(N1135="sníž. přenesená",J1135,0)</f>
        <v>0</v>
      </c>
      <c r="BI1135" s="225">
        <f>IF(N1135="nulová",J1135,0)</f>
        <v>0</v>
      </c>
      <c r="BJ1135" s="17" t="s">
        <v>83</v>
      </c>
      <c r="BK1135" s="225">
        <f>ROUND(I1135*H1135,2)</f>
        <v>0</v>
      </c>
      <c r="BL1135" s="17" t="s">
        <v>497</v>
      </c>
      <c r="BM1135" s="224" t="s">
        <v>4159</v>
      </c>
    </row>
    <row r="1136" s="2" customFormat="1" ht="21.75" customHeight="1">
      <c r="A1136" s="39"/>
      <c r="B1136" s="40"/>
      <c r="C1136" s="213" t="s">
        <v>4160</v>
      </c>
      <c r="D1136" s="213" t="s">
        <v>152</v>
      </c>
      <c r="E1136" s="214" t="s">
        <v>4161</v>
      </c>
      <c r="F1136" s="215" t="s">
        <v>4162</v>
      </c>
      <c r="G1136" s="216" t="s">
        <v>162</v>
      </c>
      <c r="H1136" s="217">
        <v>1</v>
      </c>
      <c r="I1136" s="218"/>
      <c r="J1136" s="219">
        <f>ROUND(I1136*H1136,2)</f>
        <v>0</v>
      </c>
      <c r="K1136" s="215" t="s">
        <v>156</v>
      </c>
      <c r="L1136" s="45"/>
      <c r="M1136" s="220" t="s">
        <v>32</v>
      </c>
      <c r="N1136" s="221" t="s">
        <v>47</v>
      </c>
      <c r="O1136" s="85"/>
      <c r="P1136" s="222">
        <f>O1136*H1136</f>
        <v>0</v>
      </c>
      <c r="Q1136" s="222">
        <v>0</v>
      </c>
      <c r="R1136" s="222">
        <f>Q1136*H1136</f>
        <v>0</v>
      </c>
      <c r="S1136" s="222">
        <v>0</v>
      </c>
      <c r="T1136" s="223">
        <f>S1136*H1136</f>
        <v>0</v>
      </c>
      <c r="U1136" s="39"/>
      <c r="V1136" s="39"/>
      <c r="W1136" s="39"/>
      <c r="X1136" s="39"/>
      <c r="Y1136" s="39"/>
      <c r="Z1136" s="39"/>
      <c r="AA1136" s="39"/>
      <c r="AB1136" s="39"/>
      <c r="AC1136" s="39"/>
      <c r="AD1136" s="39"/>
      <c r="AE1136" s="39"/>
      <c r="AR1136" s="224" t="s">
        <v>157</v>
      </c>
      <c r="AT1136" s="224" t="s">
        <v>152</v>
      </c>
      <c r="AU1136" s="224" t="s">
        <v>85</v>
      </c>
      <c r="AY1136" s="17" t="s">
        <v>151</v>
      </c>
      <c r="BE1136" s="225">
        <f>IF(N1136="základní",J1136,0)</f>
        <v>0</v>
      </c>
      <c r="BF1136" s="225">
        <f>IF(N1136="snížená",J1136,0)</f>
        <v>0</v>
      </c>
      <c r="BG1136" s="225">
        <f>IF(N1136="zákl. přenesená",J1136,0)</f>
        <v>0</v>
      </c>
      <c r="BH1136" s="225">
        <f>IF(N1136="sníž. přenesená",J1136,0)</f>
        <v>0</v>
      </c>
      <c r="BI1136" s="225">
        <f>IF(N1136="nulová",J1136,0)</f>
        <v>0</v>
      </c>
      <c r="BJ1136" s="17" t="s">
        <v>83</v>
      </c>
      <c r="BK1136" s="225">
        <f>ROUND(I1136*H1136,2)</f>
        <v>0</v>
      </c>
      <c r="BL1136" s="17" t="s">
        <v>157</v>
      </c>
      <c r="BM1136" s="224" t="s">
        <v>4163</v>
      </c>
    </row>
    <row r="1137" s="2" customFormat="1" ht="16.5" customHeight="1">
      <c r="A1137" s="39"/>
      <c r="B1137" s="40"/>
      <c r="C1137" s="213" t="s">
        <v>4164</v>
      </c>
      <c r="D1137" s="213" t="s">
        <v>152</v>
      </c>
      <c r="E1137" s="214" t="s">
        <v>4165</v>
      </c>
      <c r="F1137" s="215" t="s">
        <v>4166</v>
      </c>
      <c r="G1137" s="216" t="s">
        <v>162</v>
      </c>
      <c r="H1137" s="217">
        <v>10</v>
      </c>
      <c r="I1137" s="218"/>
      <c r="J1137" s="219">
        <f>ROUND(I1137*H1137,2)</f>
        <v>0</v>
      </c>
      <c r="K1137" s="215" t="s">
        <v>156</v>
      </c>
      <c r="L1137" s="45"/>
      <c r="M1137" s="220" t="s">
        <v>32</v>
      </c>
      <c r="N1137" s="221" t="s">
        <v>47</v>
      </c>
      <c r="O1137" s="85"/>
      <c r="P1137" s="222">
        <f>O1137*H1137</f>
        <v>0</v>
      </c>
      <c r="Q1137" s="222">
        <v>0</v>
      </c>
      <c r="R1137" s="222">
        <f>Q1137*H1137</f>
        <v>0</v>
      </c>
      <c r="S1137" s="222">
        <v>0</v>
      </c>
      <c r="T1137" s="223">
        <f>S1137*H1137</f>
        <v>0</v>
      </c>
      <c r="U1137" s="39"/>
      <c r="V1137" s="39"/>
      <c r="W1137" s="39"/>
      <c r="X1137" s="39"/>
      <c r="Y1137" s="39"/>
      <c r="Z1137" s="39"/>
      <c r="AA1137" s="39"/>
      <c r="AB1137" s="39"/>
      <c r="AC1137" s="39"/>
      <c r="AD1137" s="39"/>
      <c r="AE1137" s="39"/>
      <c r="AR1137" s="224" t="s">
        <v>157</v>
      </c>
      <c r="AT1137" s="224" t="s">
        <v>152</v>
      </c>
      <c r="AU1137" s="224" t="s">
        <v>85</v>
      </c>
      <c r="AY1137" s="17" t="s">
        <v>151</v>
      </c>
      <c r="BE1137" s="225">
        <f>IF(N1137="základní",J1137,0)</f>
        <v>0</v>
      </c>
      <c r="BF1137" s="225">
        <f>IF(N1137="snížená",J1137,0)</f>
        <v>0</v>
      </c>
      <c r="BG1137" s="225">
        <f>IF(N1137="zákl. přenesená",J1137,0)</f>
        <v>0</v>
      </c>
      <c r="BH1137" s="225">
        <f>IF(N1137="sníž. přenesená",J1137,0)</f>
        <v>0</v>
      </c>
      <c r="BI1137" s="225">
        <f>IF(N1137="nulová",J1137,0)</f>
        <v>0</v>
      </c>
      <c r="BJ1137" s="17" t="s">
        <v>83</v>
      </c>
      <c r="BK1137" s="225">
        <f>ROUND(I1137*H1137,2)</f>
        <v>0</v>
      </c>
      <c r="BL1137" s="17" t="s">
        <v>157</v>
      </c>
      <c r="BM1137" s="224" t="s">
        <v>4167</v>
      </c>
    </row>
    <row r="1138" s="2" customFormat="1" ht="16.5" customHeight="1">
      <c r="A1138" s="39"/>
      <c r="B1138" s="40"/>
      <c r="C1138" s="226" t="s">
        <v>4168</v>
      </c>
      <c r="D1138" s="226" t="s">
        <v>159</v>
      </c>
      <c r="E1138" s="227" t="s">
        <v>4169</v>
      </c>
      <c r="F1138" s="228" t="s">
        <v>4170</v>
      </c>
      <c r="G1138" s="229" t="s">
        <v>162</v>
      </c>
      <c r="H1138" s="230">
        <v>10</v>
      </c>
      <c r="I1138" s="231"/>
      <c r="J1138" s="232">
        <f>ROUND(I1138*H1138,2)</f>
        <v>0</v>
      </c>
      <c r="K1138" s="228" t="s">
        <v>156</v>
      </c>
      <c r="L1138" s="233"/>
      <c r="M1138" s="234" t="s">
        <v>32</v>
      </c>
      <c r="N1138" s="235" t="s">
        <v>47</v>
      </c>
      <c r="O1138" s="85"/>
      <c r="P1138" s="222">
        <f>O1138*H1138</f>
        <v>0</v>
      </c>
      <c r="Q1138" s="222">
        <v>0</v>
      </c>
      <c r="R1138" s="222">
        <f>Q1138*H1138</f>
        <v>0</v>
      </c>
      <c r="S1138" s="222">
        <v>0</v>
      </c>
      <c r="T1138" s="223">
        <f>S1138*H1138</f>
        <v>0</v>
      </c>
      <c r="U1138" s="39"/>
      <c r="V1138" s="39"/>
      <c r="W1138" s="39"/>
      <c r="X1138" s="39"/>
      <c r="Y1138" s="39"/>
      <c r="Z1138" s="39"/>
      <c r="AA1138" s="39"/>
      <c r="AB1138" s="39"/>
      <c r="AC1138" s="39"/>
      <c r="AD1138" s="39"/>
      <c r="AE1138" s="39"/>
      <c r="AR1138" s="224" t="s">
        <v>163</v>
      </c>
      <c r="AT1138" s="224" t="s">
        <v>159</v>
      </c>
      <c r="AU1138" s="224" t="s">
        <v>85</v>
      </c>
      <c r="AY1138" s="17" t="s">
        <v>151</v>
      </c>
      <c r="BE1138" s="225">
        <f>IF(N1138="základní",J1138,0)</f>
        <v>0</v>
      </c>
      <c r="BF1138" s="225">
        <f>IF(N1138="snížená",J1138,0)</f>
        <v>0</v>
      </c>
      <c r="BG1138" s="225">
        <f>IF(N1138="zákl. přenesená",J1138,0)</f>
        <v>0</v>
      </c>
      <c r="BH1138" s="225">
        <f>IF(N1138="sníž. přenesená",J1138,0)</f>
        <v>0</v>
      </c>
      <c r="BI1138" s="225">
        <f>IF(N1138="nulová",J1138,0)</f>
        <v>0</v>
      </c>
      <c r="BJ1138" s="17" t="s">
        <v>83</v>
      </c>
      <c r="BK1138" s="225">
        <f>ROUND(I1138*H1138,2)</f>
        <v>0</v>
      </c>
      <c r="BL1138" s="17" t="s">
        <v>164</v>
      </c>
      <c r="BM1138" s="224" t="s">
        <v>4171</v>
      </c>
    </row>
    <row r="1139" s="2" customFormat="1" ht="16.5" customHeight="1">
      <c r="A1139" s="39"/>
      <c r="B1139" s="40"/>
      <c r="C1139" s="226" t="s">
        <v>4172</v>
      </c>
      <c r="D1139" s="226" t="s">
        <v>159</v>
      </c>
      <c r="E1139" s="227" t="s">
        <v>4173</v>
      </c>
      <c r="F1139" s="228" t="s">
        <v>4174</v>
      </c>
      <c r="G1139" s="229" t="s">
        <v>162</v>
      </c>
      <c r="H1139" s="230">
        <v>2</v>
      </c>
      <c r="I1139" s="231"/>
      <c r="J1139" s="232">
        <f>ROUND(I1139*H1139,2)</f>
        <v>0</v>
      </c>
      <c r="K1139" s="228" t="s">
        <v>156</v>
      </c>
      <c r="L1139" s="233"/>
      <c r="M1139" s="234" t="s">
        <v>32</v>
      </c>
      <c r="N1139" s="235" t="s">
        <v>47</v>
      </c>
      <c r="O1139" s="85"/>
      <c r="P1139" s="222">
        <f>O1139*H1139</f>
        <v>0</v>
      </c>
      <c r="Q1139" s="222">
        <v>0</v>
      </c>
      <c r="R1139" s="222">
        <f>Q1139*H1139</f>
        <v>0</v>
      </c>
      <c r="S1139" s="222">
        <v>0</v>
      </c>
      <c r="T1139" s="223">
        <f>S1139*H1139</f>
        <v>0</v>
      </c>
      <c r="U1139" s="39"/>
      <c r="V1139" s="39"/>
      <c r="W1139" s="39"/>
      <c r="X1139" s="39"/>
      <c r="Y1139" s="39"/>
      <c r="Z1139" s="39"/>
      <c r="AA1139" s="39"/>
      <c r="AB1139" s="39"/>
      <c r="AC1139" s="39"/>
      <c r="AD1139" s="39"/>
      <c r="AE1139" s="39"/>
      <c r="AR1139" s="224" t="s">
        <v>163</v>
      </c>
      <c r="AT1139" s="224" t="s">
        <v>159</v>
      </c>
      <c r="AU1139" s="224" t="s">
        <v>85</v>
      </c>
      <c r="AY1139" s="17" t="s">
        <v>151</v>
      </c>
      <c r="BE1139" s="225">
        <f>IF(N1139="základní",J1139,0)</f>
        <v>0</v>
      </c>
      <c r="BF1139" s="225">
        <f>IF(N1139="snížená",J1139,0)</f>
        <v>0</v>
      </c>
      <c r="BG1139" s="225">
        <f>IF(N1139="zákl. přenesená",J1139,0)</f>
        <v>0</v>
      </c>
      <c r="BH1139" s="225">
        <f>IF(N1139="sníž. přenesená",J1139,0)</f>
        <v>0</v>
      </c>
      <c r="BI1139" s="225">
        <f>IF(N1139="nulová",J1139,0)</f>
        <v>0</v>
      </c>
      <c r="BJ1139" s="17" t="s">
        <v>83</v>
      </c>
      <c r="BK1139" s="225">
        <f>ROUND(I1139*H1139,2)</f>
        <v>0</v>
      </c>
      <c r="BL1139" s="17" t="s">
        <v>164</v>
      </c>
      <c r="BM1139" s="224" t="s">
        <v>4175</v>
      </c>
    </row>
    <row r="1140" s="2" customFormat="1" ht="16.5" customHeight="1">
      <c r="A1140" s="39"/>
      <c r="B1140" s="40"/>
      <c r="C1140" s="226" t="s">
        <v>4176</v>
      </c>
      <c r="D1140" s="226" t="s">
        <v>159</v>
      </c>
      <c r="E1140" s="227" t="s">
        <v>4177</v>
      </c>
      <c r="F1140" s="228" t="s">
        <v>4178</v>
      </c>
      <c r="G1140" s="229" t="s">
        <v>162</v>
      </c>
      <c r="H1140" s="230">
        <v>1</v>
      </c>
      <c r="I1140" s="231"/>
      <c r="J1140" s="232">
        <f>ROUND(I1140*H1140,2)</f>
        <v>0</v>
      </c>
      <c r="K1140" s="228" t="s">
        <v>156</v>
      </c>
      <c r="L1140" s="233"/>
      <c r="M1140" s="234" t="s">
        <v>32</v>
      </c>
      <c r="N1140" s="235" t="s">
        <v>47</v>
      </c>
      <c r="O1140" s="85"/>
      <c r="P1140" s="222">
        <f>O1140*H1140</f>
        <v>0</v>
      </c>
      <c r="Q1140" s="222">
        <v>0</v>
      </c>
      <c r="R1140" s="222">
        <f>Q1140*H1140</f>
        <v>0</v>
      </c>
      <c r="S1140" s="222">
        <v>0</v>
      </c>
      <c r="T1140" s="223">
        <f>S1140*H1140</f>
        <v>0</v>
      </c>
      <c r="U1140" s="39"/>
      <c r="V1140" s="39"/>
      <c r="W1140" s="39"/>
      <c r="X1140" s="39"/>
      <c r="Y1140" s="39"/>
      <c r="Z1140" s="39"/>
      <c r="AA1140" s="39"/>
      <c r="AB1140" s="39"/>
      <c r="AC1140" s="39"/>
      <c r="AD1140" s="39"/>
      <c r="AE1140" s="39"/>
      <c r="AR1140" s="224" t="s">
        <v>668</v>
      </c>
      <c r="AT1140" s="224" t="s">
        <v>159</v>
      </c>
      <c r="AU1140" s="224" t="s">
        <v>85</v>
      </c>
      <c r="AY1140" s="17" t="s">
        <v>151</v>
      </c>
      <c r="BE1140" s="225">
        <f>IF(N1140="základní",J1140,0)</f>
        <v>0</v>
      </c>
      <c r="BF1140" s="225">
        <f>IF(N1140="snížená",J1140,0)</f>
        <v>0</v>
      </c>
      <c r="BG1140" s="225">
        <f>IF(N1140="zákl. přenesená",J1140,0)</f>
        <v>0</v>
      </c>
      <c r="BH1140" s="225">
        <f>IF(N1140="sníž. přenesená",J1140,0)</f>
        <v>0</v>
      </c>
      <c r="BI1140" s="225">
        <f>IF(N1140="nulová",J1140,0)</f>
        <v>0</v>
      </c>
      <c r="BJ1140" s="17" t="s">
        <v>83</v>
      </c>
      <c r="BK1140" s="225">
        <f>ROUND(I1140*H1140,2)</f>
        <v>0</v>
      </c>
      <c r="BL1140" s="17" t="s">
        <v>668</v>
      </c>
      <c r="BM1140" s="224" t="s">
        <v>4179</v>
      </c>
    </row>
    <row r="1141" s="2" customFormat="1" ht="16.5" customHeight="1">
      <c r="A1141" s="39"/>
      <c r="B1141" s="40"/>
      <c r="C1141" s="226" t="s">
        <v>4180</v>
      </c>
      <c r="D1141" s="226" t="s">
        <v>159</v>
      </c>
      <c r="E1141" s="227" t="s">
        <v>4181</v>
      </c>
      <c r="F1141" s="228" t="s">
        <v>4182</v>
      </c>
      <c r="G1141" s="229" t="s">
        <v>162</v>
      </c>
      <c r="H1141" s="230">
        <v>1</v>
      </c>
      <c r="I1141" s="231"/>
      <c r="J1141" s="232">
        <f>ROUND(I1141*H1141,2)</f>
        <v>0</v>
      </c>
      <c r="K1141" s="228" t="s">
        <v>156</v>
      </c>
      <c r="L1141" s="233"/>
      <c r="M1141" s="234" t="s">
        <v>32</v>
      </c>
      <c r="N1141" s="235" t="s">
        <v>47</v>
      </c>
      <c r="O1141" s="85"/>
      <c r="P1141" s="222">
        <f>O1141*H1141</f>
        <v>0</v>
      </c>
      <c r="Q1141" s="222">
        <v>0</v>
      </c>
      <c r="R1141" s="222">
        <f>Q1141*H1141</f>
        <v>0</v>
      </c>
      <c r="S1141" s="222">
        <v>0</v>
      </c>
      <c r="T1141" s="223">
        <f>S1141*H1141</f>
        <v>0</v>
      </c>
      <c r="U1141" s="39"/>
      <c r="V1141" s="39"/>
      <c r="W1141" s="39"/>
      <c r="X1141" s="39"/>
      <c r="Y1141" s="39"/>
      <c r="Z1141" s="39"/>
      <c r="AA1141" s="39"/>
      <c r="AB1141" s="39"/>
      <c r="AC1141" s="39"/>
      <c r="AD1141" s="39"/>
      <c r="AE1141" s="39"/>
      <c r="AR1141" s="224" t="s">
        <v>668</v>
      </c>
      <c r="AT1141" s="224" t="s">
        <v>159</v>
      </c>
      <c r="AU1141" s="224" t="s">
        <v>85</v>
      </c>
      <c r="AY1141" s="17" t="s">
        <v>151</v>
      </c>
      <c r="BE1141" s="225">
        <f>IF(N1141="základní",J1141,0)</f>
        <v>0</v>
      </c>
      <c r="BF1141" s="225">
        <f>IF(N1141="snížená",J1141,0)</f>
        <v>0</v>
      </c>
      <c r="BG1141" s="225">
        <f>IF(N1141="zákl. přenesená",J1141,0)</f>
        <v>0</v>
      </c>
      <c r="BH1141" s="225">
        <f>IF(N1141="sníž. přenesená",J1141,0)</f>
        <v>0</v>
      </c>
      <c r="BI1141" s="225">
        <f>IF(N1141="nulová",J1141,0)</f>
        <v>0</v>
      </c>
      <c r="BJ1141" s="17" t="s">
        <v>83</v>
      </c>
      <c r="BK1141" s="225">
        <f>ROUND(I1141*H1141,2)</f>
        <v>0</v>
      </c>
      <c r="BL1141" s="17" t="s">
        <v>668</v>
      </c>
      <c r="BM1141" s="224" t="s">
        <v>4183</v>
      </c>
    </row>
    <row r="1142" s="2" customFormat="1">
      <c r="A1142" s="39"/>
      <c r="B1142" s="40"/>
      <c r="C1142" s="226" t="s">
        <v>4184</v>
      </c>
      <c r="D1142" s="226" t="s">
        <v>159</v>
      </c>
      <c r="E1142" s="227" t="s">
        <v>4185</v>
      </c>
      <c r="F1142" s="228" t="s">
        <v>4186</v>
      </c>
      <c r="G1142" s="229" t="s">
        <v>4187</v>
      </c>
      <c r="H1142" s="230">
        <v>1</v>
      </c>
      <c r="I1142" s="231"/>
      <c r="J1142" s="232">
        <f>ROUND(I1142*H1142,2)</f>
        <v>0</v>
      </c>
      <c r="K1142" s="228" t="s">
        <v>156</v>
      </c>
      <c r="L1142" s="233"/>
      <c r="M1142" s="234" t="s">
        <v>32</v>
      </c>
      <c r="N1142" s="235" t="s">
        <v>47</v>
      </c>
      <c r="O1142" s="85"/>
      <c r="P1142" s="222">
        <f>O1142*H1142</f>
        <v>0</v>
      </c>
      <c r="Q1142" s="222">
        <v>0</v>
      </c>
      <c r="R1142" s="222">
        <f>Q1142*H1142</f>
        <v>0</v>
      </c>
      <c r="S1142" s="222">
        <v>0</v>
      </c>
      <c r="T1142" s="223">
        <f>S1142*H1142</f>
        <v>0</v>
      </c>
      <c r="U1142" s="39"/>
      <c r="V1142" s="39"/>
      <c r="W1142" s="39"/>
      <c r="X1142" s="39"/>
      <c r="Y1142" s="39"/>
      <c r="Z1142" s="39"/>
      <c r="AA1142" s="39"/>
      <c r="AB1142" s="39"/>
      <c r="AC1142" s="39"/>
      <c r="AD1142" s="39"/>
      <c r="AE1142" s="39"/>
      <c r="AR1142" s="224" t="s">
        <v>668</v>
      </c>
      <c r="AT1142" s="224" t="s">
        <v>159</v>
      </c>
      <c r="AU1142" s="224" t="s">
        <v>85</v>
      </c>
      <c r="AY1142" s="17" t="s">
        <v>151</v>
      </c>
      <c r="BE1142" s="225">
        <f>IF(N1142="základní",J1142,0)</f>
        <v>0</v>
      </c>
      <c r="BF1142" s="225">
        <f>IF(N1142="snížená",J1142,0)</f>
        <v>0</v>
      </c>
      <c r="BG1142" s="225">
        <f>IF(N1142="zákl. přenesená",J1142,0)</f>
        <v>0</v>
      </c>
      <c r="BH1142" s="225">
        <f>IF(N1142="sníž. přenesená",J1142,0)</f>
        <v>0</v>
      </c>
      <c r="BI1142" s="225">
        <f>IF(N1142="nulová",J1142,0)</f>
        <v>0</v>
      </c>
      <c r="BJ1142" s="17" t="s">
        <v>83</v>
      </c>
      <c r="BK1142" s="225">
        <f>ROUND(I1142*H1142,2)</f>
        <v>0</v>
      </c>
      <c r="BL1142" s="17" t="s">
        <v>668</v>
      </c>
      <c r="BM1142" s="224" t="s">
        <v>4188</v>
      </c>
    </row>
    <row r="1143" s="2" customFormat="1" ht="16.5" customHeight="1">
      <c r="A1143" s="39"/>
      <c r="B1143" s="40"/>
      <c r="C1143" s="226" t="s">
        <v>4189</v>
      </c>
      <c r="D1143" s="226" t="s">
        <v>159</v>
      </c>
      <c r="E1143" s="227" t="s">
        <v>4190</v>
      </c>
      <c r="F1143" s="228" t="s">
        <v>4191</v>
      </c>
      <c r="G1143" s="229" t="s">
        <v>162</v>
      </c>
      <c r="H1143" s="230">
        <v>2</v>
      </c>
      <c r="I1143" s="231"/>
      <c r="J1143" s="232">
        <f>ROUND(I1143*H1143,2)</f>
        <v>0</v>
      </c>
      <c r="K1143" s="228" t="s">
        <v>156</v>
      </c>
      <c r="L1143" s="233"/>
      <c r="M1143" s="234" t="s">
        <v>32</v>
      </c>
      <c r="N1143" s="235" t="s">
        <v>47</v>
      </c>
      <c r="O1143" s="85"/>
      <c r="P1143" s="222">
        <f>O1143*H1143</f>
        <v>0</v>
      </c>
      <c r="Q1143" s="222">
        <v>0</v>
      </c>
      <c r="R1143" s="222">
        <f>Q1143*H1143</f>
        <v>0</v>
      </c>
      <c r="S1143" s="222">
        <v>0</v>
      </c>
      <c r="T1143" s="223">
        <f>S1143*H1143</f>
        <v>0</v>
      </c>
      <c r="U1143" s="39"/>
      <c r="V1143" s="39"/>
      <c r="W1143" s="39"/>
      <c r="X1143" s="39"/>
      <c r="Y1143" s="39"/>
      <c r="Z1143" s="39"/>
      <c r="AA1143" s="39"/>
      <c r="AB1143" s="39"/>
      <c r="AC1143" s="39"/>
      <c r="AD1143" s="39"/>
      <c r="AE1143" s="39"/>
      <c r="AR1143" s="224" t="s">
        <v>163</v>
      </c>
      <c r="AT1143" s="224" t="s">
        <v>159</v>
      </c>
      <c r="AU1143" s="224" t="s">
        <v>85</v>
      </c>
      <c r="AY1143" s="17" t="s">
        <v>151</v>
      </c>
      <c r="BE1143" s="225">
        <f>IF(N1143="základní",J1143,0)</f>
        <v>0</v>
      </c>
      <c r="BF1143" s="225">
        <f>IF(N1143="snížená",J1143,0)</f>
        <v>0</v>
      </c>
      <c r="BG1143" s="225">
        <f>IF(N1143="zákl. přenesená",J1143,0)</f>
        <v>0</v>
      </c>
      <c r="BH1143" s="225">
        <f>IF(N1143="sníž. přenesená",J1143,0)</f>
        <v>0</v>
      </c>
      <c r="BI1143" s="225">
        <f>IF(N1143="nulová",J1143,0)</f>
        <v>0</v>
      </c>
      <c r="BJ1143" s="17" t="s">
        <v>83</v>
      </c>
      <c r="BK1143" s="225">
        <f>ROUND(I1143*H1143,2)</f>
        <v>0</v>
      </c>
      <c r="BL1143" s="17" t="s">
        <v>164</v>
      </c>
      <c r="BM1143" s="224" t="s">
        <v>4192</v>
      </c>
    </row>
    <row r="1144" s="2" customFormat="1" ht="16.5" customHeight="1">
      <c r="A1144" s="39"/>
      <c r="B1144" s="40"/>
      <c r="C1144" s="226" t="s">
        <v>4193</v>
      </c>
      <c r="D1144" s="226" t="s">
        <v>159</v>
      </c>
      <c r="E1144" s="227" t="s">
        <v>4194</v>
      </c>
      <c r="F1144" s="228" t="s">
        <v>4195</v>
      </c>
      <c r="G1144" s="229" t="s">
        <v>162</v>
      </c>
      <c r="H1144" s="230">
        <v>2</v>
      </c>
      <c r="I1144" s="231"/>
      <c r="J1144" s="232">
        <f>ROUND(I1144*H1144,2)</f>
        <v>0</v>
      </c>
      <c r="K1144" s="228" t="s">
        <v>156</v>
      </c>
      <c r="L1144" s="233"/>
      <c r="M1144" s="234" t="s">
        <v>32</v>
      </c>
      <c r="N1144" s="235" t="s">
        <v>47</v>
      </c>
      <c r="O1144" s="85"/>
      <c r="P1144" s="222">
        <f>O1144*H1144</f>
        <v>0</v>
      </c>
      <c r="Q1144" s="222">
        <v>0</v>
      </c>
      <c r="R1144" s="222">
        <f>Q1144*H1144</f>
        <v>0</v>
      </c>
      <c r="S1144" s="222">
        <v>0</v>
      </c>
      <c r="T1144" s="223">
        <f>S1144*H1144</f>
        <v>0</v>
      </c>
      <c r="U1144" s="39"/>
      <c r="V1144" s="39"/>
      <c r="W1144" s="39"/>
      <c r="X1144" s="39"/>
      <c r="Y1144" s="39"/>
      <c r="Z1144" s="39"/>
      <c r="AA1144" s="39"/>
      <c r="AB1144" s="39"/>
      <c r="AC1144" s="39"/>
      <c r="AD1144" s="39"/>
      <c r="AE1144" s="39"/>
      <c r="AR1144" s="224" t="s">
        <v>163</v>
      </c>
      <c r="AT1144" s="224" t="s">
        <v>159</v>
      </c>
      <c r="AU1144" s="224" t="s">
        <v>85</v>
      </c>
      <c r="AY1144" s="17" t="s">
        <v>151</v>
      </c>
      <c r="BE1144" s="225">
        <f>IF(N1144="základní",J1144,0)</f>
        <v>0</v>
      </c>
      <c r="BF1144" s="225">
        <f>IF(N1144="snížená",J1144,0)</f>
        <v>0</v>
      </c>
      <c r="BG1144" s="225">
        <f>IF(N1144="zákl. přenesená",J1144,0)</f>
        <v>0</v>
      </c>
      <c r="BH1144" s="225">
        <f>IF(N1144="sníž. přenesená",J1144,0)</f>
        <v>0</v>
      </c>
      <c r="BI1144" s="225">
        <f>IF(N1144="nulová",J1144,0)</f>
        <v>0</v>
      </c>
      <c r="BJ1144" s="17" t="s">
        <v>83</v>
      </c>
      <c r="BK1144" s="225">
        <f>ROUND(I1144*H1144,2)</f>
        <v>0</v>
      </c>
      <c r="BL1144" s="17" t="s">
        <v>164</v>
      </c>
      <c r="BM1144" s="224" t="s">
        <v>4196</v>
      </c>
    </row>
    <row r="1145" s="2" customFormat="1" ht="16.5" customHeight="1">
      <c r="A1145" s="39"/>
      <c r="B1145" s="40"/>
      <c r="C1145" s="213" t="s">
        <v>4197</v>
      </c>
      <c r="D1145" s="213" t="s">
        <v>152</v>
      </c>
      <c r="E1145" s="214" t="s">
        <v>4198</v>
      </c>
      <c r="F1145" s="215" t="s">
        <v>4199</v>
      </c>
      <c r="G1145" s="216" t="s">
        <v>162</v>
      </c>
      <c r="H1145" s="217">
        <v>2</v>
      </c>
      <c r="I1145" s="218"/>
      <c r="J1145" s="219">
        <f>ROUND(I1145*H1145,2)</f>
        <v>0</v>
      </c>
      <c r="K1145" s="215" t="s">
        <v>156</v>
      </c>
      <c r="L1145" s="45"/>
      <c r="M1145" s="220" t="s">
        <v>32</v>
      </c>
      <c r="N1145" s="221" t="s">
        <v>47</v>
      </c>
      <c r="O1145" s="85"/>
      <c r="P1145" s="222">
        <f>O1145*H1145</f>
        <v>0</v>
      </c>
      <c r="Q1145" s="222">
        <v>0</v>
      </c>
      <c r="R1145" s="222">
        <f>Q1145*H1145</f>
        <v>0</v>
      </c>
      <c r="S1145" s="222">
        <v>0</v>
      </c>
      <c r="T1145" s="223">
        <f>S1145*H1145</f>
        <v>0</v>
      </c>
      <c r="U1145" s="39"/>
      <c r="V1145" s="39"/>
      <c r="W1145" s="39"/>
      <c r="X1145" s="39"/>
      <c r="Y1145" s="39"/>
      <c r="Z1145" s="39"/>
      <c r="AA1145" s="39"/>
      <c r="AB1145" s="39"/>
      <c r="AC1145" s="39"/>
      <c r="AD1145" s="39"/>
      <c r="AE1145" s="39"/>
      <c r="AR1145" s="224" t="s">
        <v>497</v>
      </c>
      <c r="AT1145" s="224" t="s">
        <v>152</v>
      </c>
      <c r="AU1145" s="224" t="s">
        <v>85</v>
      </c>
      <c r="AY1145" s="17" t="s">
        <v>151</v>
      </c>
      <c r="BE1145" s="225">
        <f>IF(N1145="základní",J1145,0)</f>
        <v>0</v>
      </c>
      <c r="BF1145" s="225">
        <f>IF(N1145="snížená",J1145,0)</f>
        <v>0</v>
      </c>
      <c r="BG1145" s="225">
        <f>IF(N1145="zákl. přenesená",J1145,0)</f>
        <v>0</v>
      </c>
      <c r="BH1145" s="225">
        <f>IF(N1145="sníž. přenesená",J1145,0)</f>
        <v>0</v>
      </c>
      <c r="BI1145" s="225">
        <f>IF(N1145="nulová",J1145,0)</f>
        <v>0</v>
      </c>
      <c r="BJ1145" s="17" t="s">
        <v>83</v>
      </c>
      <c r="BK1145" s="225">
        <f>ROUND(I1145*H1145,2)</f>
        <v>0</v>
      </c>
      <c r="BL1145" s="17" t="s">
        <v>497</v>
      </c>
      <c r="BM1145" s="224" t="s">
        <v>4200</v>
      </c>
    </row>
    <row r="1146" s="2" customFormat="1" ht="16.5" customHeight="1">
      <c r="A1146" s="39"/>
      <c r="B1146" s="40"/>
      <c r="C1146" s="213" t="s">
        <v>4201</v>
      </c>
      <c r="D1146" s="213" t="s">
        <v>152</v>
      </c>
      <c r="E1146" s="214" t="s">
        <v>4202</v>
      </c>
      <c r="F1146" s="215" t="s">
        <v>4203</v>
      </c>
      <c r="G1146" s="216" t="s">
        <v>162</v>
      </c>
      <c r="H1146" s="217">
        <v>3</v>
      </c>
      <c r="I1146" s="218"/>
      <c r="J1146" s="219">
        <f>ROUND(I1146*H1146,2)</f>
        <v>0</v>
      </c>
      <c r="K1146" s="215" t="s">
        <v>156</v>
      </c>
      <c r="L1146" s="45"/>
      <c r="M1146" s="220" t="s">
        <v>32</v>
      </c>
      <c r="N1146" s="221" t="s">
        <v>47</v>
      </c>
      <c r="O1146" s="85"/>
      <c r="P1146" s="222">
        <f>O1146*H1146</f>
        <v>0</v>
      </c>
      <c r="Q1146" s="222">
        <v>0</v>
      </c>
      <c r="R1146" s="222">
        <f>Q1146*H1146</f>
        <v>0</v>
      </c>
      <c r="S1146" s="222">
        <v>0</v>
      </c>
      <c r="T1146" s="223">
        <f>S1146*H1146</f>
        <v>0</v>
      </c>
      <c r="U1146" s="39"/>
      <c r="V1146" s="39"/>
      <c r="W1146" s="39"/>
      <c r="X1146" s="39"/>
      <c r="Y1146" s="39"/>
      <c r="Z1146" s="39"/>
      <c r="AA1146" s="39"/>
      <c r="AB1146" s="39"/>
      <c r="AC1146" s="39"/>
      <c r="AD1146" s="39"/>
      <c r="AE1146" s="39"/>
      <c r="AR1146" s="224" t="s">
        <v>157</v>
      </c>
      <c r="AT1146" s="224" t="s">
        <v>152</v>
      </c>
      <c r="AU1146" s="224" t="s">
        <v>85</v>
      </c>
      <c r="AY1146" s="17" t="s">
        <v>151</v>
      </c>
      <c r="BE1146" s="225">
        <f>IF(N1146="základní",J1146,0)</f>
        <v>0</v>
      </c>
      <c r="BF1146" s="225">
        <f>IF(N1146="snížená",J1146,0)</f>
        <v>0</v>
      </c>
      <c r="BG1146" s="225">
        <f>IF(N1146="zákl. přenesená",J1146,0)</f>
        <v>0</v>
      </c>
      <c r="BH1146" s="225">
        <f>IF(N1146="sníž. přenesená",J1146,0)</f>
        <v>0</v>
      </c>
      <c r="BI1146" s="225">
        <f>IF(N1146="nulová",J1146,0)</f>
        <v>0</v>
      </c>
      <c r="BJ1146" s="17" t="s">
        <v>83</v>
      </c>
      <c r="BK1146" s="225">
        <f>ROUND(I1146*H1146,2)</f>
        <v>0</v>
      </c>
      <c r="BL1146" s="17" t="s">
        <v>157</v>
      </c>
      <c r="BM1146" s="224" t="s">
        <v>4204</v>
      </c>
    </row>
    <row r="1147" s="2" customFormat="1" ht="16.5" customHeight="1">
      <c r="A1147" s="39"/>
      <c r="B1147" s="40"/>
      <c r="C1147" s="226" t="s">
        <v>4205</v>
      </c>
      <c r="D1147" s="226" t="s">
        <v>159</v>
      </c>
      <c r="E1147" s="227" t="s">
        <v>4206</v>
      </c>
      <c r="F1147" s="228" t="s">
        <v>4207</v>
      </c>
      <c r="G1147" s="229" t="s">
        <v>162</v>
      </c>
      <c r="H1147" s="230">
        <v>2</v>
      </c>
      <c r="I1147" s="231"/>
      <c r="J1147" s="232">
        <f>ROUND(I1147*H1147,2)</f>
        <v>0</v>
      </c>
      <c r="K1147" s="228" t="s">
        <v>32</v>
      </c>
      <c r="L1147" s="233"/>
      <c r="M1147" s="234" t="s">
        <v>32</v>
      </c>
      <c r="N1147" s="235" t="s">
        <v>47</v>
      </c>
      <c r="O1147" s="85"/>
      <c r="P1147" s="222">
        <f>O1147*H1147</f>
        <v>0</v>
      </c>
      <c r="Q1147" s="222">
        <v>0</v>
      </c>
      <c r="R1147" s="222">
        <f>Q1147*H1147</f>
        <v>0</v>
      </c>
      <c r="S1147" s="222">
        <v>0</v>
      </c>
      <c r="T1147" s="223">
        <f>S1147*H1147</f>
        <v>0</v>
      </c>
      <c r="U1147" s="39"/>
      <c r="V1147" s="39"/>
      <c r="W1147" s="39"/>
      <c r="X1147" s="39"/>
      <c r="Y1147" s="39"/>
      <c r="Z1147" s="39"/>
      <c r="AA1147" s="39"/>
      <c r="AB1147" s="39"/>
      <c r="AC1147" s="39"/>
      <c r="AD1147" s="39"/>
      <c r="AE1147" s="39"/>
      <c r="AR1147" s="224" t="s">
        <v>668</v>
      </c>
      <c r="AT1147" s="224" t="s">
        <v>159</v>
      </c>
      <c r="AU1147" s="224" t="s">
        <v>85</v>
      </c>
      <c r="AY1147" s="17" t="s">
        <v>151</v>
      </c>
      <c r="BE1147" s="225">
        <f>IF(N1147="základní",J1147,0)</f>
        <v>0</v>
      </c>
      <c r="BF1147" s="225">
        <f>IF(N1147="snížená",J1147,0)</f>
        <v>0</v>
      </c>
      <c r="BG1147" s="225">
        <f>IF(N1147="zákl. přenesená",J1147,0)</f>
        <v>0</v>
      </c>
      <c r="BH1147" s="225">
        <f>IF(N1147="sníž. přenesená",J1147,0)</f>
        <v>0</v>
      </c>
      <c r="BI1147" s="225">
        <f>IF(N1147="nulová",J1147,0)</f>
        <v>0</v>
      </c>
      <c r="BJ1147" s="17" t="s">
        <v>83</v>
      </c>
      <c r="BK1147" s="225">
        <f>ROUND(I1147*H1147,2)</f>
        <v>0</v>
      </c>
      <c r="BL1147" s="17" t="s">
        <v>668</v>
      </c>
      <c r="BM1147" s="224" t="s">
        <v>4208</v>
      </c>
    </row>
    <row r="1148" s="2" customFormat="1" ht="16.5" customHeight="1">
      <c r="A1148" s="39"/>
      <c r="B1148" s="40"/>
      <c r="C1148" s="213" t="s">
        <v>4209</v>
      </c>
      <c r="D1148" s="213" t="s">
        <v>152</v>
      </c>
      <c r="E1148" s="214" t="s">
        <v>4210</v>
      </c>
      <c r="F1148" s="215" t="s">
        <v>4211</v>
      </c>
      <c r="G1148" s="216" t="s">
        <v>162</v>
      </c>
      <c r="H1148" s="217">
        <v>3</v>
      </c>
      <c r="I1148" s="218"/>
      <c r="J1148" s="219">
        <f>ROUND(I1148*H1148,2)</f>
        <v>0</v>
      </c>
      <c r="K1148" s="215" t="s">
        <v>156</v>
      </c>
      <c r="L1148" s="45"/>
      <c r="M1148" s="220" t="s">
        <v>32</v>
      </c>
      <c r="N1148" s="221" t="s">
        <v>47</v>
      </c>
      <c r="O1148" s="85"/>
      <c r="P1148" s="222">
        <f>O1148*H1148</f>
        <v>0</v>
      </c>
      <c r="Q1148" s="222">
        <v>0</v>
      </c>
      <c r="R1148" s="222">
        <f>Q1148*H1148</f>
        <v>0</v>
      </c>
      <c r="S1148" s="222">
        <v>0</v>
      </c>
      <c r="T1148" s="223">
        <f>S1148*H1148</f>
        <v>0</v>
      </c>
      <c r="U1148" s="39"/>
      <c r="V1148" s="39"/>
      <c r="W1148" s="39"/>
      <c r="X1148" s="39"/>
      <c r="Y1148" s="39"/>
      <c r="Z1148" s="39"/>
      <c r="AA1148" s="39"/>
      <c r="AB1148" s="39"/>
      <c r="AC1148" s="39"/>
      <c r="AD1148" s="39"/>
      <c r="AE1148" s="39"/>
      <c r="AR1148" s="224" t="s">
        <v>497</v>
      </c>
      <c r="AT1148" s="224" t="s">
        <v>152</v>
      </c>
      <c r="AU1148" s="224" t="s">
        <v>85</v>
      </c>
      <c r="AY1148" s="17" t="s">
        <v>151</v>
      </c>
      <c r="BE1148" s="225">
        <f>IF(N1148="základní",J1148,0)</f>
        <v>0</v>
      </c>
      <c r="BF1148" s="225">
        <f>IF(N1148="snížená",J1148,0)</f>
        <v>0</v>
      </c>
      <c r="BG1148" s="225">
        <f>IF(N1148="zákl. přenesená",J1148,0)</f>
        <v>0</v>
      </c>
      <c r="BH1148" s="225">
        <f>IF(N1148="sníž. přenesená",J1148,0)</f>
        <v>0</v>
      </c>
      <c r="BI1148" s="225">
        <f>IF(N1148="nulová",J1148,0)</f>
        <v>0</v>
      </c>
      <c r="BJ1148" s="17" t="s">
        <v>83</v>
      </c>
      <c r="BK1148" s="225">
        <f>ROUND(I1148*H1148,2)</f>
        <v>0</v>
      </c>
      <c r="BL1148" s="17" t="s">
        <v>497</v>
      </c>
      <c r="BM1148" s="224" t="s">
        <v>4212</v>
      </c>
    </row>
    <row r="1149" s="2" customFormat="1" ht="16.5" customHeight="1">
      <c r="A1149" s="39"/>
      <c r="B1149" s="40"/>
      <c r="C1149" s="213" t="s">
        <v>4213</v>
      </c>
      <c r="D1149" s="213" t="s">
        <v>152</v>
      </c>
      <c r="E1149" s="214" t="s">
        <v>4214</v>
      </c>
      <c r="F1149" s="215" t="s">
        <v>4215</v>
      </c>
      <c r="G1149" s="216" t="s">
        <v>162</v>
      </c>
      <c r="H1149" s="217">
        <v>2</v>
      </c>
      <c r="I1149" s="218"/>
      <c r="J1149" s="219">
        <f>ROUND(I1149*H1149,2)</f>
        <v>0</v>
      </c>
      <c r="K1149" s="215" t="s">
        <v>156</v>
      </c>
      <c r="L1149" s="45"/>
      <c r="M1149" s="220" t="s">
        <v>32</v>
      </c>
      <c r="N1149" s="221" t="s">
        <v>47</v>
      </c>
      <c r="O1149" s="85"/>
      <c r="P1149" s="222">
        <f>O1149*H1149</f>
        <v>0</v>
      </c>
      <c r="Q1149" s="222">
        <v>0</v>
      </c>
      <c r="R1149" s="222">
        <f>Q1149*H1149</f>
        <v>0</v>
      </c>
      <c r="S1149" s="222">
        <v>0</v>
      </c>
      <c r="T1149" s="223">
        <f>S1149*H1149</f>
        <v>0</v>
      </c>
      <c r="U1149" s="39"/>
      <c r="V1149" s="39"/>
      <c r="W1149" s="39"/>
      <c r="X1149" s="39"/>
      <c r="Y1149" s="39"/>
      <c r="Z1149" s="39"/>
      <c r="AA1149" s="39"/>
      <c r="AB1149" s="39"/>
      <c r="AC1149" s="39"/>
      <c r="AD1149" s="39"/>
      <c r="AE1149" s="39"/>
      <c r="AR1149" s="224" t="s">
        <v>157</v>
      </c>
      <c r="AT1149" s="224" t="s">
        <v>152</v>
      </c>
      <c r="AU1149" s="224" t="s">
        <v>85</v>
      </c>
      <c r="AY1149" s="17" t="s">
        <v>151</v>
      </c>
      <c r="BE1149" s="225">
        <f>IF(N1149="základní",J1149,0)</f>
        <v>0</v>
      </c>
      <c r="BF1149" s="225">
        <f>IF(N1149="snížená",J1149,0)</f>
        <v>0</v>
      </c>
      <c r="BG1149" s="225">
        <f>IF(N1149="zákl. přenesená",J1149,0)</f>
        <v>0</v>
      </c>
      <c r="BH1149" s="225">
        <f>IF(N1149="sníž. přenesená",J1149,0)</f>
        <v>0</v>
      </c>
      <c r="BI1149" s="225">
        <f>IF(N1149="nulová",J1149,0)</f>
        <v>0</v>
      </c>
      <c r="BJ1149" s="17" t="s">
        <v>83</v>
      </c>
      <c r="BK1149" s="225">
        <f>ROUND(I1149*H1149,2)</f>
        <v>0</v>
      </c>
      <c r="BL1149" s="17" t="s">
        <v>157</v>
      </c>
      <c r="BM1149" s="224" t="s">
        <v>4216</v>
      </c>
    </row>
    <row r="1150" s="2" customFormat="1" ht="16.5" customHeight="1">
      <c r="A1150" s="39"/>
      <c r="B1150" s="40"/>
      <c r="C1150" s="213" t="s">
        <v>4217</v>
      </c>
      <c r="D1150" s="213" t="s">
        <v>152</v>
      </c>
      <c r="E1150" s="214" t="s">
        <v>4218</v>
      </c>
      <c r="F1150" s="215" t="s">
        <v>4219</v>
      </c>
      <c r="G1150" s="216" t="s">
        <v>162</v>
      </c>
      <c r="H1150" s="217">
        <v>2</v>
      </c>
      <c r="I1150" s="218"/>
      <c r="J1150" s="219">
        <f>ROUND(I1150*H1150,2)</f>
        <v>0</v>
      </c>
      <c r="K1150" s="215" t="s">
        <v>156</v>
      </c>
      <c r="L1150" s="45"/>
      <c r="M1150" s="220" t="s">
        <v>32</v>
      </c>
      <c r="N1150" s="221" t="s">
        <v>47</v>
      </c>
      <c r="O1150" s="85"/>
      <c r="P1150" s="222">
        <f>O1150*H1150</f>
        <v>0</v>
      </c>
      <c r="Q1150" s="222">
        <v>0</v>
      </c>
      <c r="R1150" s="222">
        <f>Q1150*H1150</f>
        <v>0</v>
      </c>
      <c r="S1150" s="222">
        <v>0</v>
      </c>
      <c r="T1150" s="223">
        <f>S1150*H1150</f>
        <v>0</v>
      </c>
      <c r="U1150" s="39"/>
      <c r="V1150" s="39"/>
      <c r="W1150" s="39"/>
      <c r="X1150" s="39"/>
      <c r="Y1150" s="39"/>
      <c r="Z1150" s="39"/>
      <c r="AA1150" s="39"/>
      <c r="AB1150" s="39"/>
      <c r="AC1150" s="39"/>
      <c r="AD1150" s="39"/>
      <c r="AE1150" s="39"/>
      <c r="AR1150" s="224" t="s">
        <v>157</v>
      </c>
      <c r="AT1150" s="224" t="s">
        <v>152</v>
      </c>
      <c r="AU1150" s="224" t="s">
        <v>85</v>
      </c>
      <c r="AY1150" s="17" t="s">
        <v>151</v>
      </c>
      <c r="BE1150" s="225">
        <f>IF(N1150="základní",J1150,0)</f>
        <v>0</v>
      </c>
      <c r="BF1150" s="225">
        <f>IF(N1150="snížená",J1150,0)</f>
        <v>0</v>
      </c>
      <c r="BG1150" s="225">
        <f>IF(N1150="zákl. přenesená",J1150,0)</f>
        <v>0</v>
      </c>
      <c r="BH1150" s="225">
        <f>IF(N1150="sníž. přenesená",J1150,0)</f>
        <v>0</v>
      </c>
      <c r="BI1150" s="225">
        <f>IF(N1150="nulová",J1150,0)</f>
        <v>0</v>
      </c>
      <c r="BJ1150" s="17" t="s">
        <v>83</v>
      </c>
      <c r="BK1150" s="225">
        <f>ROUND(I1150*H1150,2)</f>
        <v>0</v>
      </c>
      <c r="BL1150" s="17" t="s">
        <v>157</v>
      </c>
      <c r="BM1150" s="224" t="s">
        <v>4220</v>
      </c>
    </row>
    <row r="1151" s="2" customFormat="1" ht="16.5" customHeight="1">
      <c r="A1151" s="39"/>
      <c r="B1151" s="40"/>
      <c r="C1151" s="213" t="s">
        <v>4221</v>
      </c>
      <c r="D1151" s="213" t="s">
        <v>152</v>
      </c>
      <c r="E1151" s="214" t="s">
        <v>4222</v>
      </c>
      <c r="F1151" s="215" t="s">
        <v>4223</v>
      </c>
      <c r="G1151" s="216" t="s">
        <v>162</v>
      </c>
      <c r="H1151" s="217">
        <v>2</v>
      </c>
      <c r="I1151" s="218"/>
      <c r="J1151" s="219">
        <f>ROUND(I1151*H1151,2)</f>
        <v>0</v>
      </c>
      <c r="K1151" s="215" t="s">
        <v>156</v>
      </c>
      <c r="L1151" s="45"/>
      <c r="M1151" s="220" t="s">
        <v>32</v>
      </c>
      <c r="N1151" s="221" t="s">
        <v>47</v>
      </c>
      <c r="O1151" s="85"/>
      <c r="P1151" s="222">
        <f>O1151*H1151</f>
        <v>0</v>
      </c>
      <c r="Q1151" s="222">
        <v>0</v>
      </c>
      <c r="R1151" s="222">
        <f>Q1151*H1151</f>
        <v>0</v>
      </c>
      <c r="S1151" s="222">
        <v>0</v>
      </c>
      <c r="T1151" s="223">
        <f>S1151*H1151</f>
        <v>0</v>
      </c>
      <c r="U1151" s="39"/>
      <c r="V1151" s="39"/>
      <c r="W1151" s="39"/>
      <c r="X1151" s="39"/>
      <c r="Y1151" s="39"/>
      <c r="Z1151" s="39"/>
      <c r="AA1151" s="39"/>
      <c r="AB1151" s="39"/>
      <c r="AC1151" s="39"/>
      <c r="AD1151" s="39"/>
      <c r="AE1151" s="39"/>
      <c r="AR1151" s="224" t="s">
        <v>157</v>
      </c>
      <c r="AT1151" s="224" t="s">
        <v>152</v>
      </c>
      <c r="AU1151" s="224" t="s">
        <v>85</v>
      </c>
      <c r="AY1151" s="17" t="s">
        <v>151</v>
      </c>
      <c r="BE1151" s="225">
        <f>IF(N1151="základní",J1151,0)</f>
        <v>0</v>
      </c>
      <c r="BF1151" s="225">
        <f>IF(N1151="snížená",J1151,0)</f>
        <v>0</v>
      </c>
      <c r="BG1151" s="225">
        <f>IF(N1151="zákl. přenesená",J1151,0)</f>
        <v>0</v>
      </c>
      <c r="BH1151" s="225">
        <f>IF(N1151="sníž. přenesená",J1151,0)</f>
        <v>0</v>
      </c>
      <c r="BI1151" s="225">
        <f>IF(N1151="nulová",J1151,0)</f>
        <v>0</v>
      </c>
      <c r="BJ1151" s="17" t="s">
        <v>83</v>
      </c>
      <c r="BK1151" s="225">
        <f>ROUND(I1151*H1151,2)</f>
        <v>0</v>
      </c>
      <c r="BL1151" s="17" t="s">
        <v>157</v>
      </c>
      <c r="BM1151" s="224" t="s">
        <v>4224</v>
      </c>
    </row>
    <row r="1152" s="2" customFormat="1" ht="16.5" customHeight="1">
      <c r="A1152" s="39"/>
      <c r="B1152" s="40"/>
      <c r="C1152" s="213" t="s">
        <v>4225</v>
      </c>
      <c r="D1152" s="213" t="s">
        <v>152</v>
      </c>
      <c r="E1152" s="214" t="s">
        <v>4226</v>
      </c>
      <c r="F1152" s="215" t="s">
        <v>4227</v>
      </c>
      <c r="G1152" s="216" t="s">
        <v>162</v>
      </c>
      <c r="H1152" s="217">
        <v>2</v>
      </c>
      <c r="I1152" s="218"/>
      <c r="J1152" s="219">
        <f>ROUND(I1152*H1152,2)</f>
        <v>0</v>
      </c>
      <c r="K1152" s="215" t="s">
        <v>156</v>
      </c>
      <c r="L1152" s="45"/>
      <c r="M1152" s="220" t="s">
        <v>32</v>
      </c>
      <c r="N1152" s="221" t="s">
        <v>47</v>
      </c>
      <c r="O1152" s="85"/>
      <c r="P1152" s="222">
        <f>O1152*H1152</f>
        <v>0</v>
      </c>
      <c r="Q1152" s="222">
        <v>0</v>
      </c>
      <c r="R1152" s="222">
        <f>Q1152*H1152</f>
        <v>0</v>
      </c>
      <c r="S1152" s="222">
        <v>0</v>
      </c>
      <c r="T1152" s="223">
        <f>S1152*H1152</f>
        <v>0</v>
      </c>
      <c r="U1152" s="39"/>
      <c r="V1152" s="39"/>
      <c r="W1152" s="39"/>
      <c r="X1152" s="39"/>
      <c r="Y1152" s="39"/>
      <c r="Z1152" s="39"/>
      <c r="AA1152" s="39"/>
      <c r="AB1152" s="39"/>
      <c r="AC1152" s="39"/>
      <c r="AD1152" s="39"/>
      <c r="AE1152" s="39"/>
      <c r="AR1152" s="224" t="s">
        <v>157</v>
      </c>
      <c r="AT1152" s="224" t="s">
        <v>152</v>
      </c>
      <c r="AU1152" s="224" t="s">
        <v>85</v>
      </c>
      <c r="AY1152" s="17" t="s">
        <v>151</v>
      </c>
      <c r="BE1152" s="225">
        <f>IF(N1152="základní",J1152,0)</f>
        <v>0</v>
      </c>
      <c r="BF1152" s="225">
        <f>IF(N1152="snížená",J1152,0)</f>
        <v>0</v>
      </c>
      <c r="BG1152" s="225">
        <f>IF(N1152="zákl. přenesená",J1152,0)</f>
        <v>0</v>
      </c>
      <c r="BH1152" s="225">
        <f>IF(N1152="sníž. přenesená",J1152,0)</f>
        <v>0</v>
      </c>
      <c r="BI1152" s="225">
        <f>IF(N1152="nulová",J1152,0)</f>
        <v>0</v>
      </c>
      <c r="BJ1152" s="17" t="s">
        <v>83</v>
      </c>
      <c r="BK1152" s="225">
        <f>ROUND(I1152*H1152,2)</f>
        <v>0</v>
      </c>
      <c r="BL1152" s="17" t="s">
        <v>157</v>
      </c>
      <c r="BM1152" s="224" t="s">
        <v>4228</v>
      </c>
    </row>
    <row r="1153" s="2" customFormat="1" ht="24.15" customHeight="1">
      <c r="A1153" s="39"/>
      <c r="B1153" s="40"/>
      <c r="C1153" s="213" t="s">
        <v>4229</v>
      </c>
      <c r="D1153" s="213" t="s">
        <v>152</v>
      </c>
      <c r="E1153" s="214" t="s">
        <v>4230</v>
      </c>
      <c r="F1153" s="215" t="s">
        <v>4231</v>
      </c>
      <c r="G1153" s="216" t="s">
        <v>162</v>
      </c>
      <c r="H1153" s="217">
        <v>2</v>
      </c>
      <c r="I1153" s="218"/>
      <c r="J1153" s="219">
        <f>ROUND(I1153*H1153,2)</f>
        <v>0</v>
      </c>
      <c r="K1153" s="215" t="s">
        <v>156</v>
      </c>
      <c r="L1153" s="45"/>
      <c r="M1153" s="220" t="s">
        <v>32</v>
      </c>
      <c r="N1153" s="221" t="s">
        <v>47</v>
      </c>
      <c r="O1153" s="85"/>
      <c r="P1153" s="222">
        <f>O1153*H1153</f>
        <v>0</v>
      </c>
      <c r="Q1153" s="222">
        <v>0</v>
      </c>
      <c r="R1153" s="222">
        <f>Q1153*H1153</f>
        <v>0</v>
      </c>
      <c r="S1153" s="222">
        <v>0</v>
      </c>
      <c r="T1153" s="223">
        <f>S1153*H1153</f>
        <v>0</v>
      </c>
      <c r="U1153" s="39"/>
      <c r="V1153" s="39"/>
      <c r="W1153" s="39"/>
      <c r="X1153" s="39"/>
      <c r="Y1153" s="39"/>
      <c r="Z1153" s="39"/>
      <c r="AA1153" s="39"/>
      <c r="AB1153" s="39"/>
      <c r="AC1153" s="39"/>
      <c r="AD1153" s="39"/>
      <c r="AE1153" s="39"/>
      <c r="AR1153" s="224" t="s">
        <v>157</v>
      </c>
      <c r="AT1153" s="224" t="s">
        <v>152</v>
      </c>
      <c r="AU1153" s="224" t="s">
        <v>85</v>
      </c>
      <c r="AY1153" s="17" t="s">
        <v>151</v>
      </c>
      <c r="BE1153" s="225">
        <f>IF(N1153="základní",J1153,0)</f>
        <v>0</v>
      </c>
      <c r="BF1153" s="225">
        <f>IF(N1153="snížená",J1153,0)</f>
        <v>0</v>
      </c>
      <c r="BG1153" s="225">
        <f>IF(N1153="zákl. přenesená",J1153,0)</f>
        <v>0</v>
      </c>
      <c r="BH1153" s="225">
        <f>IF(N1153="sníž. přenesená",J1153,0)</f>
        <v>0</v>
      </c>
      <c r="BI1153" s="225">
        <f>IF(N1153="nulová",J1153,0)</f>
        <v>0</v>
      </c>
      <c r="BJ1153" s="17" t="s">
        <v>83</v>
      </c>
      <c r="BK1153" s="225">
        <f>ROUND(I1153*H1153,2)</f>
        <v>0</v>
      </c>
      <c r="BL1153" s="17" t="s">
        <v>157</v>
      </c>
      <c r="BM1153" s="224" t="s">
        <v>4232</v>
      </c>
    </row>
    <row r="1154" s="2" customFormat="1" ht="16.5" customHeight="1">
      <c r="A1154" s="39"/>
      <c r="B1154" s="40"/>
      <c r="C1154" s="213" t="s">
        <v>4233</v>
      </c>
      <c r="D1154" s="213" t="s">
        <v>152</v>
      </c>
      <c r="E1154" s="214" t="s">
        <v>4234</v>
      </c>
      <c r="F1154" s="215" t="s">
        <v>4235</v>
      </c>
      <c r="G1154" s="216" t="s">
        <v>162</v>
      </c>
      <c r="H1154" s="217">
        <v>2</v>
      </c>
      <c r="I1154" s="218"/>
      <c r="J1154" s="219">
        <f>ROUND(I1154*H1154,2)</f>
        <v>0</v>
      </c>
      <c r="K1154" s="215" t="s">
        <v>156</v>
      </c>
      <c r="L1154" s="45"/>
      <c r="M1154" s="220" t="s">
        <v>32</v>
      </c>
      <c r="N1154" s="221" t="s">
        <v>47</v>
      </c>
      <c r="O1154" s="85"/>
      <c r="P1154" s="222">
        <f>O1154*H1154</f>
        <v>0</v>
      </c>
      <c r="Q1154" s="222">
        <v>0</v>
      </c>
      <c r="R1154" s="222">
        <f>Q1154*H1154</f>
        <v>0</v>
      </c>
      <c r="S1154" s="222">
        <v>0</v>
      </c>
      <c r="T1154" s="223">
        <f>S1154*H1154</f>
        <v>0</v>
      </c>
      <c r="U1154" s="39"/>
      <c r="V1154" s="39"/>
      <c r="W1154" s="39"/>
      <c r="X1154" s="39"/>
      <c r="Y1154" s="39"/>
      <c r="Z1154" s="39"/>
      <c r="AA1154" s="39"/>
      <c r="AB1154" s="39"/>
      <c r="AC1154" s="39"/>
      <c r="AD1154" s="39"/>
      <c r="AE1154" s="39"/>
      <c r="AR1154" s="224" t="s">
        <v>157</v>
      </c>
      <c r="AT1154" s="224" t="s">
        <v>152</v>
      </c>
      <c r="AU1154" s="224" t="s">
        <v>85</v>
      </c>
      <c r="AY1154" s="17" t="s">
        <v>151</v>
      </c>
      <c r="BE1154" s="225">
        <f>IF(N1154="základní",J1154,0)</f>
        <v>0</v>
      </c>
      <c r="BF1154" s="225">
        <f>IF(N1154="snížená",J1154,0)</f>
        <v>0</v>
      </c>
      <c r="BG1154" s="225">
        <f>IF(N1154="zákl. přenesená",J1154,0)</f>
        <v>0</v>
      </c>
      <c r="BH1154" s="225">
        <f>IF(N1154="sníž. přenesená",J1154,0)</f>
        <v>0</v>
      </c>
      <c r="BI1154" s="225">
        <f>IF(N1154="nulová",J1154,0)</f>
        <v>0</v>
      </c>
      <c r="BJ1154" s="17" t="s">
        <v>83</v>
      </c>
      <c r="BK1154" s="225">
        <f>ROUND(I1154*H1154,2)</f>
        <v>0</v>
      </c>
      <c r="BL1154" s="17" t="s">
        <v>157</v>
      </c>
      <c r="BM1154" s="224" t="s">
        <v>4236</v>
      </c>
    </row>
    <row r="1155" s="2" customFormat="1" ht="16.5" customHeight="1">
      <c r="A1155" s="39"/>
      <c r="B1155" s="40"/>
      <c r="C1155" s="213" t="s">
        <v>4237</v>
      </c>
      <c r="D1155" s="213" t="s">
        <v>152</v>
      </c>
      <c r="E1155" s="214" t="s">
        <v>4238</v>
      </c>
      <c r="F1155" s="215" t="s">
        <v>4239</v>
      </c>
      <c r="G1155" s="216" t="s">
        <v>162</v>
      </c>
      <c r="H1155" s="217">
        <v>3</v>
      </c>
      <c r="I1155" s="218"/>
      <c r="J1155" s="219">
        <f>ROUND(I1155*H1155,2)</f>
        <v>0</v>
      </c>
      <c r="K1155" s="215" t="s">
        <v>156</v>
      </c>
      <c r="L1155" s="45"/>
      <c r="M1155" s="220" t="s">
        <v>32</v>
      </c>
      <c r="N1155" s="221" t="s">
        <v>47</v>
      </c>
      <c r="O1155" s="85"/>
      <c r="P1155" s="222">
        <f>O1155*H1155</f>
        <v>0</v>
      </c>
      <c r="Q1155" s="222">
        <v>0</v>
      </c>
      <c r="R1155" s="222">
        <f>Q1155*H1155</f>
        <v>0</v>
      </c>
      <c r="S1155" s="222">
        <v>0</v>
      </c>
      <c r="T1155" s="223">
        <f>S1155*H1155</f>
        <v>0</v>
      </c>
      <c r="U1155" s="39"/>
      <c r="V1155" s="39"/>
      <c r="W1155" s="39"/>
      <c r="X1155" s="39"/>
      <c r="Y1155" s="39"/>
      <c r="Z1155" s="39"/>
      <c r="AA1155" s="39"/>
      <c r="AB1155" s="39"/>
      <c r="AC1155" s="39"/>
      <c r="AD1155" s="39"/>
      <c r="AE1155" s="39"/>
      <c r="AR1155" s="224" t="s">
        <v>157</v>
      </c>
      <c r="AT1155" s="224" t="s">
        <v>152</v>
      </c>
      <c r="AU1155" s="224" t="s">
        <v>85</v>
      </c>
      <c r="AY1155" s="17" t="s">
        <v>151</v>
      </c>
      <c r="BE1155" s="225">
        <f>IF(N1155="základní",J1155,0)</f>
        <v>0</v>
      </c>
      <c r="BF1155" s="225">
        <f>IF(N1155="snížená",J1155,0)</f>
        <v>0</v>
      </c>
      <c r="BG1155" s="225">
        <f>IF(N1155="zákl. přenesená",J1155,0)</f>
        <v>0</v>
      </c>
      <c r="BH1155" s="225">
        <f>IF(N1155="sníž. přenesená",J1155,0)</f>
        <v>0</v>
      </c>
      <c r="BI1155" s="225">
        <f>IF(N1155="nulová",J1155,0)</f>
        <v>0</v>
      </c>
      <c r="BJ1155" s="17" t="s">
        <v>83</v>
      </c>
      <c r="BK1155" s="225">
        <f>ROUND(I1155*H1155,2)</f>
        <v>0</v>
      </c>
      <c r="BL1155" s="17" t="s">
        <v>157</v>
      </c>
      <c r="BM1155" s="224" t="s">
        <v>4240</v>
      </c>
    </row>
    <row r="1156" s="2" customFormat="1" ht="16.5" customHeight="1">
      <c r="A1156" s="39"/>
      <c r="B1156" s="40"/>
      <c r="C1156" s="213" t="s">
        <v>4241</v>
      </c>
      <c r="D1156" s="213" t="s">
        <v>152</v>
      </c>
      <c r="E1156" s="214" t="s">
        <v>4242</v>
      </c>
      <c r="F1156" s="215" t="s">
        <v>4243</v>
      </c>
      <c r="G1156" s="216" t="s">
        <v>162</v>
      </c>
      <c r="H1156" s="217">
        <v>4</v>
      </c>
      <c r="I1156" s="218"/>
      <c r="J1156" s="219">
        <f>ROUND(I1156*H1156,2)</f>
        <v>0</v>
      </c>
      <c r="K1156" s="215" t="s">
        <v>156</v>
      </c>
      <c r="L1156" s="45"/>
      <c r="M1156" s="220" t="s">
        <v>32</v>
      </c>
      <c r="N1156" s="221" t="s">
        <v>47</v>
      </c>
      <c r="O1156" s="85"/>
      <c r="P1156" s="222">
        <f>O1156*H1156</f>
        <v>0</v>
      </c>
      <c r="Q1156" s="222">
        <v>0</v>
      </c>
      <c r="R1156" s="222">
        <f>Q1156*H1156</f>
        <v>0</v>
      </c>
      <c r="S1156" s="222">
        <v>0</v>
      </c>
      <c r="T1156" s="223">
        <f>S1156*H1156</f>
        <v>0</v>
      </c>
      <c r="U1156" s="39"/>
      <c r="V1156" s="39"/>
      <c r="W1156" s="39"/>
      <c r="X1156" s="39"/>
      <c r="Y1156" s="39"/>
      <c r="Z1156" s="39"/>
      <c r="AA1156" s="39"/>
      <c r="AB1156" s="39"/>
      <c r="AC1156" s="39"/>
      <c r="AD1156" s="39"/>
      <c r="AE1156" s="39"/>
      <c r="AR1156" s="224" t="s">
        <v>157</v>
      </c>
      <c r="AT1156" s="224" t="s">
        <v>152</v>
      </c>
      <c r="AU1156" s="224" t="s">
        <v>85</v>
      </c>
      <c r="AY1156" s="17" t="s">
        <v>151</v>
      </c>
      <c r="BE1156" s="225">
        <f>IF(N1156="základní",J1156,0)</f>
        <v>0</v>
      </c>
      <c r="BF1156" s="225">
        <f>IF(N1156="snížená",J1156,0)</f>
        <v>0</v>
      </c>
      <c r="BG1156" s="225">
        <f>IF(N1156="zákl. přenesená",J1156,0)</f>
        <v>0</v>
      </c>
      <c r="BH1156" s="225">
        <f>IF(N1156="sníž. přenesená",J1156,0)</f>
        <v>0</v>
      </c>
      <c r="BI1156" s="225">
        <f>IF(N1156="nulová",J1156,0)</f>
        <v>0</v>
      </c>
      <c r="BJ1156" s="17" t="s">
        <v>83</v>
      </c>
      <c r="BK1156" s="225">
        <f>ROUND(I1156*H1156,2)</f>
        <v>0</v>
      </c>
      <c r="BL1156" s="17" t="s">
        <v>157</v>
      </c>
      <c r="BM1156" s="224" t="s">
        <v>4244</v>
      </c>
    </row>
    <row r="1157" s="2" customFormat="1" ht="16.5" customHeight="1">
      <c r="A1157" s="39"/>
      <c r="B1157" s="40"/>
      <c r="C1157" s="213" t="s">
        <v>4245</v>
      </c>
      <c r="D1157" s="213" t="s">
        <v>152</v>
      </c>
      <c r="E1157" s="214" t="s">
        <v>4246</v>
      </c>
      <c r="F1157" s="215" t="s">
        <v>4247</v>
      </c>
      <c r="G1157" s="216" t="s">
        <v>162</v>
      </c>
      <c r="H1157" s="217">
        <v>6</v>
      </c>
      <c r="I1157" s="218"/>
      <c r="J1157" s="219">
        <f>ROUND(I1157*H1157,2)</f>
        <v>0</v>
      </c>
      <c r="K1157" s="215" t="s">
        <v>156</v>
      </c>
      <c r="L1157" s="45"/>
      <c r="M1157" s="220" t="s">
        <v>32</v>
      </c>
      <c r="N1157" s="221" t="s">
        <v>47</v>
      </c>
      <c r="O1157" s="85"/>
      <c r="P1157" s="222">
        <f>O1157*H1157</f>
        <v>0</v>
      </c>
      <c r="Q1157" s="222">
        <v>0</v>
      </c>
      <c r="R1157" s="222">
        <f>Q1157*H1157</f>
        <v>0</v>
      </c>
      <c r="S1157" s="222">
        <v>0</v>
      </c>
      <c r="T1157" s="223">
        <f>S1157*H1157</f>
        <v>0</v>
      </c>
      <c r="U1157" s="39"/>
      <c r="V1157" s="39"/>
      <c r="W1157" s="39"/>
      <c r="X1157" s="39"/>
      <c r="Y1157" s="39"/>
      <c r="Z1157" s="39"/>
      <c r="AA1157" s="39"/>
      <c r="AB1157" s="39"/>
      <c r="AC1157" s="39"/>
      <c r="AD1157" s="39"/>
      <c r="AE1157" s="39"/>
      <c r="AR1157" s="224" t="s">
        <v>157</v>
      </c>
      <c r="AT1157" s="224" t="s">
        <v>152</v>
      </c>
      <c r="AU1157" s="224" t="s">
        <v>85</v>
      </c>
      <c r="AY1157" s="17" t="s">
        <v>151</v>
      </c>
      <c r="BE1157" s="225">
        <f>IF(N1157="základní",J1157,0)</f>
        <v>0</v>
      </c>
      <c r="BF1157" s="225">
        <f>IF(N1157="snížená",J1157,0)</f>
        <v>0</v>
      </c>
      <c r="BG1157" s="225">
        <f>IF(N1157="zákl. přenesená",J1157,0)</f>
        <v>0</v>
      </c>
      <c r="BH1157" s="225">
        <f>IF(N1157="sníž. přenesená",J1157,0)</f>
        <v>0</v>
      </c>
      <c r="BI1157" s="225">
        <f>IF(N1157="nulová",J1157,0)</f>
        <v>0</v>
      </c>
      <c r="BJ1157" s="17" t="s">
        <v>83</v>
      </c>
      <c r="BK1157" s="225">
        <f>ROUND(I1157*H1157,2)</f>
        <v>0</v>
      </c>
      <c r="BL1157" s="17" t="s">
        <v>157</v>
      </c>
      <c r="BM1157" s="224" t="s">
        <v>4248</v>
      </c>
    </row>
    <row r="1158" s="2" customFormat="1" ht="24.15" customHeight="1">
      <c r="A1158" s="39"/>
      <c r="B1158" s="40"/>
      <c r="C1158" s="226" t="s">
        <v>4249</v>
      </c>
      <c r="D1158" s="226" t="s">
        <v>159</v>
      </c>
      <c r="E1158" s="227" t="s">
        <v>4250</v>
      </c>
      <c r="F1158" s="228" t="s">
        <v>4251</v>
      </c>
      <c r="G1158" s="229" t="s">
        <v>4187</v>
      </c>
      <c r="H1158" s="230">
        <v>1</v>
      </c>
      <c r="I1158" s="231"/>
      <c r="J1158" s="232">
        <f>ROUND(I1158*H1158,2)</f>
        <v>0</v>
      </c>
      <c r="K1158" s="228" t="s">
        <v>156</v>
      </c>
      <c r="L1158" s="233"/>
      <c r="M1158" s="234" t="s">
        <v>32</v>
      </c>
      <c r="N1158" s="235" t="s">
        <v>47</v>
      </c>
      <c r="O1158" s="85"/>
      <c r="P1158" s="222">
        <f>O1158*H1158</f>
        <v>0</v>
      </c>
      <c r="Q1158" s="222">
        <v>0</v>
      </c>
      <c r="R1158" s="222">
        <f>Q1158*H1158</f>
        <v>0</v>
      </c>
      <c r="S1158" s="222">
        <v>0</v>
      </c>
      <c r="T1158" s="223">
        <f>S1158*H1158</f>
        <v>0</v>
      </c>
      <c r="U1158" s="39"/>
      <c r="V1158" s="39"/>
      <c r="W1158" s="39"/>
      <c r="X1158" s="39"/>
      <c r="Y1158" s="39"/>
      <c r="Z1158" s="39"/>
      <c r="AA1158" s="39"/>
      <c r="AB1158" s="39"/>
      <c r="AC1158" s="39"/>
      <c r="AD1158" s="39"/>
      <c r="AE1158" s="39"/>
      <c r="AR1158" s="224" t="s">
        <v>668</v>
      </c>
      <c r="AT1158" s="224" t="s">
        <v>159</v>
      </c>
      <c r="AU1158" s="224" t="s">
        <v>85</v>
      </c>
      <c r="AY1158" s="17" t="s">
        <v>151</v>
      </c>
      <c r="BE1158" s="225">
        <f>IF(N1158="základní",J1158,0)</f>
        <v>0</v>
      </c>
      <c r="BF1158" s="225">
        <f>IF(N1158="snížená",J1158,0)</f>
        <v>0</v>
      </c>
      <c r="BG1158" s="225">
        <f>IF(N1158="zákl. přenesená",J1158,0)</f>
        <v>0</v>
      </c>
      <c r="BH1158" s="225">
        <f>IF(N1158="sníž. přenesená",J1158,0)</f>
        <v>0</v>
      </c>
      <c r="BI1158" s="225">
        <f>IF(N1158="nulová",J1158,0)</f>
        <v>0</v>
      </c>
      <c r="BJ1158" s="17" t="s">
        <v>83</v>
      </c>
      <c r="BK1158" s="225">
        <f>ROUND(I1158*H1158,2)</f>
        <v>0</v>
      </c>
      <c r="BL1158" s="17" t="s">
        <v>668</v>
      </c>
      <c r="BM1158" s="224" t="s">
        <v>4252</v>
      </c>
    </row>
    <row r="1159" s="2" customFormat="1" ht="16.5" customHeight="1">
      <c r="A1159" s="39"/>
      <c r="B1159" s="40"/>
      <c r="C1159" s="213" t="s">
        <v>4253</v>
      </c>
      <c r="D1159" s="213" t="s">
        <v>152</v>
      </c>
      <c r="E1159" s="214" t="s">
        <v>4254</v>
      </c>
      <c r="F1159" s="215" t="s">
        <v>4255</v>
      </c>
      <c r="G1159" s="216" t="s">
        <v>162</v>
      </c>
      <c r="H1159" s="217">
        <v>7</v>
      </c>
      <c r="I1159" s="218"/>
      <c r="J1159" s="219">
        <f>ROUND(I1159*H1159,2)</f>
        <v>0</v>
      </c>
      <c r="K1159" s="215" t="s">
        <v>156</v>
      </c>
      <c r="L1159" s="45"/>
      <c r="M1159" s="220" t="s">
        <v>32</v>
      </c>
      <c r="N1159" s="221" t="s">
        <v>47</v>
      </c>
      <c r="O1159" s="85"/>
      <c r="P1159" s="222">
        <f>O1159*H1159</f>
        <v>0</v>
      </c>
      <c r="Q1159" s="222">
        <v>0</v>
      </c>
      <c r="R1159" s="222">
        <f>Q1159*H1159</f>
        <v>0</v>
      </c>
      <c r="S1159" s="222">
        <v>0</v>
      </c>
      <c r="T1159" s="223">
        <f>S1159*H1159</f>
        <v>0</v>
      </c>
      <c r="U1159" s="39"/>
      <c r="V1159" s="39"/>
      <c r="W1159" s="39"/>
      <c r="X1159" s="39"/>
      <c r="Y1159" s="39"/>
      <c r="Z1159" s="39"/>
      <c r="AA1159" s="39"/>
      <c r="AB1159" s="39"/>
      <c r="AC1159" s="39"/>
      <c r="AD1159" s="39"/>
      <c r="AE1159" s="39"/>
      <c r="AR1159" s="224" t="s">
        <v>497</v>
      </c>
      <c r="AT1159" s="224" t="s">
        <v>152</v>
      </c>
      <c r="AU1159" s="224" t="s">
        <v>85</v>
      </c>
      <c r="AY1159" s="17" t="s">
        <v>151</v>
      </c>
      <c r="BE1159" s="225">
        <f>IF(N1159="základní",J1159,0)</f>
        <v>0</v>
      </c>
      <c r="BF1159" s="225">
        <f>IF(N1159="snížená",J1159,0)</f>
        <v>0</v>
      </c>
      <c r="BG1159" s="225">
        <f>IF(N1159="zákl. přenesená",J1159,0)</f>
        <v>0</v>
      </c>
      <c r="BH1159" s="225">
        <f>IF(N1159="sníž. přenesená",J1159,0)</f>
        <v>0</v>
      </c>
      <c r="BI1159" s="225">
        <f>IF(N1159="nulová",J1159,0)</f>
        <v>0</v>
      </c>
      <c r="BJ1159" s="17" t="s">
        <v>83</v>
      </c>
      <c r="BK1159" s="225">
        <f>ROUND(I1159*H1159,2)</f>
        <v>0</v>
      </c>
      <c r="BL1159" s="17" t="s">
        <v>497</v>
      </c>
      <c r="BM1159" s="224" t="s">
        <v>4256</v>
      </c>
    </row>
    <row r="1160" s="2" customFormat="1" ht="24.15" customHeight="1">
      <c r="A1160" s="39"/>
      <c r="B1160" s="40"/>
      <c r="C1160" s="226" t="s">
        <v>4257</v>
      </c>
      <c r="D1160" s="226" t="s">
        <v>159</v>
      </c>
      <c r="E1160" s="227" t="s">
        <v>4258</v>
      </c>
      <c r="F1160" s="228" t="s">
        <v>4259</v>
      </c>
      <c r="G1160" s="229" t="s">
        <v>4187</v>
      </c>
      <c r="H1160" s="230">
        <v>1</v>
      </c>
      <c r="I1160" s="231"/>
      <c r="J1160" s="232">
        <f>ROUND(I1160*H1160,2)</f>
        <v>0</v>
      </c>
      <c r="K1160" s="228" t="s">
        <v>156</v>
      </c>
      <c r="L1160" s="233"/>
      <c r="M1160" s="234" t="s">
        <v>32</v>
      </c>
      <c r="N1160" s="235" t="s">
        <v>47</v>
      </c>
      <c r="O1160" s="85"/>
      <c r="P1160" s="222">
        <f>O1160*H1160</f>
        <v>0</v>
      </c>
      <c r="Q1160" s="222">
        <v>0</v>
      </c>
      <c r="R1160" s="222">
        <f>Q1160*H1160</f>
        <v>0</v>
      </c>
      <c r="S1160" s="222">
        <v>0</v>
      </c>
      <c r="T1160" s="223">
        <f>S1160*H1160</f>
        <v>0</v>
      </c>
      <c r="U1160" s="39"/>
      <c r="V1160" s="39"/>
      <c r="W1160" s="39"/>
      <c r="X1160" s="39"/>
      <c r="Y1160" s="39"/>
      <c r="Z1160" s="39"/>
      <c r="AA1160" s="39"/>
      <c r="AB1160" s="39"/>
      <c r="AC1160" s="39"/>
      <c r="AD1160" s="39"/>
      <c r="AE1160" s="39"/>
      <c r="AR1160" s="224" t="s">
        <v>668</v>
      </c>
      <c r="AT1160" s="224" t="s">
        <v>159</v>
      </c>
      <c r="AU1160" s="224" t="s">
        <v>85</v>
      </c>
      <c r="AY1160" s="17" t="s">
        <v>151</v>
      </c>
      <c r="BE1160" s="225">
        <f>IF(N1160="základní",J1160,0)</f>
        <v>0</v>
      </c>
      <c r="BF1160" s="225">
        <f>IF(N1160="snížená",J1160,0)</f>
        <v>0</v>
      </c>
      <c r="BG1160" s="225">
        <f>IF(N1160="zákl. přenesená",J1160,0)</f>
        <v>0</v>
      </c>
      <c r="BH1160" s="225">
        <f>IF(N1160="sníž. přenesená",J1160,0)</f>
        <v>0</v>
      </c>
      <c r="BI1160" s="225">
        <f>IF(N1160="nulová",J1160,0)</f>
        <v>0</v>
      </c>
      <c r="BJ1160" s="17" t="s">
        <v>83</v>
      </c>
      <c r="BK1160" s="225">
        <f>ROUND(I1160*H1160,2)</f>
        <v>0</v>
      </c>
      <c r="BL1160" s="17" t="s">
        <v>668</v>
      </c>
      <c r="BM1160" s="224" t="s">
        <v>4260</v>
      </c>
    </row>
    <row r="1161" s="2" customFormat="1" ht="24.15" customHeight="1">
      <c r="A1161" s="39"/>
      <c r="B1161" s="40"/>
      <c r="C1161" s="226" t="s">
        <v>4261</v>
      </c>
      <c r="D1161" s="226" t="s">
        <v>159</v>
      </c>
      <c r="E1161" s="227" t="s">
        <v>4262</v>
      </c>
      <c r="F1161" s="228" t="s">
        <v>4263</v>
      </c>
      <c r="G1161" s="229" t="s">
        <v>4187</v>
      </c>
      <c r="H1161" s="230">
        <v>1</v>
      </c>
      <c r="I1161" s="231"/>
      <c r="J1161" s="232">
        <f>ROUND(I1161*H1161,2)</f>
        <v>0</v>
      </c>
      <c r="K1161" s="228" t="s">
        <v>156</v>
      </c>
      <c r="L1161" s="233"/>
      <c r="M1161" s="234" t="s">
        <v>32</v>
      </c>
      <c r="N1161" s="235" t="s">
        <v>47</v>
      </c>
      <c r="O1161" s="85"/>
      <c r="P1161" s="222">
        <f>O1161*H1161</f>
        <v>0</v>
      </c>
      <c r="Q1161" s="222">
        <v>0</v>
      </c>
      <c r="R1161" s="222">
        <f>Q1161*H1161</f>
        <v>0</v>
      </c>
      <c r="S1161" s="222">
        <v>0</v>
      </c>
      <c r="T1161" s="223">
        <f>S1161*H1161</f>
        <v>0</v>
      </c>
      <c r="U1161" s="39"/>
      <c r="V1161" s="39"/>
      <c r="W1161" s="39"/>
      <c r="X1161" s="39"/>
      <c r="Y1161" s="39"/>
      <c r="Z1161" s="39"/>
      <c r="AA1161" s="39"/>
      <c r="AB1161" s="39"/>
      <c r="AC1161" s="39"/>
      <c r="AD1161" s="39"/>
      <c r="AE1161" s="39"/>
      <c r="AR1161" s="224" t="s">
        <v>668</v>
      </c>
      <c r="AT1161" s="224" t="s">
        <v>159</v>
      </c>
      <c r="AU1161" s="224" t="s">
        <v>85</v>
      </c>
      <c r="AY1161" s="17" t="s">
        <v>151</v>
      </c>
      <c r="BE1161" s="225">
        <f>IF(N1161="základní",J1161,0)</f>
        <v>0</v>
      </c>
      <c r="BF1161" s="225">
        <f>IF(N1161="snížená",J1161,0)</f>
        <v>0</v>
      </c>
      <c r="BG1161" s="225">
        <f>IF(N1161="zákl. přenesená",J1161,0)</f>
        <v>0</v>
      </c>
      <c r="BH1161" s="225">
        <f>IF(N1161="sníž. přenesená",J1161,0)</f>
        <v>0</v>
      </c>
      <c r="BI1161" s="225">
        <f>IF(N1161="nulová",J1161,0)</f>
        <v>0</v>
      </c>
      <c r="BJ1161" s="17" t="s">
        <v>83</v>
      </c>
      <c r="BK1161" s="225">
        <f>ROUND(I1161*H1161,2)</f>
        <v>0</v>
      </c>
      <c r="BL1161" s="17" t="s">
        <v>668</v>
      </c>
      <c r="BM1161" s="224" t="s">
        <v>4264</v>
      </c>
    </row>
    <row r="1162" s="2" customFormat="1" ht="37.8" customHeight="1">
      <c r="A1162" s="39"/>
      <c r="B1162" s="40"/>
      <c r="C1162" s="213" t="s">
        <v>4265</v>
      </c>
      <c r="D1162" s="213" t="s">
        <v>152</v>
      </c>
      <c r="E1162" s="214" t="s">
        <v>4266</v>
      </c>
      <c r="F1162" s="215" t="s">
        <v>4267</v>
      </c>
      <c r="G1162" s="216" t="s">
        <v>162</v>
      </c>
      <c r="H1162" s="217">
        <v>1</v>
      </c>
      <c r="I1162" s="218"/>
      <c r="J1162" s="219">
        <f>ROUND(I1162*H1162,2)</f>
        <v>0</v>
      </c>
      <c r="K1162" s="215" t="s">
        <v>156</v>
      </c>
      <c r="L1162" s="45"/>
      <c r="M1162" s="220" t="s">
        <v>32</v>
      </c>
      <c r="N1162" s="221" t="s">
        <v>47</v>
      </c>
      <c r="O1162" s="85"/>
      <c r="P1162" s="222">
        <f>O1162*H1162</f>
        <v>0</v>
      </c>
      <c r="Q1162" s="222">
        <v>0</v>
      </c>
      <c r="R1162" s="222">
        <f>Q1162*H1162</f>
        <v>0</v>
      </c>
      <c r="S1162" s="222">
        <v>0</v>
      </c>
      <c r="T1162" s="223">
        <f>S1162*H1162</f>
        <v>0</v>
      </c>
      <c r="U1162" s="39"/>
      <c r="V1162" s="39"/>
      <c r="W1162" s="39"/>
      <c r="X1162" s="39"/>
      <c r="Y1162" s="39"/>
      <c r="Z1162" s="39"/>
      <c r="AA1162" s="39"/>
      <c r="AB1162" s="39"/>
      <c r="AC1162" s="39"/>
      <c r="AD1162" s="39"/>
      <c r="AE1162" s="39"/>
      <c r="AR1162" s="224" t="s">
        <v>497</v>
      </c>
      <c r="AT1162" s="224" t="s">
        <v>152</v>
      </c>
      <c r="AU1162" s="224" t="s">
        <v>85</v>
      </c>
      <c r="AY1162" s="17" t="s">
        <v>151</v>
      </c>
      <c r="BE1162" s="225">
        <f>IF(N1162="základní",J1162,0)</f>
        <v>0</v>
      </c>
      <c r="BF1162" s="225">
        <f>IF(N1162="snížená",J1162,0)</f>
        <v>0</v>
      </c>
      <c r="BG1162" s="225">
        <f>IF(N1162="zákl. přenesená",J1162,0)</f>
        <v>0</v>
      </c>
      <c r="BH1162" s="225">
        <f>IF(N1162="sníž. přenesená",J1162,0)</f>
        <v>0</v>
      </c>
      <c r="BI1162" s="225">
        <f>IF(N1162="nulová",J1162,0)</f>
        <v>0</v>
      </c>
      <c r="BJ1162" s="17" t="s">
        <v>83</v>
      </c>
      <c r="BK1162" s="225">
        <f>ROUND(I1162*H1162,2)</f>
        <v>0</v>
      </c>
      <c r="BL1162" s="17" t="s">
        <v>497</v>
      </c>
      <c r="BM1162" s="224" t="s">
        <v>4268</v>
      </c>
    </row>
    <row r="1163" s="2" customFormat="1" ht="16.5" customHeight="1">
      <c r="A1163" s="39"/>
      <c r="B1163" s="40"/>
      <c r="C1163" s="213" t="s">
        <v>4269</v>
      </c>
      <c r="D1163" s="213" t="s">
        <v>152</v>
      </c>
      <c r="E1163" s="214" t="s">
        <v>4270</v>
      </c>
      <c r="F1163" s="215" t="s">
        <v>4271</v>
      </c>
      <c r="G1163" s="216" t="s">
        <v>162</v>
      </c>
      <c r="H1163" s="217">
        <v>3</v>
      </c>
      <c r="I1163" s="218"/>
      <c r="J1163" s="219">
        <f>ROUND(I1163*H1163,2)</f>
        <v>0</v>
      </c>
      <c r="K1163" s="215" t="s">
        <v>156</v>
      </c>
      <c r="L1163" s="45"/>
      <c r="M1163" s="220" t="s">
        <v>32</v>
      </c>
      <c r="N1163" s="221" t="s">
        <v>47</v>
      </c>
      <c r="O1163" s="85"/>
      <c r="P1163" s="222">
        <f>O1163*H1163</f>
        <v>0</v>
      </c>
      <c r="Q1163" s="222">
        <v>0</v>
      </c>
      <c r="R1163" s="222">
        <f>Q1163*H1163</f>
        <v>0</v>
      </c>
      <c r="S1163" s="222">
        <v>0</v>
      </c>
      <c r="T1163" s="223">
        <f>S1163*H1163</f>
        <v>0</v>
      </c>
      <c r="U1163" s="39"/>
      <c r="V1163" s="39"/>
      <c r="W1163" s="39"/>
      <c r="X1163" s="39"/>
      <c r="Y1163" s="39"/>
      <c r="Z1163" s="39"/>
      <c r="AA1163" s="39"/>
      <c r="AB1163" s="39"/>
      <c r="AC1163" s="39"/>
      <c r="AD1163" s="39"/>
      <c r="AE1163" s="39"/>
      <c r="AR1163" s="224" t="s">
        <v>157</v>
      </c>
      <c r="AT1163" s="224" t="s">
        <v>152</v>
      </c>
      <c r="AU1163" s="224" t="s">
        <v>85</v>
      </c>
      <c r="AY1163" s="17" t="s">
        <v>151</v>
      </c>
      <c r="BE1163" s="225">
        <f>IF(N1163="základní",J1163,0)</f>
        <v>0</v>
      </c>
      <c r="BF1163" s="225">
        <f>IF(N1163="snížená",J1163,0)</f>
        <v>0</v>
      </c>
      <c r="BG1163" s="225">
        <f>IF(N1163="zákl. přenesená",J1163,0)</f>
        <v>0</v>
      </c>
      <c r="BH1163" s="225">
        <f>IF(N1163="sníž. přenesená",J1163,0)</f>
        <v>0</v>
      </c>
      <c r="BI1163" s="225">
        <f>IF(N1163="nulová",J1163,0)</f>
        <v>0</v>
      </c>
      <c r="BJ1163" s="17" t="s">
        <v>83</v>
      </c>
      <c r="BK1163" s="225">
        <f>ROUND(I1163*H1163,2)</f>
        <v>0</v>
      </c>
      <c r="BL1163" s="17" t="s">
        <v>157</v>
      </c>
      <c r="BM1163" s="224" t="s">
        <v>4272</v>
      </c>
    </row>
    <row r="1164" s="2" customFormat="1" ht="37.8" customHeight="1">
      <c r="A1164" s="39"/>
      <c r="B1164" s="40"/>
      <c r="C1164" s="213" t="s">
        <v>4273</v>
      </c>
      <c r="D1164" s="213" t="s">
        <v>152</v>
      </c>
      <c r="E1164" s="214" t="s">
        <v>4274</v>
      </c>
      <c r="F1164" s="215" t="s">
        <v>4275</v>
      </c>
      <c r="G1164" s="216" t="s">
        <v>162</v>
      </c>
      <c r="H1164" s="217">
        <v>1</v>
      </c>
      <c r="I1164" s="218"/>
      <c r="J1164" s="219">
        <f>ROUND(I1164*H1164,2)</f>
        <v>0</v>
      </c>
      <c r="K1164" s="215" t="s">
        <v>156</v>
      </c>
      <c r="L1164" s="45"/>
      <c r="M1164" s="220" t="s">
        <v>32</v>
      </c>
      <c r="N1164" s="221" t="s">
        <v>47</v>
      </c>
      <c r="O1164" s="85"/>
      <c r="P1164" s="222">
        <f>O1164*H1164</f>
        <v>0</v>
      </c>
      <c r="Q1164" s="222">
        <v>0</v>
      </c>
      <c r="R1164" s="222">
        <f>Q1164*H1164</f>
        <v>0</v>
      </c>
      <c r="S1164" s="222">
        <v>0</v>
      </c>
      <c r="T1164" s="223">
        <f>S1164*H1164</f>
        <v>0</v>
      </c>
      <c r="U1164" s="39"/>
      <c r="V1164" s="39"/>
      <c r="W1164" s="39"/>
      <c r="X1164" s="39"/>
      <c r="Y1164" s="39"/>
      <c r="Z1164" s="39"/>
      <c r="AA1164" s="39"/>
      <c r="AB1164" s="39"/>
      <c r="AC1164" s="39"/>
      <c r="AD1164" s="39"/>
      <c r="AE1164" s="39"/>
      <c r="AR1164" s="224" t="s">
        <v>157</v>
      </c>
      <c r="AT1164" s="224" t="s">
        <v>152</v>
      </c>
      <c r="AU1164" s="224" t="s">
        <v>85</v>
      </c>
      <c r="AY1164" s="17" t="s">
        <v>151</v>
      </c>
      <c r="BE1164" s="225">
        <f>IF(N1164="základní",J1164,0)</f>
        <v>0</v>
      </c>
      <c r="BF1164" s="225">
        <f>IF(N1164="snížená",J1164,0)</f>
        <v>0</v>
      </c>
      <c r="BG1164" s="225">
        <f>IF(N1164="zákl. přenesená",J1164,0)</f>
        <v>0</v>
      </c>
      <c r="BH1164" s="225">
        <f>IF(N1164="sníž. přenesená",J1164,0)</f>
        <v>0</v>
      </c>
      <c r="BI1164" s="225">
        <f>IF(N1164="nulová",J1164,0)</f>
        <v>0</v>
      </c>
      <c r="BJ1164" s="17" t="s">
        <v>83</v>
      </c>
      <c r="BK1164" s="225">
        <f>ROUND(I1164*H1164,2)</f>
        <v>0</v>
      </c>
      <c r="BL1164" s="17" t="s">
        <v>157</v>
      </c>
      <c r="BM1164" s="224" t="s">
        <v>4276</v>
      </c>
    </row>
    <row r="1165" s="2" customFormat="1" ht="37.8" customHeight="1">
      <c r="A1165" s="39"/>
      <c r="B1165" s="40"/>
      <c r="C1165" s="213" t="s">
        <v>4277</v>
      </c>
      <c r="D1165" s="213" t="s">
        <v>152</v>
      </c>
      <c r="E1165" s="214" t="s">
        <v>4278</v>
      </c>
      <c r="F1165" s="215" t="s">
        <v>4279</v>
      </c>
      <c r="G1165" s="216" t="s">
        <v>162</v>
      </c>
      <c r="H1165" s="217">
        <v>1</v>
      </c>
      <c r="I1165" s="218"/>
      <c r="J1165" s="219">
        <f>ROUND(I1165*H1165,2)</f>
        <v>0</v>
      </c>
      <c r="K1165" s="215" t="s">
        <v>156</v>
      </c>
      <c r="L1165" s="45"/>
      <c r="M1165" s="220" t="s">
        <v>32</v>
      </c>
      <c r="N1165" s="221" t="s">
        <v>47</v>
      </c>
      <c r="O1165" s="85"/>
      <c r="P1165" s="222">
        <f>O1165*H1165</f>
        <v>0</v>
      </c>
      <c r="Q1165" s="222">
        <v>0</v>
      </c>
      <c r="R1165" s="222">
        <f>Q1165*H1165</f>
        <v>0</v>
      </c>
      <c r="S1165" s="222">
        <v>0</v>
      </c>
      <c r="T1165" s="223">
        <f>S1165*H1165</f>
        <v>0</v>
      </c>
      <c r="U1165" s="39"/>
      <c r="V1165" s="39"/>
      <c r="W1165" s="39"/>
      <c r="X1165" s="39"/>
      <c r="Y1165" s="39"/>
      <c r="Z1165" s="39"/>
      <c r="AA1165" s="39"/>
      <c r="AB1165" s="39"/>
      <c r="AC1165" s="39"/>
      <c r="AD1165" s="39"/>
      <c r="AE1165" s="39"/>
      <c r="AR1165" s="224" t="s">
        <v>157</v>
      </c>
      <c r="AT1165" s="224" t="s">
        <v>152</v>
      </c>
      <c r="AU1165" s="224" t="s">
        <v>85</v>
      </c>
      <c r="AY1165" s="17" t="s">
        <v>151</v>
      </c>
      <c r="BE1165" s="225">
        <f>IF(N1165="základní",J1165,0)</f>
        <v>0</v>
      </c>
      <c r="BF1165" s="225">
        <f>IF(N1165="snížená",J1165,0)</f>
        <v>0</v>
      </c>
      <c r="BG1165" s="225">
        <f>IF(N1165="zákl. přenesená",J1165,0)</f>
        <v>0</v>
      </c>
      <c r="BH1165" s="225">
        <f>IF(N1165="sníž. přenesená",J1165,0)</f>
        <v>0</v>
      </c>
      <c r="BI1165" s="225">
        <f>IF(N1165="nulová",J1165,0)</f>
        <v>0</v>
      </c>
      <c r="BJ1165" s="17" t="s">
        <v>83</v>
      </c>
      <c r="BK1165" s="225">
        <f>ROUND(I1165*H1165,2)</f>
        <v>0</v>
      </c>
      <c r="BL1165" s="17" t="s">
        <v>157</v>
      </c>
      <c r="BM1165" s="224" t="s">
        <v>4280</v>
      </c>
    </row>
    <row r="1166" s="2" customFormat="1" ht="37.8" customHeight="1">
      <c r="A1166" s="39"/>
      <c r="B1166" s="40"/>
      <c r="C1166" s="213" t="s">
        <v>4281</v>
      </c>
      <c r="D1166" s="213" t="s">
        <v>152</v>
      </c>
      <c r="E1166" s="214" t="s">
        <v>4282</v>
      </c>
      <c r="F1166" s="215" t="s">
        <v>4283</v>
      </c>
      <c r="G1166" s="216" t="s">
        <v>162</v>
      </c>
      <c r="H1166" s="217">
        <v>3</v>
      </c>
      <c r="I1166" s="218"/>
      <c r="J1166" s="219">
        <f>ROUND(I1166*H1166,2)</f>
        <v>0</v>
      </c>
      <c r="K1166" s="215" t="s">
        <v>156</v>
      </c>
      <c r="L1166" s="45"/>
      <c r="M1166" s="220" t="s">
        <v>32</v>
      </c>
      <c r="N1166" s="221" t="s">
        <v>47</v>
      </c>
      <c r="O1166" s="85"/>
      <c r="P1166" s="222">
        <f>O1166*H1166</f>
        <v>0</v>
      </c>
      <c r="Q1166" s="222">
        <v>0</v>
      </c>
      <c r="R1166" s="222">
        <f>Q1166*H1166</f>
        <v>0</v>
      </c>
      <c r="S1166" s="222">
        <v>0</v>
      </c>
      <c r="T1166" s="223">
        <f>S1166*H1166</f>
        <v>0</v>
      </c>
      <c r="U1166" s="39"/>
      <c r="V1166" s="39"/>
      <c r="W1166" s="39"/>
      <c r="X1166" s="39"/>
      <c r="Y1166" s="39"/>
      <c r="Z1166" s="39"/>
      <c r="AA1166" s="39"/>
      <c r="AB1166" s="39"/>
      <c r="AC1166" s="39"/>
      <c r="AD1166" s="39"/>
      <c r="AE1166" s="39"/>
      <c r="AR1166" s="224" t="s">
        <v>157</v>
      </c>
      <c r="AT1166" s="224" t="s">
        <v>152</v>
      </c>
      <c r="AU1166" s="224" t="s">
        <v>85</v>
      </c>
      <c r="AY1166" s="17" t="s">
        <v>151</v>
      </c>
      <c r="BE1166" s="225">
        <f>IF(N1166="základní",J1166,0)</f>
        <v>0</v>
      </c>
      <c r="BF1166" s="225">
        <f>IF(N1166="snížená",J1166,0)</f>
        <v>0</v>
      </c>
      <c r="BG1166" s="225">
        <f>IF(N1166="zákl. přenesená",J1166,0)</f>
        <v>0</v>
      </c>
      <c r="BH1166" s="225">
        <f>IF(N1166="sníž. přenesená",J1166,0)</f>
        <v>0</v>
      </c>
      <c r="BI1166" s="225">
        <f>IF(N1166="nulová",J1166,0)</f>
        <v>0</v>
      </c>
      <c r="BJ1166" s="17" t="s">
        <v>83</v>
      </c>
      <c r="BK1166" s="225">
        <f>ROUND(I1166*H1166,2)</f>
        <v>0</v>
      </c>
      <c r="BL1166" s="17" t="s">
        <v>157</v>
      </c>
      <c r="BM1166" s="224" t="s">
        <v>4284</v>
      </c>
    </row>
    <row r="1167" s="2" customFormat="1" ht="44.25" customHeight="1">
      <c r="A1167" s="39"/>
      <c r="B1167" s="40"/>
      <c r="C1167" s="213" t="s">
        <v>4285</v>
      </c>
      <c r="D1167" s="213" t="s">
        <v>152</v>
      </c>
      <c r="E1167" s="214" t="s">
        <v>4286</v>
      </c>
      <c r="F1167" s="215" t="s">
        <v>4287</v>
      </c>
      <c r="G1167" s="216" t="s">
        <v>162</v>
      </c>
      <c r="H1167" s="217">
        <v>2</v>
      </c>
      <c r="I1167" s="218"/>
      <c r="J1167" s="219">
        <f>ROUND(I1167*H1167,2)</f>
        <v>0</v>
      </c>
      <c r="K1167" s="215" t="s">
        <v>156</v>
      </c>
      <c r="L1167" s="45"/>
      <c r="M1167" s="220" t="s">
        <v>32</v>
      </c>
      <c r="N1167" s="221" t="s">
        <v>47</v>
      </c>
      <c r="O1167" s="85"/>
      <c r="P1167" s="222">
        <f>O1167*H1167</f>
        <v>0</v>
      </c>
      <c r="Q1167" s="222">
        <v>0</v>
      </c>
      <c r="R1167" s="222">
        <f>Q1167*H1167</f>
        <v>0</v>
      </c>
      <c r="S1167" s="222">
        <v>0</v>
      </c>
      <c r="T1167" s="223">
        <f>S1167*H1167</f>
        <v>0</v>
      </c>
      <c r="U1167" s="39"/>
      <c r="V1167" s="39"/>
      <c r="W1167" s="39"/>
      <c r="X1167" s="39"/>
      <c r="Y1167" s="39"/>
      <c r="Z1167" s="39"/>
      <c r="AA1167" s="39"/>
      <c r="AB1167" s="39"/>
      <c r="AC1167" s="39"/>
      <c r="AD1167" s="39"/>
      <c r="AE1167" s="39"/>
      <c r="AR1167" s="224" t="s">
        <v>157</v>
      </c>
      <c r="AT1167" s="224" t="s">
        <v>152</v>
      </c>
      <c r="AU1167" s="224" t="s">
        <v>85</v>
      </c>
      <c r="AY1167" s="17" t="s">
        <v>151</v>
      </c>
      <c r="BE1167" s="225">
        <f>IF(N1167="základní",J1167,0)</f>
        <v>0</v>
      </c>
      <c r="BF1167" s="225">
        <f>IF(N1167="snížená",J1167,0)</f>
        <v>0</v>
      </c>
      <c r="BG1167" s="225">
        <f>IF(N1167="zákl. přenesená",J1167,0)</f>
        <v>0</v>
      </c>
      <c r="BH1167" s="225">
        <f>IF(N1167="sníž. přenesená",J1167,0)</f>
        <v>0</v>
      </c>
      <c r="BI1167" s="225">
        <f>IF(N1167="nulová",J1167,0)</f>
        <v>0</v>
      </c>
      <c r="BJ1167" s="17" t="s">
        <v>83</v>
      </c>
      <c r="BK1167" s="225">
        <f>ROUND(I1167*H1167,2)</f>
        <v>0</v>
      </c>
      <c r="BL1167" s="17" t="s">
        <v>157</v>
      </c>
      <c r="BM1167" s="224" t="s">
        <v>4288</v>
      </c>
    </row>
    <row r="1168" s="2" customFormat="1" ht="44.25" customHeight="1">
      <c r="A1168" s="39"/>
      <c r="B1168" s="40"/>
      <c r="C1168" s="213" t="s">
        <v>4289</v>
      </c>
      <c r="D1168" s="213" t="s">
        <v>152</v>
      </c>
      <c r="E1168" s="214" t="s">
        <v>4290</v>
      </c>
      <c r="F1168" s="215" t="s">
        <v>4291</v>
      </c>
      <c r="G1168" s="216" t="s">
        <v>162</v>
      </c>
      <c r="H1168" s="217">
        <v>2</v>
      </c>
      <c r="I1168" s="218"/>
      <c r="J1168" s="219">
        <f>ROUND(I1168*H1168,2)</f>
        <v>0</v>
      </c>
      <c r="K1168" s="215" t="s">
        <v>156</v>
      </c>
      <c r="L1168" s="45"/>
      <c r="M1168" s="220" t="s">
        <v>32</v>
      </c>
      <c r="N1168" s="221" t="s">
        <v>47</v>
      </c>
      <c r="O1168" s="85"/>
      <c r="P1168" s="222">
        <f>O1168*H1168</f>
        <v>0</v>
      </c>
      <c r="Q1168" s="222">
        <v>0</v>
      </c>
      <c r="R1168" s="222">
        <f>Q1168*H1168</f>
        <v>0</v>
      </c>
      <c r="S1168" s="222">
        <v>0</v>
      </c>
      <c r="T1168" s="223">
        <f>S1168*H1168</f>
        <v>0</v>
      </c>
      <c r="U1168" s="39"/>
      <c r="V1168" s="39"/>
      <c r="W1168" s="39"/>
      <c r="X1168" s="39"/>
      <c r="Y1168" s="39"/>
      <c r="Z1168" s="39"/>
      <c r="AA1168" s="39"/>
      <c r="AB1168" s="39"/>
      <c r="AC1168" s="39"/>
      <c r="AD1168" s="39"/>
      <c r="AE1168" s="39"/>
      <c r="AR1168" s="224" t="s">
        <v>157</v>
      </c>
      <c r="AT1168" s="224" t="s">
        <v>152</v>
      </c>
      <c r="AU1168" s="224" t="s">
        <v>85</v>
      </c>
      <c r="AY1168" s="17" t="s">
        <v>151</v>
      </c>
      <c r="BE1168" s="225">
        <f>IF(N1168="základní",J1168,0)</f>
        <v>0</v>
      </c>
      <c r="BF1168" s="225">
        <f>IF(N1168="snížená",J1168,0)</f>
        <v>0</v>
      </c>
      <c r="BG1168" s="225">
        <f>IF(N1168="zákl. přenesená",J1168,0)</f>
        <v>0</v>
      </c>
      <c r="BH1168" s="225">
        <f>IF(N1168="sníž. přenesená",J1168,0)</f>
        <v>0</v>
      </c>
      <c r="BI1168" s="225">
        <f>IF(N1168="nulová",J1168,0)</f>
        <v>0</v>
      </c>
      <c r="BJ1168" s="17" t="s">
        <v>83</v>
      </c>
      <c r="BK1168" s="225">
        <f>ROUND(I1168*H1168,2)</f>
        <v>0</v>
      </c>
      <c r="BL1168" s="17" t="s">
        <v>157</v>
      </c>
      <c r="BM1168" s="224" t="s">
        <v>4292</v>
      </c>
    </row>
    <row r="1169" s="2" customFormat="1" ht="37.8" customHeight="1">
      <c r="A1169" s="39"/>
      <c r="B1169" s="40"/>
      <c r="C1169" s="213" t="s">
        <v>4293</v>
      </c>
      <c r="D1169" s="213" t="s">
        <v>152</v>
      </c>
      <c r="E1169" s="214" t="s">
        <v>4294</v>
      </c>
      <c r="F1169" s="215" t="s">
        <v>4295</v>
      </c>
      <c r="G1169" s="216" t="s">
        <v>162</v>
      </c>
      <c r="H1169" s="217">
        <v>2</v>
      </c>
      <c r="I1169" s="218"/>
      <c r="J1169" s="219">
        <f>ROUND(I1169*H1169,2)</f>
        <v>0</v>
      </c>
      <c r="K1169" s="215" t="s">
        <v>156</v>
      </c>
      <c r="L1169" s="45"/>
      <c r="M1169" s="220" t="s">
        <v>32</v>
      </c>
      <c r="N1169" s="221" t="s">
        <v>47</v>
      </c>
      <c r="O1169" s="85"/>
      <c r="P1169" s="222">
        <f>O1169*H1169</f>
        <v>0</v>
      </c>
      <c r="Q1169" s="222">
        <v>0</v>
      </c>
      <c r="R1169" s="222">
        <f>Q1169*H1169</f>
        <v>0</v>
      </c>
      <c r="S1169" s="222">
        <v>0</v>
      </c>
      <c r="T1169" s="223">
        <f>S1169*H1169</f>
        <v>0</v>
      </c>
      <c r="U1169" s="39"/>
      <c r="V1169" s="39"/>
      <c r="W1169" s="39"/>
      <c r="X1169" s="39"/>
      <c r="Y1169" s="39"/>
      <c r="Z1169" s="39"/>
      <c r="AA1169" s="39"/>
      <c r="AB1169" s="39"/>
      <c r="AC1169" s="39"/>
      <c r="AD1169" s="39"/>
      <c r="AE1169" s="39"/>
      <c r="AR1169" s="224" t="s">
        <v>157</v>
      </c>
      <c r="AT1169" s="224" t="s">
        <v>152</v>
      </c>
      <c r="AU1169" s="224" t="s">
        <v>85</v>
      </c>
      <c r="AY1169" s="17" t="s">
        <v>151</v>
      </c>
      <c r="BE1169" s="225">
        <f>IF(N1169="základní",J1169,0)</f>
        <v>0</v>
      </c>
      <c r="BF1169" s="225">
        <f>IF(N1169="snížená",J1169,0)</f>
        <v>0</v>
      </c>
      <c r="BG1169" s="225">
        <f>IF(N1169="zákl. přenesená",J1169,0)</f>
        <v>0</v>
      </c>
      <c r="BH1169" s="225">
        <f>IF(N1169="sníž. přenesená",J1169,0)</f>
        <v>0</v>
      </c>
      <c r="BI1169" s="225">
        <f>IF(N1169="nulová",J1169,0)</f>
        <v>0</v>
      </c>
      <c r="BJ1169" s="17" t="s">
        <v>83</v>
      </c>
      <c r="BK1169" s="225">
        <f>ROUND(I1169*H1169,2)</f>
        <v>0</v>
      </c>
      <c r="BL1169" s="17" t="s">
        <v>157</v>
      </c>
      <c r="BM1169" s="224" t="s">
        <v>4296</v>
      </c>
    </row>
    <row r="1170" s="2" customFormat="1" ht="37.8" customHeight="1">
      <c r="A1170" s="39"/>
      <c r="B1170" s="40"/>
      <c r="C1170" s="213" t="s">
        <v>4297</v>
      </c>
      <c r="D1170" s="213" t="s">
        <v>152</v>
      </c>
      <c r="E1170" s="214" t="s">
        <v>4298</v>
      </c>
      <c r="F1170" s="215" t="s">
        <v>4299</v>
      </c>
      <c r="G1170" s="216" t="s">
        <v>162</v>
      </c>
      <c r="H1170" s="217">
        <v>2</v>
      </c>
      <c r="I1170" s="218"/>
      <c r="J1170" s="219">
        <f>ROUND(I1170*H1170,2)</f>
        <v>0</v>
      </c>
      <c r="K1170" s="215" t="s">
        <v>156</v>
      </c>
      <c r="L1170" s="45"/>
      <c r="M1170" s="220" t="s">
        <v>32</v>
      </c>
      <c r="N1170" s="221" t="s">
        <v>47</v>
      </c>
      <c r="O1170" s="85"/>
      <c r="P1170" s="222">
        <f>O1170*H1170</f>
        <v>0</v>
      </c>
      <c r="Q1170" s="222">
        <v>0</v>
      </c>
      <c r="R1170" s="222">
        <f>Q1170*H1170</f>
        <v>0</v>
      </c>
      <c r="S1170" s="222">
        <v>0</v>
      </c>
      <c r="T1170" s="223">
        <f>S1170*H1170</f>
        <v>0</v>
      </c>
      <c r="U1170" s="39"/>
      <c r="V1170" s="39"/>
      <c r="W1170" s="39"/>
      <c r="X1170" s="39"/>
      <c r="Y1170" s="39"/>
      <c r="Z1170" s="39"/>
      <c r="AA1170" s="39"/>
      <c r="AB1170" s="39"/>
      <c r="AC1170" s="39"/>
      <c r="AD1170" s="39"/>
      <c r="AE1170" s="39"/>
      <c r="AR1170" s="224" t="s">
        <v>157</v>
      </c>
      <c r="AT1170" s="224" t="s">
        <v>152</v>
      </c>
      <c r="AU1170" s="224" t="s">
        <v>85</v>
      </c>
      <c r="AY1170" s="17" t="s">
        <v>151</v>
      </c>
      <c r="BE1170" s="225">
        <f>IF(N1170="základní",J1170,0)</f>
        <v>0</v>
      </c>
      <c r="BF1170" s="225">
        <f>IF(N1170="snížená",J1170,0)</f>
        <v>0</v>
      </c>
      <c r="BG1170" s="225">
        <f>IF(N1170="zákl. přenesená",J1170,0)</f>
        <v>0</v>
      </c>
      <c r="BH1170" s="225">
        <f>IF(N1170="sníž. přenesená",J1170,0)</f>
        <v>0</v>
      </c>
      <c r="BI1170" s="225">
        <f>IF(N1170="nulová",J1170,0)</f>
        <v>0</v>
      </c>
      <c r="BJ1170" s="17" t="s">
        <v>83</v>
      </c>
      <c r="BK1170" s="225">
        <f>ROUND(I1170*H1170,2)</f>
        <v>0</v>
      </c>
      <c r="BL1170" s="17" t="s">
        <v>157</v>
      </c>
      <c r="BM1170" s="224" t="s">
        <v>4300</v>
      </c>
    </row>
    <row r="1171" s="2" customFormat="1" ht="16.5" customHeight="1">
      <c r="A1171" s="39"/>
      <c r="B1171" s="40"/>
      <c r="C1171" s="213" t="s">
        <v>4301</v>
      </c>
      <c r="D1171" s="213" t="s">
        <v>152</v>
      </c>
      <c r="E1171" s="214" t="s">
        <v>4302</v>
      </c>
      <c r="F1171" s="215" t="s">
        <v>4303</v>
      </c>
      <c r="G1171" s="216" t="s">
        <v>162</v>
      </c>
      <c r="H1171" s="217">
        <v>7</v>
      </c>
      <c r="I1171" s="218"/>
      <c r="J1171" s="219">
        <f>ROUND(I1171*H1171,2)</f>
        <v>0</v>
      </c>
      <c r="K1171" s="215" t="s">
        <v>156</v>
      </c>
      <c r="L1171" s="45"/>
      <c r="M1171" s="220" t="s">
        <v>32</v>
      </c>
      <c r="N1171" s="221" t="s">
        <v>47</v>
      </c>
      <c r="O1171" s="85"/>
      <c r="P1171" s="222">
        <f>O1171*H1171</f>
        <v>0</v>
      </c>
      <c r="Q1171" s="222">
        <v>0</v>
      </c>
      <c r="R1171" s="222">
        <f>Q1171*H1171</f>
        <v>0</v>
      </c>
      <c r="S1171" s="222">
        <v>0</v>
      </c>
      <c r="T1171" s="223">
        <f>S1171*H1171</f>
        <v>0</v>
      </c>
      <c r="U1171" s="39"/>
      <c r="V1171" s="39"/>
      <c r="W1171" s="39"/>
      <c r="X1171" s="39"/>
      <c r="Y1171" s="39"/>
      <c r="Z1171" s="39"/>
      <c r="AA1171" s="39"/>
      <c r="AB1171" s="39"/>
      <c r="AC1171" s="39"/>
      <c r="AD1171" s="39"/>
      <c r="AE1171" s="39"/>
      <c r="AR1171" s="224" t="s">
        <v>157</v>
      </c>
      <c r="AT1171" s="224" t="s">
        <v>152</v>
      </c>
      <c r="AU1171" s="224" t="s">
        <v>85</v>
      </c>
      <c r="AY1171" s="17" t="s">
        <v>151</v>
      </c>
      <c r="BE1171" s="225">
        <f>IF(N1171="základní",J1171,0)</f>
        <v>0</v>
      </c>
      <c r="BF1171" s="225">
        <f>IF(N1171="snížená",J1171,0)</f>
        <v>0</v>
      </c>
      <c r="BG1171" s="225">
        <f>IF(N1171="zákl. přenesená",J1171,0)</f>
        <v>0</v>
      </c>
      <c r="BH1171" s="225">
        <f>IF(N1171="sníž. přenesená",J1171,0)</f>
        <v>0</v>
      </c>
      <c r="BI1171" s="225">
        <f>IF(N1171="nulová",J1171,0)</f>
        <v>0</v>
      </c>
      <c r="BJ1171" s="17" t="s">
        <v>83</v>
      </c>
      <c r="BK1171" s="225">
        <f>ROUND(I1171*H1171,2)</f>
        <v>0</v>
      </c>
      <c r="BL1171" s="17" t="s">
        <v>157</v>
      </c>
      <c r="BM1171" s="224" t="s">
        <v>4304</v>
      </c>
    </row>
    <row r="1172" s="2" customFormat="1" ht="16.5" customHeight="1">
      <c r="A1172" s="39"/>
      <c r="B1172" s="40"/>
      <c r="C1172" s="213" t="s">
        <v>4305</v>
      </c>
      <c r="D1172" s="213" t="s">
        <v>152</v>
      </c>
      <c r="E1172" s="214" t="s">
        <v>4306</v>
      </c>
      <c r="F1172" s="215" t="s">
        <v>4307</v>
      </c>
      <c r="G1172" s="216" t="s">
        <v>162</v>
      </c>
      <c r="H1172" s="217">
        <v>2</v>
      </c>
      <c r="I1172" s="218"/>
      <c r="J1172" s="219">
        <f>ROUND(I1172*H1172,2)</f>
        <v>0</v>
      </c>
      <c r="K1172" s="215" t="s">
        <v>156</v>
      </c>
      <c r="L1172" s="45"/>
      <c r="M1172" s="220" t="s">
        <v>32</v>
      </c>
      <c r="N1172" s="221" t="s">
        <v>47</v>
      </c>
      <c r="O1172" s="85"/>
      <c r="P1172" s="222">
        <f>O1172*H1172</f>
        <v>0</v>
      </c>
      <c r="Q1172" s="222">
        <v>0</v>
      </c>
      <c r="R1172" s="222">
        <f>Q1172*H1172</f>
        <v>0</v>
      </c>
      <c r="S1172" s="222">
        <v>0</v>
      </c>
      <c r="T1172" s="223">
        <f>S1172*H1172</f>
        <v>0</v>
      </c>
      <c r="U1172" s="39"/>
      <c r="V1172" s="39"/>
      <c r="W1172" s="39"/>
      <c r="X1172" s="39"/>
      <c r="Y1172" s="39"/>
      <c r="Z1172" s="39"/>
      <c r="AA1172" s="39"/>
      <c r="AB1172" s="39"/>
      <c r="AC1172" s="39"/>
      <c r="AD1172" s="39"/>
      <c r="AE1172" s="39"/>
      <c r="AR1172" s="224" t="s">
        <v>157</v>
      </c>
      <c r="AT1172" s="224" t="s">
        <v>152</v>
      </c>
      <c r="AU1172" s="224" t="s">
        <v>85</v>
      </c>
      <c r="AY1172" s="17" t="s">
        <v>151</v>
      </c>
      <c r="BE1172" s="225">
        <f>IF(N1172="základní",J1172,0)</f>
        <v>0</v>
      </c>
      <c r="BF1172" s="225">
        <f>IF(N1172="snížená",J1172,0)</f>
        <v>0</v>
      </c>
      <c r="BG1172" s="225">
        <f>IF(N1172="zákl. přenesená",J1172,0)</f>
        <v>0</v>
      </c>
      <c r="BH1172" s="225">
        <f>IF(N1172="sníž. přenesená",J1172,0)</f>
        <v>0</v>
      </c>
      <c r="BI1172" s="225">
        <f>IF(N1172="nulová",J1172,0)</f>
        <v>0</v>
      </c>
      <c r="BJ1172" s="17" t="s">
        <v>83</v>
      </c>
      <c r="BK1172" s="225">
        <f>ROUND(I1172*H1172,2)</f>
        <v>0</v>
      </c>
      <c r="BL1172" s="17" t="s">
        <v>157</v>
      </c>
      <c r="BM1172" s="224" t="s">
        <v>4308</v>
      </c>
    </row>
    <row r="1173" s="2" customFormat="1" ht="16.5" customHeight="1">
      <c r="A1173" s="39"/>
      <c r="B1173" s="40"/>
      <c r="C1173" s="213" t="s">
        <v>4309</v>
      </c>
      <c r="D1173" s="213" t="s">
        <v>152</v>
      </c>
      <c r="E1173" s="214" t="s">
        <v>4310</v>
      </c>
      <c r="F1173" s="215" t="s">
        <v>4311</v>
      </c>
      <c r="G1173" s="216" t="s">
        <v>162</v>
      </c>
      <c r="H1173" s="217">
        <v>1</v>
      </c>
      <c r="I1173" s="218"/>
      <c r="J1173" s="219">
        <f>ROUND(I1173*H1173,2)</f>
        <v>0</v>
      </c>
      <c r="K1173" s="215" t="s">
        <v>156</v>
      </c>
      <c r="L1173" s="45"/>
      <c r="M1173" s="220" t="s">
        <v>32</v>
      </c>
      <c r="N1173" s="221" t="s">
        <v>47</v>
      </c>
      <c r="O1173" s="85"/>
      <c r="P1173" s="222">
        <f>O1173*H1173</f>
        <v>0</v>
      </c>
      <c r="Q1173" s="222">
        <v>0</v>
      </c>
      <c r="R1173" s="222">
        <f>Q1173*H1173</f>
        <v>0</v>
      </c>
      <c r="S1173" s="222">
        <v>0</v>
      </c>
      <c r="T1173" s="223">
        <f>S1173*H1173</f>
        <v>0</v>
      </c>
      <c r="U1173" s="39"/>
      <c r="V1173" s="39"/>
      <c r="W1173" s="39"/>
      <c r="X1173" s="39"/>
      <c r="Y1173" s="39"/>
      <c r="Z1173" s="39"/>
      <c r="AA1173" s="39"/>
      <c r="AB1173" s="39"/>
      <c r="AC1173" s="39"/>
      <c r="AD1173" s="39"/>
      <c r="AE1173" s="39"/>
      <c r="AR1173" s="224" t="s">
        <v>157</v>
      </c>
      <c r="AT1173" s="224" t="s">
        <v>152</v>
      </c>
      <c r="AU1173" s="224" t="s">
        <v>85</v>
      </c>
      <c r="AY1173" s="17" t="s">
        <v>151</v>
      </c>
      <c r="BE1173" s="225">
        <f>IF(N1173="základní",J1173,0)</f>
        <v>0</v>
      </c>
      <c r="BF1173" s="225">
        <f>IF(N1173="snížená",J1173,0)</f>
        <v>0</v>
      </c>
      <c r="BG1173" s="225">
        <f>IF(N1173="zákl. přenesená",J1173,0)</f>
        <v>0</v>
      </c>
      <c r="BH1173" s="225">
        <f>IF(N1173="sníž. přenesená",J1173,0)</f>
        <v>0</v>
      </c>
      <c r="BI1173" s="225">
        <f>IF(N1173="nulová",J1173,0)</f>
        <v>0</v>
      </c>
      <c r="BJ1173" s="17" t="s">
        <v>83</v>
      </c>
      <c r="BK1173" s="225">
        <f>ROUND(I1173*H1173,2)</f>
        <v>0</v>
      </c>
      <c r="BL1173" s="17" t="s">
        <v>157</v>
      </c>
      <c r="BM1173" s="224" t="s">
        <v>4312</v>
      </c>
    </row>
    <row r="1174" s="2" customFormat="1" ht="16.5" customHeight="1">
      <c r="A1174" s="39"/>
      <c r="B1174" s="40"/>
      <c r="C1174" s="213" t="s">
        <v>4313</v>
      </c>
      <c r="D1174" s="213" t="s">
        <v>152</v>
      </c>
      <c r="E1174" s="214" t="s">
        <v>4314</v>
      </c>
      <c r="F1174" s="215" t="s">
        <v>4315</v>
      </c>
      <c r="G1174" s="216" t="s">
        <v>162</v>
      </c>
      <c r="H1174" s="217">
        <v>26</v>
      </c>
      <c r="I1174" s="218"/>
      <c r="J1174" s="219">
        <f>ROUND(I1174*H1174,2)</f>
        <v>0</v>
      </c>
      <c r="K1174" s="215" t="s">
        <v>156</v>
      </c>
      <c r="L1174" s="45"/>
      <c r="M1174" s="220" t="s">
        <v>32</v>
      </c>
      <c r="N1174" s="221" t="s">
        <v>47</v>
      </c>
      <c r="O1174" s="85"/>
      <c r="P1174" s="222">
        <f>O1174*H1174</f>
        <v>0</v>
      </c>
      <c r="Q1174" s="222">
        <v>0</v>
      </c>
      <c r="R1174" s="222">
        <f>Q1174*H1174</f>
        <v>0</v>
      </c>
      <c r="S1174" s="222">
        <v>0</v>
      </c>
      <c r="T1174" s="223">
        <f>S1174*H1174</f>
        <v>0</v>
      </c>
      <c r="U1174" s="39"/>
      <c r="V1174" s="39"/>
      <c r="W1174" s="39"/>
      <c r="X1174" s="39"/>
      <c r="Y1174" s="39"/>
      <c r="Z1174" s="39"/>
      <c r="AA1174" s="39"/>
      <c r="AB1174" s="39"/>
      <c r="AC1174" s="39"/>
      <c r="AD1174" s="39"/>
      <c r="AE1174" s="39"/>
      <c r="AR1174" s="224" t="s">
        <v>157</v>
      </c>
      <c r="AT1174" s="224" t="s">
        <v>152</v>
      </c>
      <c r="AU1174" s="224" t="s">
        <v>85</v>
      </c>
      <c r="AY1174" s="17" t="s">
        <v>151</v>
      </c>
      <c r="BE1174" s="225">
        <f>IF(N1174="základní",J1174,0)</f>
        <v>0</v>
      </c>
      <c r="BF1174" s="225">
        <f>IF(N1174="snížená",J1174,0)</f>
        <v>0</v>
      </c>
      <c r="BG1174" s="225">
        <f>IF(N1174="zákl. přenesená",J1174,0)</f>
        <v>0</v>
      </c>
      <c r="BH1174" s="225">
        <f>IF(N1174="sníž. přenesená",J1174,0)</f>
        <v>0</v>
      </c>
      <c r="BI1174" s="225">
        <f>IF(N1174="nulová",J1174,0)</f>
        <v>0</v>
      </c>
      <c r="BJ1174" s="17" t="s">
        <v>83</v>
      </c>
      <c r="BK1174" s="225">
        <f>ROUND(I1174*H1174,2)</f>
        <v>0</v>
      </c>
      <c r="BL1174" s="17" t="s">
        <v>157</v>
      </c>
      <c r="BM1174" s="224" t="s">
        <v>4316</v>
      </c>
    </row>
    <row r="1175" s="2" customFormat="1" ht="16.5" customHeight="1">
      <c r="A1175" s="39"/>
      <c r="B1175" s="40"/>
      <c r="C1175" s="213" t="s">
        <v>4317</v>
      </c>
      <c r="D1175" s="213" t="s">
        <v>152</v>
      </c>
      <c r="E1175" s="214" t="s">
        <v>4318</v>
      </c>
      <c r="F1175" s="215" t="s">
        <v>4319</v>
      </c>
      <c r="G1175" s="216" t="s">
        <v>162</v>
      </c>
      <c r="H1175" s="217">
        <v>6</v>
      </c>
      <c r="I1175" s="218"/>
      <c r="J1175" s="219">
        <f>ROUND(I1175*H1175,2)</f>
        <v>0</v>
      </c>
      <c r="K1175" s="215" t="s">
        <v>156</v>
      </c>
      <c r="L1175" s="45"/>
      <c r="M1175" s="220" t="s">
        <v>32</v>
      </c>
      <c r="N1175" s="221" t="s">
        <v>47</v>
      </c>
      <c r="O1175" s="85"/>
      <c r="P1175" s="222">
        <f>O1175*H1175</f>
        <v>0</v>
      </c>
      <c r="Q1175" s="222">
        <v>0</v>
      </c>
      <c r="R1175" s="222">
        <f>Q1175*H1175</f>
        <v>0</v>
      </c>
      <c r="S1175" s="222">
        <v>0</v>
      </c>
      <c r="T1175" s="223">
        <f>S1175*H1175</f>
        <v>0</v>
      </c>
      <c r="U1175" s="39"/>
      <c r="V1175" s="39"/>
      <c r="W1175" s="39"/>
      <c r="X1175" s="39"/>
      <c r="Y1175" s="39"/>
      <c r="Z1175" s="39"/>
      <c r="AA1175" s="39"/>
      <c r="AB1175" s="39"/>
      <c r="AC1175" s="39"/>
      <c r="AD1175" s="39"/>
      <c r="AE1175" s="39"/>
      <c r="AR1175" s="224" t="s">
        <v>157</v>
      </c>
      <c r="AT1175" s="224" t="s">
        <v>152</v>
      </c>
      <c r="AU1175" s="224" t="s">
        <v>85</v>
      </c>
      <c r="AY1175" s="17" t="s">
        <v>151</v>
      </c>
      <c r="BE1175" s="225">
        <f>IF(N1175="základní",J1175,0)</f>
        <v>0</v>
      </c>
      <c r="BF1175" s="225">
        <f>IF(N1175="snížená",J1175,0)</f>
        <v>0</v>
      </c>
      <c r="BG1175" s="225">
        <f>IF(N1175="zákl. přenesená",J1175,0)</f>
        <v>0</v>
      </c>
      <c r="BH1175" s="225">
        <f>IF(N1175="sníž. přenesená",J1175,0)</f>
        <v>0</v>
      </c>
      <c r="BI1175" s="225">
        <f>IF(N1175="nulová",J1175,0)</f>
        <v>0</v>
      </c>
      <c r="BJ1175" s="17" t="s">
        <v>83</v>
      </c>
      <c r="BK1175" s="225">
        <f>ROUND(I1175*H1175,2)</f>
        <v>0</v>
      </c>
      <c r="BL1175" s="17" t="s">
        <v>157</v>
      </c>
      <c r="BM1175" s="224" t="s">
        <v>4320</v>
      </c>
    </row>
    <row r="1176" s="2" customFormat="1" ht="24.15" customHeight="1">
      <c r="A1176" s="39"/>
      <c r="B1176" s="40"/>
      <c r="C1176" s="226" t="s">
        <v>4321</v>
      </c>
      <c r="D1176" s="226" t="s">
        <v>159</v>
      </c>
      <c r="E1176" s="227" t="s">
        <v>4322</v>
      </c>
      <c r="F1176" s="228" t="s">
        <v>4323</v>
      </c>
      <c r="G1176" s="229" t="s">
        <v>4187</v>
      </c>
      <c r="H1176" s="230">
        <v>1</v>
      </c>
      <c r="I1176" s="231"/>
      <c r="J1176" s="232">
        <f>ROUND(I1176*H1176,2)</f>
        <v>0</v>
      </c>
      <c r="K1176" s="228" t="s">
        <v>156</v>
      </c>
      <c r="L1176" s="233"/>
      <c r="M1176" s="234" t="s">
        <v>32</v>
      </c>
      <c r="N1176" s="235" t="s">
        <v>47</v>
      </c>
      <c r="O1176" s="85"/>
      <c r="P1176" s="222">
        <f>O1176*H1176</f>
        <v>0</v>
      </c>
      <c r="Q1176" s="222">
        <v>0</v>
      </c>
      <c r="R1176" s="222">
        <f>Q1176*H1176</f>
        <v>0</v>
      </c>
      <c r="S1176" s="222">
        <v>0</v>
      </c>
      <c r="T1176" s="223">
        <f>S1176*H1176</f>
        <v>0</v>
      </c>
      <c r="U1176" s="39"/>
      <c r="V1176" s="39"/>
      <c r="W1176" s="39"/>
      <c r="X1176" s="39"/>
      <c r="Y1176" s="39"/>
      <c r="Z1176" s="39"/>
      <c r="AA1176" s="39"/>
      <c r="AB1176" s="39"/>
      <c r="AC1176" s="39"/>
      <c r="AD1176" s="39"/>
      <c r="AE1176" s="39"/>
      <c r="AR1176" s="224" t="s">
        <v>668</v>
      </c>
      <c r="AT1176" s="224" t="s">
        <v>159</v>
      </c>
      <c r="AU1176" s="224" t="s">
        <v>85</v>
      </c>
      <c r="AY1176" s="17" t="s">
        <v>151</v>
      </c>
      <c r="BE1176" s="225">
        <f>IF(N1176="základní",J1176,0)</f>
        <v>0</v>
      </c>
      <c r="BF1176" s="225">
        <f>IF(N1176="snížená",J1176,0)</f>
        <v>0</v>
      </c>
      <c r="BG1176" s="225">
        <f>IF(N1176="zákl. přenesená",J1176,0)</f>
        <v>0</v>
      </c>
      <c r="BH1176" s="225">
        <f>IF(N1176="sníž. přenesená",J1176,0)</f>
        <v>0</v>
      </c>
      <c r="BI1176" s="225">
        <f>IF(N1176="nulová",J1176,0)</f>
        <v>0</v>
      </c>
      <c r="BJ1176" s="17" t="s">
        <v>83</v>
      </c>
      <c r="BK1176" s="225">
        <f>ROUND(I1176*H1176,2)</f>
        <v>0</v>
      </c>
      <c r="BL1176" s="17" t="s">
        <v>668</v>
      </c>
      <c r="BM1176" s="224" t="s">
        <v>4324</v>
      </c>
    </row>
    <row r="1177" s="12" customFormat="1" ht="22.8" customHeight="1">
      <c r="A1177" s="12"/>
      <c r="B1177" s="199"/>
      <c r="C1177" s="200"/>
      <c r="D1177" s="201" t="s">
        <v>75</v>
      </c>
      <c r="E1177" s="236" t="s">
        <v>4325</v>
      </c>
      <c r="F1177" s="236" t="s">
        <v>4326</v>
      </c>
      <c r="G1177" s="200"/>
      <c r="H1177" s="200"/>
      <c r="I1177" s="203"/>
      <c r="J1177" s="237">
        <f>BK1177</f>
        <v>0</v>
      </c>
      <c r="K1177" s="200"/>
      <c r="L1177" s="205"/>
      <c r="M1177" s="206"/>
      <c r="N1177" s="207"/>
      <c r="O1177" s="207"/>
      <c r="P1177" s="208">
        <f>SUM(P1178:P1242)</f>
        <v>0</v>
      </c>
      <c r="Q1177" s="207"/>
      <c r="R1177" s="208">
        <f>SUM(R1178:R1242)</f>
        <v>0</v>
      </c>
      <c r="S1177" s="207"/>
      <c r="T1177" s="209">
        <f>SUM(T1178:T1242)</f>
        <v>0</v>
      </c>
      <c r="U1177" s="12"/>
      <c r="V1177" s="12"/>
      <c r="W1177" s="12"/>
      <c r="X1177" s="12"/>
      <c r="Y1177" s="12"/>
      <c r="Z1177" s="12"/>
      <c r="AA1177" s="12"/>
      <c r="AB1177" s="12"/>
      <c r="AC1177" s="12"/>
      <c r="AD1177" s="12"/>
      <c r="AE1177" s="12"/>
      <c r="AR1177" s="210" t="s">
        <v>83</v>
      </c>
      <c r="AT1177" s="211" t="s">
        <v>75</v>
      </c>
      <c r="AU1177" s="211" t="s">
        <v>83</v>
      </c>
      <c r="AY1177" s="210" t="s">
        <v>151</v>
      </c>
      <c r="BK1177" s="212">
        <f>SUM(BK1178:BK1242)</f>
        <v>0</v>
      </c>
    </row>
    <row r="1178" s="2" customFormat="1" ht="16.5" customHeight="1">
      <c r="A1178" s="39"/>
      <c r="B1178" s="40"/>
      <c r="C1178" s="226" t="s">
        <v>4327</v>
      </c>
      <c r="D1178" s="226" t="s">
        <v>159</v>
      </c>
      <c r="E1178" s="227" t="s">
        <v>4328</v>
      </c>
      <c r="F1178" s="228" t="s">
        <v>4329</v>
      </c>
      <c r="G1178" s="229" t="s">
        <v>162</v>
      </c>
      <c r="H1178" s="230">
        <v>2</v>
      </c>
      <c r="I1178" s="231"/>
      <c r="J1178" s="232">
        <f>ROUND(I1178*H1178,2)</f>
        <v>0</v>
      </c>
      <c r="K1178" s="228" t="s">
        <v>156</v>
      </c>
      <c r="L1178" s="233"/>
      <c r="M1178" s="234" t="s">
        <v>32</v>
      </c>
      <c r="N1178" s="235" t="s">
        <v>47</v>
      </c>
      <c r="O1178" s="85"/>
      <c r="P1178" s="222">
        <f>O1178*H1178</f>
        <v>0</v>
      </c>
      <c r="Q1178" s="222">
        <v>0</v>
      </c>
      <c r="R1178" s="222">
        <f>Q1178*H1178</f>
        <v>0</v>
      </c>
      <c r="S1178" s="222">
        <v>0</v>
      </c>
      <c r="T1178" s="223">
        <f>S1178*H1178</f>
        <v>0</v>
      </c>
      <c r="U1178" s="39"/>
      <c r="V1178" s="39"/>
      <c r="W1178" s="39"/>
      <c r="X1178" s="39"/>
      <c r="Y1178" s="39"/>
      <c r="Z1178" s="39"/>
      <c r="AA1178" s="39"/>
      <c r="AB1178" s="39"/>
      <c r="AC1178" s="39"/>
      <c r="AD1178" s="39"/>
      <c r="AE1178" s="39"/>
      <c r="AR1178" s="224" t="s">
        <v>163</v>
      </c>
      <c r="AT1178" s="224" t="s">
        <v>159</v>
      </c>
      <c r="AU1178" s="224" t="s">
        <v>85</v>
      </c>
      <c r="AY1178" s="17" t="s">
        <v>151</v>
      </c>
      <c r="BE1178" s="225">
        <f>IF(N1178="základní",J1178,0)</f>
        <v>0</v>
      </c>
      <c r="BF1178" s="225">
        <f>IF(N1178="snížená",J1178,0)</f>
        <v>0</v>
      </c>
      <c r="BG1178" s="225">
        <f>IF(N1178="zákl. přenesená",J1178,0)</f>
        <v>0</v>
      </c>
      <c r="BH1178" s="225">
        <f>IF(N1178="sníž. přenesená",J1178,0)</f>
        <v>0</v>
      </c>
      <c r="BI1178" s="225">
        <f>IF(N1178="nulová",J1178,0)</f>
        <v>0</v>
      </c>
      <c r="BJ1178" s="17" t="s">
        <v>83</v>
      </c>
      <c r="BK1178" s="225">
        <f>ROUND(I1178*H1178,2)</f>
        <v>0</v>
      </c>
      <c r="BL1178" s="17" t="s">
        <v>164</v>
      </c>
      <c r="BM1178" s="224" t="s">
        <v>4330</v>
      </c>
    </row>
    <row r="1179" s="2" customFormat="1" ht="24.15" customHeight="1">
      <c r="A1179" s="39"/>
      <c r="B1179" s="40"/>
      <c r="C1179" s="213" t="s">
        <v>4331</v>
      </c>
      <c r="D1179" s="213" t="s">
        <v>152</v>
      </c>
      <c r="E1179" s="214" t="s">
        <v>4332</v>
      </c>
      <c r="F1179" s="215" t="s">
        <v>4333</v>
      </c>
      <c r="G1179" s="216" t="s">
        <v>162</v>
      </c>
      <c r="H1179" s="217">
        <v>2</v>
      </c>
      <c r="I1179" s="218"/>
      <c r="J1179" s="219">
        <f>ROUND(I1179*H1179,2)</f>
        <v>0</v>
      </c>
      <c r="K1179" s="215" t="s">
        <v>156</v>
      </c>
      <c r="L1179" s="45"/>
      <c r="M1179" s="220" t="s">
        <v>32</v>
      </c>
      <c r="N1179" s="221" t="s">
        <v>47</v>
      </c>
      <c r="O1179" s="85"/>
      <c r="P1179" s="222">
        <f>O1179*H1179</f>
        <v>0</v>
      </c>
      <c r="Q1179" s="222">
        <v>0</v>
      </c>
      <c r="R1179" s="222">
        <f>Q1179*H1179</f>
        <v>0</v>
      </c>
      <c r="S1179" s="222">
        <v>0</v>
      </c>
      <c r="T1179" s="223">
        <f>S1179*H1179</f>
        <v>0</v>
      </c>
      <c r="U1179" s="39"/>
      <c r="V1179" s="39"/>
      <c r="W1179" s="39"/>
      <c r="X1179" s="39"/>
      <c r="Y1179" s="39"/>
      <c r="Z1179" s="39"/>
      <c r="AA1179" s="39"/>
      <c r="AB1179" s="39"/>
      <c r="AC1179" s="39"/>
      <c r="AD1179" s="39"/>
      <c r="AE1179" s="39"/>
      <c r="AR1179" s="224" t="s">
        <v>157</v>
      </c>
      <c r="AT1179" s="224" t="s">
        <v>152</v>
      </c>
      <c r="AU1179" s="224" t="s">
        <v>85</v>
      </c>
      <c r="AY1179" s="17" t="s">
        <v>151</v>
      </c>
      <c r="BE1179" s="225">
        <f>IF(N1179="základní",J1179,0)</f>
        <v>0</v>
      </c>
      <c r="BF1179" s="225">
        <f>IF(N1179="snížená",J1179,0)</f>
        <v>0</v>
      </c>
      <c r="BG1179" s="225">
        <f>IF(N1179="zákl. přenesená",J1179,0)</f>
        <v>0</v>
      </c>
      <c r="BH1179" s="225">
        <f>IF(N1179="sníž. přenesená",J1179,0)</f>
        <v>0</v>
      </c>
      <c r="BI1179" s="225">
        <f>IF(N1179="nulová",J1179,0)</f>
        <v>0</v>
      </c>
      <c r="BJ1179" s="17" t="s">
        <v>83</v>
      </c>
      <c r="BK1179" s="225">
        <f>ROUND(I1179*H1179,2)</f>
        <v>0</v>
      </c>
      <c r="BL1179" s="17" t="s">
        <v>157</v>
      </c>
      <c r="BM1179" s="224" t="s">
        <v>4334</v>
      </c>
    </row>
    <row r="1180" s="2" customFormat="1" ht="24.15" customHeight="1">
      <c r="A1180" s="39"/>
      <c r="B1180" s="40"/>
      <c r="C1180" s="213" t="s">
        <v>4335</v>
      </c>
      <c r="D1180" s="213" t="s">
        <v>152</v>
      </c>
      <c r="E1180" s="214" t="s">
        <v>4336</v>
      </c>
      <c r="F1180" s="215" t="s">
        <v>4337</v>
      </c>
      <c r="G1180" s="216" t="s">
        <v>162</v>
      </c>
      <c r="H1180" s="217">
        <v>2</v>
      </c>
      <c r="I1180" s="218"/>
      <c r="J1180" s="219">
        <f>ROUND(I1180*H1180,2)</f>
        <v>0</v>
      </c>
      <c r="K1180" s="215" t="s">
        <v>156</v>
      </c>
      <c r="L1180" s="45"/>
      <c r="M1180" s="220" t="s">
        <v>32</v>
      </c>
      <c r="N1180" s="221" t="s">
        <v>47</v>
      </c>
      <c r="O1180" s="85"/>
      <c r="P1180" s="222">
        <f>O1180*H1180</f>
        <v>0</v>
      </c>
      <c r="Q1180" s="222">
        <v>0</v>
      </c>
      <c r="R1180" s="222">
        <f>Q1180*H1180</f>
        <v>0</v>
      </c>
      <c r="S1180" s="222">
        <v>0</v>
      </c>
      <c r="T1180" s="223">
        <f>S1180*H1180</f>
        <v>0</v>
      </c>
      <c r="U1180" s="39"/>
      <c r="V1180" s="39"/>
      <c r="W1180" s="39"/>
      <c r="X1180" s="39"/>
      <c r="Y1180" s="39"/>
      <c r="Z1180" s="39"/>
      <c r="AA1180" s="39"/>
      <c r="AB1180" s="39"/>
      <c r="AC1180" s="39"/>
      <c r="AD1180" s="39"/>
      <c r="AE1180" s="39"/>
      <c r="AR1180" s="224" t="s">
        <v>220</v>
      </c>
      <c r="AT1180" s="224" t="s">
        <v>152</v>
      </c>
      <c r="AU1180" s="224" t="s">
        <v>85</v>
      </c>
      <c r="AY1180" s="17" t="s">
        <v>151</v>
      </c>
      <c r="BE1180" s="225">
        <f>IF(N1180="základní",J1180,0)</f>
        <v>0</v>
      </c>
      <c r="BF1180" s="225">
        <f>IF(N1180="snížená",J1180,0)</f>
        <v>0</v>
      </c>
      <c r="BG1180" s="225">
        <f>IF(N1180="zákl. přenesená",J1180,0)</f>
        <v>0</v>
      </c>
      <c r="BH1180" s="225">
        <f>IF(N1180="sníž. přenesená",J1180,0)</f>
        <v>0</v>
      </c>
      <c r="BI1180" s="225">
        <f>IF(N1180="nulová",J1180,0)</f>
        <v>0</v>
      </c>
      <c r="BJ1180" s="17" t="s">
        <v>83</v>
      </c>
      <c r="BK1180" s="225">
        <f>ROUND(I1180*H1180,2)</f>
        <v>0</v>
      </c>
      <c r="BL1180" s="17" t="s">
        <v>220</v>
      </c>
      <c r="BM1180" s="224" t="s">
        <v>4338</v>
      </c>
    </row>
    <row r="1181" s="2" customFormat="1" ht="21.75" customHeight="1">
      <c r="A1181" s="39"/>
      <c r="B1181" s="40"/>
      <c r="C1181" s="226" t="s">
        <v>4339</v>
      </c>
      <c r="D1181" s="226" t="s">
        <v>159</v>
      </c>
      <c r="E1181" s="227" t="s">
        <v>4340</v>
      </c>
      <c r="F1181" s="228" t="s">
        <v>4341</v>
      </c>
      <c r="G1181" s="229" t="s">
        <v>162</v>
      </c>
      <c r="H1181" s="230">
        <v>1</v>
      </c>
      <c r="I1181" s="231"/>
      <c r="J1181" s="232">
        <f>ROUND(I1181*H1181,2)</f>
        <v>0</v>
      </c>
      <c r="K1181" s="228" t="s">
        <v>156</v>
      </c>
      <c r="L1181" s="233"/>
      <c r="M1181" s="234" t="s">
        <v>32</v>
      </c>
      <c r="N1181" s="235" t="s">
        <v>47</v>
      </c>
      <c r="O1181" s="85"/>
      <c r="P1181" s="222">
        <f>O1181*H1181</f>
        <v>0</v>
      </c>
      <c r="Q1181" s="222">
        <v>0</v>
      </c>
      <c r="R1181" s="222">
        <f>Q1181*H1181</f>
        <v>0</v>
      </c>
      <c r="S1181" s="222">
        <v>0</v>
      </c>
      <c r="T1181" s="223">
        <f>S1181*H1181</f>
        <v>0</v>
      </c>
      <c r="U1181" s="39"/>
      <c r="V1181" s="39"/>
      <c r="W1181" s="39"/>
      <c r="X1181" s="39"/>
      <c r="Y1181" s="39"/>
      <c r="Z1181" s="39"/>
      <c r="AA1181" s="39"/>
      <c r="AB1181" s="39"/>
      <c r="AC1181" s="39"/>
      <c r="AD1181" s="39"/>
      <c r="AE1181" s="39"/>
      <c r="AR1181" s="224" t="s">
        <v>668</v>
      </c>
      <c r="AT1181" s="224" t="s">
        <v>159</v>
      </c>
      <c r="AU1181" s="224" t="s">
        <v>85</v>
      </c>
      <c r="AY1181" s="17" t="s">
        <v>151</v>
      </c>
      <c r="BE1181" s="225">
        <f>IF(N1181="základní",J1181,0)</f>
        <v>0</v>
      </c>
      <c r="BF1181" s="225">
        <f>IF(N1181="snížená",J1181,0)</f>
        <v>0</v>
      </c>
      <c r="BG1181" s="225">
        <f>IF(N1181="zákl. přenesená",J1181,0)</f>
        <v>0</v>
      </c>
      <c r="BH1181" s="225">
        <f>IF(N1181="sníž. přenesená",J1181,0)</f>
        <v>0</v>
      </c>
      <c r="BI1181" s="225">
        <f>IF(N1181="nulová",J1181,0)</f>
        <v>0</v>
      </c>
      <c r="BJ1181" s="17" t="s">
        <v>83</v>
      </c>
      <c r="BK1181" s="225">
        <f>ROUND(I1181*H1181,2)</f>
        <v>0</v>
      </c>
      <c r="BL1181" s="17" t="s">
        <v>668</v>
      </c>
      <c r="BM1181" s="224" t="s">
        <v>4342</v>
      </c>
    </row>
    <row r="1182" s="2" customFormat="1" ht="24.15" customHeight="1">
      <c r="A1182" s="39"/>
      <c r="B1182" s="40"/>
      <c r="C1182" s="226" t="s">
        <v>4343</v>
      </c>
      <c r="D1182" s="226" t="s">
        <v>159</v>
      </c>
      <c r="E1182" s="227" t="s">
        <v>4344</v>
      </c>
      <c r="F1182" s="228" t="s">
        <v>4345</v>
      </c>
      <c r="G1182" s="229" t="s">
        <v>162</v>
      </c>
      <c r="H1182" s="230">
        <v>2</v>
      </c>
      <c r="I1182" s="231"/>
      <c r="J1182" s="232">
        <f>ROUND(I1182*H1182,2)</f>
        <v>0</v>
      </c>
      <c r="K1182" s="228" t="s">
        <v>156</v>
      </c>
      <c r="L1182" s="233"/>
      <c r="M1182" s="234" t="s">
        <v>32</v>
      </c>
      <c r="N1182" s="235" t="s">
        <v>47</v>
      </c>
      <c r="O1182" s="85"/>
      <c r="P1182" s="222">
        <f>O1182*H1182</f>
        <v>0</v>
      </c>
      <c r="Q1182" s="222">
        <v>0</v>
      </c>
      <c r="R1182" s="222">
        <f>Q1182*H1182</f>
        <v>0</v>
      </c>
      <c r="S1182" s="222">
        <v>0</v>
      </c>
      <c r="T1182" s="223">
        <f>S1182*H1182</f>
        <v>0</v>
      </c>
      <c r="U1182" s="39"/>
      <c r="V1182" s="39"/>
      <c r="W1182" s="39"/>
      <c r="X1182" s="39"/>
      <c r="Y1182" s="39"/>
      <c r="Z1182" s="39"/>
      <c r="AA1182" s="39"/>
      <c r="AB1182" s="39"/>
      <c r="AC1182" s="39"/>
      <c r="AD1182" s="39"/>
      <c r="AE1182" s="39"/>
      <c r="AR1182" s="224" t="s">
        <v>163</v>
      </c>
      <c r="AT1182" s="224" t="s">
        <v>159</v>
      </c>
      <c r="AU1182" s="224" t="s">
        <v>85</v>
      </c>
      <c r="AY1182" s="17" t="s">
        <v>151</v>
      </c>
      <c r="BE1182" s="225">
        <f>IF(N1182="základní",J1182,0)</f>
        <v>0</v>
      </c>
      <c r="BF1182" s="225">
        <f>IF(N1182="snížená",J1182,0)</f>
        <v>0</v>
      </c>
      <c r="BG1182" s="225">
        <f>IF(N1182="zákl. přenesená",J1182,0)</f>
        <v>0</v>
      </c>
      <c r="BH1182" s="225">
        <f>IF(N1182="sníž. přenesená",J1182,0)</f>
        <v>0</v>
      </c>
      <c r="BI1182" s="225">
        <f>IF(N1182="nulová",J1182,0)</f>
        <v>0</v>
      </c>
      <c r="BJ1182" s="17" t="s">
        <v>83</v>
      </c>
      <c r="BK1182" s="225">
        <f>ROUND(I1182*H1182,2)</f>
        <v>0</v>
      </c>
      <c r="BL1182" s="17" t="s">
        <v>164</v>
      </c>
      <c r="BM1182" s="224" t="s">
        <v>4346</v>
      </c>
    </row>
    <row r="1183" s="2" customFormat="1" ht="16.5" customHeight="1">
      <c r="A1183" s="39"/>
      <c r="B1183" s="40"/>
      <c r="C1183" s="226" t="s">
        <v>4347</v>
      </c>
      <c r="D1183" s="226" t="s">
        <v>159</v>
      </c>
      <c r="E1183" s="227" t="s">
        <v>4348</v>
      </c>
      <c r="F1183" s="228" t="s">
        <v>4349</v>
      </c>
      <c r="G1183" s="229" t="s">
        <v>162</v>
      </c>
      <c r="H1183" s="230">
        <v>1</v>
      </c>
      <c r="I1183" s="231"/>
      <c r="J1183" s="232">
        <f>ROUND(I1183*H1183,2)</f>
        <v>0</v>
      </c>
      <c r="K1183" s="228" t="s">
        <v>156</v>
      </c>
      <c r="L1183" s="233"/>
      <c r="M1183" s="234" t="s">
        <v>32</v>
      </c>
      <c r="N1183" s="235" t="s">
        <v>47</v>
      </c>
      <c r="O1183" s="85"/>
      <c r="P1183" s="222">
        <f>O1183*H1183</f>
        <v>0</v>
      </c>
      <c r="Q1183" s="222">
        <v>0</v>
      </c>
      <c r="R1183" s="222">
        <f>Q1183*H1183</f>
        <v>0</v>
      </c>
      <c r="S1183" s="222">
        <v>0</v>
      </c>
      <c r="T1183" s="223">
        <f>S1183*H1183</f>
        <v>0</v>
      </c>
      <c r="U1183" s="39"/>
      <c r="V1183" s="39"/>
      <c r="W1183" s="39"/>
      <c r="X1183" s="39"/>
      <c r="Y1183" s="39"/>
      <c r="Z1183" s="39"/>
      <c r="AA1183" s="39"/>
      <c r="AB1183" s="39"/>
      <c r="AC1183" s="39"/>
      <c r="AD1183" s="39"/>
      <c r="AE1183" s="39"/>
      <c r="AR1183" s="224" t="s">
        <v>668</v>
      </c>
      <c r="AT1183" s="224" t="s">
        <v>159</v>
      </c>
      <c r="AU1183" s="224" t="s">
        <v>85</v>
      </c>
      <c r="AY1183" s="17" t="s">
        <v>151</v>
      </c>
      <c r="BE1183" s="225">
        <f>IF(N1183="základní",J1183,0)</f>
        <v>0</v>
      </c>
      <c r="BF1183" s="225">
        <f>IF(N1183="snížená",J1183,0)</f>
        <v>0</v>
      </c>
      <c r="BG1183" s="225">
        <f>IF(N1183="zákl. přenesená",J1183,0)</f>
        <v>0</v>
      </c>
      <c r="BH1183" s="225">
        <f>IF(N1183="sníž. přenesená",J1183,0)</f>
        <v>0</v>
      </c>
      <c r="BI1183" s="225">
        <f>IF(N1183="nulová",J1183,0)</f>
        <v>0</v>
      </c>
      <c r="BJ1183" s="17" t="s">
        <v>83</v>
      </c>
      <c r="BK1183" s="225">
        <f>ROUND(I1183*H1183,2)</f>
        <v>0</v>
      </c>
      <c r="BL1183" s="17" t="s">
        <v>668</v>
      </c>
      <c r="BM1183" s="224" t="s">
        <v>4350</v>
      </c>
    </row>
    <row r="1184" s="2" customFormat="1" ht="16.5" customHeight="1">
      <c r="A1184" s="39"/>
      <c r="B1184" s="40"/>
      <c r="C1184" s="226" t="s">
        <v>4351</v>
      </c>
      <c r="D1184" s="226" t="s">
        <v>159</v>
      </c>
      <c r="E1184" s="227" t="s">
        <v>4352</v>
      </c>
      <c r="F1184" s="228" t="s">
        <v>4353</v>
      </c>
      <c r="G1184" s="229" t="s">
        <v>162</v>
      </c>
      <c r="H1184" s="230">
        <v>1</v>
      </c>
      <c r="I1184" s="231"/>
      <c r="J1184" s="232">
        <f>ROUND(I1184*H1184,2)</f>
        <v>0</v>
      </c>
      <c r="K1184" s="228" t="s">
        <v>156</v>
      </c>
      <c r="L1184" s="233"/>
      <c r="M1184" s="234" t="s">
        <v>32</v>
      </c>
      <c r="N1184" s="235" t="s">
        <v>47</v>
      </c>
      <c r="O1184" s="85"/>
      <c r="P1184" s="222">
        <f>O1184*H1184</f>
        <v>0</v>
      </c>
      <c r="Q1184" s="222">
        <v>0</v>
      </c>
      <c r="R1184" s="222">
        <f>Q1184*H1184</f>
        <v>0</v>
      </c>
      <c r="S1184" s="222">
        <v>0</v>
      </c>
      <c r="T1184" s="223">
        <f>S1184*H1184</f>
        <v>0</v>
      </c>
      <c r="U1184" s="39"/>
      <c r="V1184" s="39"/>
      <c r="W1184" s="39"/>
      <c r="X1184" s="39"/>
      <c r="Y1184" s="39"/>
      <c r="Z1184" s="39"/>
      <c r="AA1184" s="39"/>
      <c r="AB1184" s="39"/>
      <c r="AC1184" s="39"/>
      <c r="AD1184" s="39"/>
      <c r="AE1184" s="39"/>
      <c r="AR1184" s="224" t="s">
        <v>668</v>
      </c>
      <c r="AT1184" s="224" t="s">
        <v>159</v>
      </c>
      <c r="AU1184" s="224" t="s">
        <v>85</v>
      </c>
      <c r="AY1184" s="17" t="s">
        <v>151</v>
      </c>
      <c r="BE1184" s="225">
        <f>IF(N1184="základní",J1184,0)</f>
        <v>0</v>
      </c>
      <c r="BF1184" s="225">
        <f>IF(N1184="snížená",J1184,0)</f>
        <v>0</v>
      </c>
      <c r="BG1184" s="225">
        <f>IF(N1184="zákl. přenesená",J1184,0)</f>
        <v>0</v>
      </c>
      <c r="BH1184" s="225">
        <f>IF(N1184="sníž. přenesená",J1184,0)</f>
        <v>0</v>
      </c>
      <c r="BI1184" s="225">
        <f>IF(N1184="nulová",J1184,0)</f>
        <v>0</v>
      </c>
      <c r="BJ1184" s="17" t="s">
        <v>83</v>
      </c>
      <c r="BK1184" s="225">
        <f>ROUND(I1184*H1184,2)</f>
        <v>0</v>
      </c>
      <c r="BL1184" s="17" t="s">
        <v>668</v>
      </c>
      <c r="BM1184" s="224" t="s">
        <v>4354</v>
      </c>
    </row>
    <row r="1185" s="2" customFormat="1" ht="16.5" customHeight="1">
      <c r="A1185" s="39"/>
      <c r="B1185" s="40"/>
      <c r="C1185" s="226" t="s">
        <v>4355</v>
      </c>
      <c r="D1185" s="226" t="s">
        <v>159</v>
      </c>
      <c r="E1185" s="227" t="s">
        <v>4356</v>
      </c>
      <c r="F1185" s="228" t="s">
        <v>4357</v>
      </c>
      <c r="G1185" s="229" t="s">
        <v>162</v>
      </c>
      <c r="H1185" s="230">
        <v>1</v>
      </c>
      <c r="I1185" s="231"/>
      <c r="J1185" s="232">
        <f>ROUND(I1185*H1185,2)</f>
        <v>0</v>
      </c>
      <c r="K1185" s="228" t="s">
        <v>156</v>
      </c>
      <c r="L1185" s="233"/>
      <c r="M1185" s="234" t="s">
        <v>32</v>
      </c>
      <c r="N1185" s="235" t="s">
        <v>47</v>
      </c>
      <c r="O1185" s="85"/>
      <c r="P1185" s="222">
        <f>O1185*H1185</f>
        <v>0</v>
      </c>
      <c r="Q1185" s="222">
        <v>0</v>
      </c>
      <c r="R1185" s="222">
        <f>Q1185*H1185</f>
        <v>0</v>
      </c>
      <c r="S1185" s="222">
        <v>0</v>
      </c>
      <c r="T1185" s="223">
        <f>S1185*H1185</f>
        <v>0</v>
      </c>
      <c r="U1185" s="39"/>
      <c r="V1185" s="39"/>
      <c r="W1185" s="39"/>
      <c r="X1185" s="39"/>
      <c r="Y1185" s="39"/>
      <c r="Z1185" s="39"/>
      <c r="AA1185" s="39"/>
      <c r="AB1185" s="39"/>
      <c r="AC1185" s="39"/>
      <c r="AD1185" s="39"/>
      <c r="AE1185" s="39"/>
      <c r="AR1185" s="224" t="s">
        <v>668</v>
      </c>
      <c r="AT1185" s="224" t="s">
        <v>159</v>
      </c>
      <c r="AU1185" s="224" t="s">
        <v>85</v>
      </c>
      <c r="AY1185" s="17" t="s">
        <v>151</v>
      </c>
      <c r="BE1185" s="225">
        <f>IF(N1185="základní",J1185,0)</f>
        <v>0</v>
      </c>
      <c r="BF1185" s="225">
        <f>IF(N1185="snížená",J1185,0)</f>
        <v>0</v>
      </c>
      <c r="BG1185" s="225">
        <f>IF(N1185="zákl. přenesená",J1185,0)</f>
        <v>0</v>
      </c>
      <c r="BH1185" s="225">
        <f>IF(N1185="sníž. přenesená",J1185,0)</f>
        <v>0</v>
      </c>
      <c r="BI1185" s="225">
        <f>IF(N1185="nulová",J1185,0)</f>
        <v>0</v>
      </c>
      <c r="BJ1185" s="17" t="s">
        <v>83</v>
      </c>
      <c r="BK1185" s="225">
        <f>ROUND(I1185*H1185,2)</f>
        <v>0</v>
      </c>
      <c r="BL1185" s="17" t="s">
        <v>668</v>
      </c>
      <c r="BM1185" s="224" t="s">
        <v>4358</v>
      </c>
    </row>
    <row r="1186" s="2" customFormat="1" ht="16.5" customHeight="1">
      <c r="A1186" s="39"/>
      <c r="B1186" s="40"/>
      <c r="C1186" s="226" t="s">
        <v>4359</v>
      </c>
      <c r="D1186" s="226" t="s">
        <v>159</v>
      </c>
      <c r="E1186" s="227" t="s">
        <v>4360</v>
      </c>
      <c r="F1186" s="228" t="s">
        <v>4361</v>
      </c>
      <c r="G1186" s="229" t="s">
        <v>162</v>
      </c>
      <c r="H1186" s="230">
        <v>2</v>
      </c>
      <c r="I1186" s="231"/>
      <c r="J1186" s="232">
        <f>ROUND(I1186*H1186,2)</f>
        <v>0</v>
      </c>
      <c r="K1186" s="228" t="s">
        <v>156</v>
      </c>
      <c r="L1186" s="233"/>
      <c r="M1186" s="234" t="s">
        <v>32</v>
      </c>
      <c r="N1186" s="235" t="s">
        <v>47</v>
      </c>
      <c r="O1186" s="85"/>
      <c r="P1186" s="222">
        <f>O1186*H1186</f>
        <v>0</v>
      </c>
      <c r="Q1186" s="222">
        <v>0</v>
      </c>
      <c r="R1186" s="222">
        <f>Q1186*H1186</f>
        <v>0</v>
      </c>
      <c r="S1186" s="222">
        <v>0</v>
      </c>
      <c r="T1186" s="223">
        <f>S1186*H1186</f>
        <v>0</v>
      </c>
      <c r="U1186" s="39"/>
      <c r="V1186" s="39"/>
      <c r="W1186" s="39"/>
      <c r="X1186" s="39"/>
      <c r="Y1186" s="39"/>
      <c r="Z1186" s="39"/>
      <c r="AA1186" s="39"/>
      <c r="AB1186" s="39"/>
      <c r="AC1186" s="39"/>
      <c r="AD1186" s="39"/>
      <c r="AE1186" s="39"/>
      <c r="AR1186" s="224" t="s">
        <v>163</v>
      </c>
      <c r="AT1186" s="224" t="s">
        <v>159</v>
      </c>
      <c r="AU1186" s="224" t="s">
        <v>85</v>
      </c>
      <c r="AY1186" s="17" t="s">
        <v>151</v>
      </c>
      <c r="BE1186" s="225">
        <f>IF(N1186="základní",J1186,0)</f>
        <v>0</v>
      </c>
      <c r="BF1186" s="225">
        <f>IF(N1186="snížená",J1186,0)</f>
        <v>0</v>
      </c>
      <c r="BG1186" s="225">
        <f>IF(N1186="zákl. přenesená",J1186,0)</f>
        <v>0</v>
      </c>
      <c r="BH1186" s="225">
        <f>IF(N1186="sníž. přenesená",J1186,0)</f>
        <v>0</v>
      </c>
      <c r="BI1186" s="225">
        <f>IF(N1186="nulová",J1186,0)</f>
        <v>0</v>
      </c>
      <c r="BJ1186" s="17" t="s">
        <v>83</v>
      </c>
      <c r="BK1186" s="225">
        <f>ROUND(I1186*H1186,2)</f>
        <v>0</v>
      </c>
      <c r="BL1186" s="17" t="s">
        <v>164</v>
      </c>
      <c r="BM1186" s="224" t="s">
        <v>4362</v>
      </c>
    </row>
    <row r="1187" s="2" customFormat="1" ht="16.5" customHeight="1">
      <c r="A1187" s="39"/>
      <c r="B1187" s="40"/>
      <c r="C1187" s="226" t="s">
        <v>4363</v>
      </c>
      <c r="D1187" s="226" t="s">
        <v>159</v>
      </c>
      <c r="E1187" s="227" t="s">
        <v>4364</v>
      </c>
      <c r="F1187" s="228" t="s">
        <v>4365</v>
      </c>
      <c r="G1187" s="229" t="s">
        <v>162</v>
      </c>
      <c r="H1187" s="230">
        <v>1</v>
      </c>
      <c r="I1187" s="231"/>
      <c r="J1187" s="232">
        <f>ROUND(I1187*H1187,2)</f>
        <v>0</v>
      </c>
      <c r="K1187" s="228" t="s">
        <v>156</v>
      </c>
      <c r="L1187" s="233"/>
      <c r="M1187" s="234" t="s">
        <v>32</v>
      </c>
      <c r="N1187" s="235" t="s">
        <v>47</v>
      </c>
      <c r="O1187" s="85"/>
      <c r="P1187" s="222">
        <f>O1187*H1187</f>
        <v>0</v>
      </c>
      <c r="Q1187" s="222">
        <v>0</v>
      </c>
      <c r="R1187" s="222">
        <f>Q1187*H1187</f>
        <v>0</v>
      </c>
      <c r="S1187" s="222">
        <v>0</v>
      </c>
      <c r="T1187" s="223">
        <f>S1187*H1187</f>
        <v>0</v>
      </c>
      <c r="U1187" s="39"/>
      <c r="V1187" s="39"/>
      <c r="W1187" s="39"/>
      <c r="X1187" s="39"/>
      <c r="Y1187" s="39"/>
      <c r="Z1187" s="39"/>
      <c r="AA1187" s="39"/>
      <c r="AB1187" s="39"/>
      <c r="AC1187" s="39"/>
      <c r="AD1187" s="39"/>
      <c r="AE1187" s="39"/>
      <c r="AR1187" s="224" t="s">
        <v>163</v>
      </c>
      <c r="AT1187" s="224" t="s">
        <v>159</v>
      </c>
      <c r="AU1187" s="224" t="s">
        <v>85</v>
      </c>
      <c r="AY1187" s="17" t="s">
        <v>151</v>
      </c>
      <c r="BE1187" s="225">
        <f>IF(N1187="základní",J1187,0)</f>
        <v>0</v>
      </c>
      <c r="BF1187" s="225">
        <f>IF(N1187="snížená",J1187,0)</f>
        <v>0</v>
      </c>
      <c r="BG1187" s="225">
        <f>IF(N1187="zákl. přenesená",J1187,0)</f>
        <v>0</v>
      </c>
      <c r="BH1187" s="225">
        <f>IF(N1187="sníž. přenesená",J1187,0)</f>
        <v>0</v>
      </c>
      <c r="BI1187" s="225">
        <f>IF(N1187="nulová",J1187,0)</f>
        <v>0</v>
      </c>
      <c r="BJ1187" s="17" t="s">
        <v>83</v>
      </c>
      <c r="BK1187" s="225">
        <f>ROUND(I1187*H1187,2)</f>
        <v>0</v>
      </c>
      <c r="BL1187" s="17" t="s">
        <v>164</v>
      </c>
      <c r="BM1187" s="224" t="s">
        <v>4366</v>
      </c>
    </row>
    <row r="1188" s="2" customFormat="1" ht="16.5" customHeight="1">
      <c r="A1188" s="39"/>
      <c r="B1188" s="40"/>
      <c r="C1188" s="226" t="s">
        <v>4367</v>
      </c>
      <c r="D1188" s="226" t="s">
        <v>159</v>
      </c>
      <c r="E1188" s="227" t="s">
        <v>4368</v>
      </c>
      <c r="F1188" s="228" t="s">
        <v>4369</v>
      </c>
      <c r="G1188" s="229" t="s">
        <v>162</v>
      </c>
      <c r="H1188" s="230">
        <v>9</v>
      </c>
      <c r="I1188" s="231"/>
      <c r="J1188" s="232">
        <f>ROUND(I1188*H1188,2)</f>
        <v>0</v>
      </c>
      <c r="K1188" s="228" t="s">
        <v>156</v>
      </c>
      <c r="L1188" s="233"/>
      <c r="M1188" s="234" t="s">
        <v>32</v>
      </c>
      <c r="N1188" s="235" t="s">
        <v>47</v>
      </c>
      <c r="O1188" s="85"/>
      <c r="P1188" s="222">
        <f>O1188*H1188</f>
        <v>0</v>
      </c>
      <c r="Q1188" s="222">
        <v>0</v>
      </c>
      <c r="R1188" s="222">
        <f>Q1188*H1188</f>
        <v>0</v>
      </c>
      <c r="S1188" s="222">
        <v>0</v>
      </c>
      <c r="T1188" s="223">
        <f>S1188*H1188</f>
        <v>0</v>
      </c>
      <c r="U1188" s="39"/>
      <c r="V1188" s="39"/>
      <c r="W1188" s="39"/>
      <c r="X1188" s="39"/>
      <c r="Y1188" s="39"/>
      <c r="Z1188" s="39"/>
      <c r="AA1188" s="39"/>
      <c r="AB1188" s="39"/>
      <c r="AC1188" s="39"/>
      <c r="AD1188" s="39"/>
      <c r="AE1188" s="39"/>
      <c r="AR1188" s="224" t="s">
        <v>163</v>
      </c>
      <c r="AT1188" s="224" t="s">
        <v>159</v>
      </c>
      <c r="AU1188" s="224" t="s">
        <v>85</v>
      </c>
      <c r="AY1188" s="17" t="s">
        <v>151</v>
      </c>
      <c r="BE1188" s="225">
        <f>IF(N1188="základní",J1188,0)</f>
        <v>0</v>
      </c>
      <c r="BF1188" s="225">
        <f>IF(N1188="snížená",J1188,0)</f>
        <v>0</v>
      </c>
      <c r="BG1188" s="225">
        <f>IF(N1188="zákl. přenesená",J1188,0)</f>
        <v>0</v>
      </c>
      <c r="BH1188" s="225">
        <f>IF(N1188="sníž. přenesená",J1188,0)</f>
        <v>0</v>
      </c>
      <c r="BI1188" s="225">
        <f>IF(N1188="nulová",J1188,0)</f>
        <v>0</v>
      </c>
      <c r="BJ1188" s="17" t="s">
        <v>83</v>
      </c>
      <c r="BK1188" s="225">
        <f>ROUND(I1188*H1188,2)</f>
        <v>0</v>
      </c>
      <c r="BL1188" s="17" t="s">
        <v>164</v>
      </c>
      <c r="BM1188" s="224" t="s">
        <v>4370</v>
      </c>
    </row>
    <row r="1189" s="2" customFormat="1" ht="16.5" customHeight="1">
      <c r="A1189" s="39"/>
      <c r="B1189" s="40"/>
      <c r="C1189" s="226" t="s">
        <v>4371</v>
      </c>
      <c r="D1189" s="226" t="s">
        <v>159</v>
      </c>
      <c r="E1189" s="227" t="s">
        <v>4372</v>
      </c>
      <c r="F1189" s="228" t="s">
        <v>4373</v>
      </c>
      <c r="G1189" s="229" t="s">
        <v>162</v>
      </c>
      <c r="H1189" s="230">
        <v>1</v>
      </c>
      <c r="I1189" s="231"/>
      <c r="J1189" s="232">
        <f>ROUND(I1189*H1189,2)</f>
        <v>0</v>
      </c>
      <c r="K1189" s="228" t="s">
        <v>156</v>
      </c>
      <c r="L1189" s="233"/>
      <c r="M1189" s="234" t="s">
        <v>32</v>
      </c>
      <c r="N1189" s="235" t="s">
        <v>47</v>
      </c>
      <c r="O1189" s="85"/>
      <c r="P1189" s="222">
        <f>O1189*H1189</f>
        <v>0</v>
      </c>
      <c r="Q1189" s="222">
        <v>0</v>
      </c>
      <c r="R1189" s="222">
        <f>Q1189*H1189</f>
        <v>0</v>
      </c>
      <c r="S1189" s="222">
        <v>0</v>
      </c>
      <c r="T1189" s="223">
        <f>S1189*H1189</f>
        <v>0</v>
      </c>
      <c r="U1189" s="39"/>
      <c r="V1189" s="39"/>
      <c r="W1189" s="39"/>
      <c r="X1189" s="39"/>
      <c r="Y1189" s="39"/>
      <c r="Z1189" s="39"/>
      <c r="AA1189" s="39"/>
      <c r="AB1189" s="39"/>
      <c r="AC1189" s="39"/>
      <c r="AD1189" s="39"/>
      <c r="AE1189" s="39"/>
      <c r="AR1189" s="224" t="s">
        <v>163</v>
      </c>
      <c r="AT1189" s="224" t="s">
        <v>159</v>
      </c>
      <c r="AU1189" s="224" t="s">
        <v>85</v>
      </c>
      <c r="AY1189" s="17" t="s">
        <v>151</v>
      </c>
      <c r="BE1189" s="225">
        <f>IF(N1189="základní",J1189,0)</f>
        <v>0</v>
      </c>
      <c r="BF1189" s="225">
        <f>IF(N1189="snížená",J1189,0)</f>
        <v>0</v>
      </c>
      <c r="BG1189" s="225">
        <f>IF(N1189="zákl. přenesená",J1189,0)</f>
        <v>0</v>
      </c>
      <c r="BH1189" s="225">
        <f>IF(N1189="sníž. přenesená",J1189,0)</f>
        <v>0</v>
      </c>
      <c r="BI1189" s="225">
        <f>IF(N1189="nulová",J1189,0)</f>
        <v>0</v>
      </c>
      <c r="BJ1189" s="17" t="s">
        <v>83</v>
      </c>
      <c r="BK1189" s="225">
        <f>ROUND(I1189*H1189,2)</f>
        <v>0</v>
      </c>
      <c r="BL1189" s="17" t="s">
        <v>164</v>
      </c>
      <c r="BM1189" s="224" t="s">
        <v>4374</v>
      </c>
    </row>
    <row r="1190" s="2" customFormat="1" ht="16.5" customHeight="1">
      <c r="A1190" s="39"/>
      <c r="B1190" s="40"/>
      <c r="C1190" s="226" t="s">
        <v>4375</v>
      </c>
      <c r="D1190" s="226" t="s">
        <v>159</v>
      </c>
      <c r="E1190" s="227" t="s">
        <v>4376</v>
      </c>
      <c r="F1190" s="228" t="s">
        <v>4377</v>
      </c>
      <c r="G1190" s="229" t="s">
        <v>162</v>
      </c>
      <c r="H1190" s="230">
        <v>1</v>
      </c>
      <c r="I1190" s="231"/>
      <c r="J1190" s="232">
        <f>ROUND(I1190*H1190,2)</f>
        <v>0</v>
      </c>
      <c r="K1190" s="228" t="s">
        <v>156</v>
      </c>
      <c r="L1190" s="233"/>
      <c r="M1190" s="234" t="s">
        <v>32</v>
      </c>
      <c r="N1190" s="235" t="s">
        <v>47</v>
      </c>
      <c r="O1190" s="85"/>
      <c r="P1190" s="222">
        <f>O1190*H1190</f>
        <v>0</v>
      </c>
      <c r="Q1190" s="222">
        <v>0</v>
      </c>
      <c r="R1190" s="222">
        <f>Q1190*H1190</f>
        <v>0</v>
      </c>
      <c r="S1190" s="222">
        <v>0</v>
      </c>
      <c r="T1190" s="223">
        <f>S1190*H1190</f>
        <v>0</v>
      </c>
      <c r="U1190" s="39"/>
      <c r="V1190" s="39"/>
      <c r="W1190" s="39"/>
      <c r="X1190" s="39"/>
      <c r="Y1190" s="39"/>
      <c r="Z1190" s="39"/>
      <c r="AA1190" s="39"/>
      <c r="AB1190" s="39"/>
      <c r="AC1190" s="39"/>
      <c r="AD1190" s="39"/>
      <c r="AE1190" s="39"/>
      <c r="AR1190" s="224" t="s">
        <v>668</v>
      </c>
      <c r="AT1190" s="224" t="s">
        <v>159</v>
      </c>
      <c r="AU1190" s="224" t="s">
        <v>85</v>
      </c>
      <c r="AY1190" s="17" t="s">
        <v>151</v>
      </c>
      <c r="BE1190" s="225">
        <f>IF(N1190="základní",J1190,0)</f>
        <v>0</v>
      </c>
      <c r="BF1190" s="225">
        <f>IF(N1190="snížená",J1190,0)</f>
        <v>0</v>
      </c>
      <c r="BG1190" s="225">
        <f>IF(N1190="zákl. přenesená",J1190,0)</f>
        <v>0</v>
      </c>
      <c r="BH1190" s="225">
        <f>IF(N1190="sníž. přenesená",J1190,0)</f>
        <v>0</v>
      </c>
      <c r="BI1190" s="225">
        <f>IF(N1190="nulová",J1190,0)</f>
        <v>0</v>
      </c>
      <c r="BJ1190" s="17" t="s">
        <v>83</v>
      </c>
      <c r="BK1190" s="225">
        <f>ROUND(I1190*H1190,2)</f>
        <v>0</v>
      </c>
      <c r="BL1190" s="17" t="s">
        <v>668</v>
      </c>
      <c r="BM1190" s="224" t="s">
        <v>4378</v>
      </c>
    </row>
    <row r="1191" s="2" customFormat="1" ht="16.5" customHeight="1">
      <c r="A1191" s="39"/>
      <c r="B1191" s="40"/>
      <c r="C1191" s="226" t="s">
        <v>4379</v>
      </c>
      <c r="D1191" s="226" t="s">
        <v>159</v>
      </c>
      <c r="E1191" s="227" t="s">
        <v>4380</v>
      </c>
      <c r="F1191" s="228" t="s">
        <v>4381</v>
      </c>
      <c r="G1191" s="229" t="s">
        <v>162</v>
      </c>
      <c r="H1191" s="230">
        <v>1</v>
      </c>
      <c r="I1191" s="231"/>
      <c r="J1191" s="232">
        <f>ROUND(I1191*H1191,2)</f>
        <v>0</v>
      </c>
      <c r="K1191" s="228" t="s">
        <v>156</v>
      </c>
      <c r="L1191" s="233"/>
      <c r="M1191" s="234" t="s">
        <v>32</v>
      </c>
      <c r="N1191" s="235" t="s">
        <v>47</v>
      </c>
      <c r="O1191" s="85"/>
      <c r="P1191" s="222">
        <f>O1191*H1191</f>
        <v>0</v>
      </c>
      <c r="Q1191" s="222">
        <v>0</v>
      </c>
      <c r="R1191" s="222">
        <f>Q1191*H1191</f>
        <v>0</v>
      </c>
      <c r="S1191" s="222">
        <v>0</v>
      </c>
      <c r="T1191" s="223">
        <f>S1191*H1191</f>
        <v>0</v>
      </c>
      <c r="U1191" s="39"/>
      <c r="V1191" s="39"/>
      <c r="W1191" s="39"/>
      <c r="X1191" s="39"/>
      <c r="Y1191" s="39"/>
      <c r="Z1191" s="39"/>
      <c r="AA1191" s="39"/>
      <c r="AB1191" s="39"/>
      <c r="AC1191" s="39"/>
      <c r="AD1191" s="39"/>
      <c r="AE1191" s="39"/>
      <c r="AR1191" s="224" t="s">
        <v>668</v>
      </c>
      <c r="AT1191" s="224" t="s">
        <v>159</v>
      </c>
      <c r="AU1191" s="224" t="s">
        <v>85</v>
      </c>
      <c r="AY1191" s="17" t="s">
        <v>151</v>
      </c>
      <c r="BE1191" s="225">
        <f>IF(N1191="základní",J1191,0)</f>
        <v>0</v>
      </c>
      <c r="BF1191" s="225">
        <f>IF(N1191="snížená",J1191,0)</f>
        <v>0</v>
      </c>
      <c r="BG1191" s="225">
        <f>IF(N1191="zákl. přenesená",J1191,0)</f>
        <v>0</v>
      </c>
      <c r="BH1191" s="225">
        <f>IF(N1191="sníž. přenesená",J1191,0)</f>
        <v>0</v>
      </c>
      <c r="BI1191" s="225">
        <f>IF(N1191="nulová",J1191,0)</f>
        <v>0</v>
      </c>
      <c r="BJ1191" s="17" t="s">
        <v>83</v>
      </c>
      <c r="BK1191" s="225">
        <f>ROUND(I1191*H1191,2)</f>
        <v>0</v>
      </c>
      <c r="BL1191" s="17" t="s">
        <v>668</v>
      </c>
      <c r="BM1191" s="224" t="s">
        <v>4382</v>
      </c>
    </row>
    <row r="1192" s="2" customFormat="1" ht="16.5" customHeight="1">
      <c r="A1192" s="39"/>
      <c r="B1192" s="40"/>
      <c r="C1192" s="226" t="s">
        <v>4383</v>
      </c>
      <c r="D1192" s="226" t="s">
        <v>159</v>
      </c>
      <c r="E1192" s="227" t="s">
        <v>4384</v>
      </c>
      <c r="F1192" s="228" t="s">
        <v>4385</v>
      </c>
      <c r="G1192" s="229" t="s">
        <v>162</v>
      </c>
      <c r="H1192" s="230">
        <v>1</v>
      </c>
      <c r="I1192" s="231"/>
      <c r="J1192" s="232">
        <f>ROUND(I1192*H1192,2)</f>
        <v>0</v>
      </c>
      <c r="K1192" s="228" t="s">
        <v>156</v>
      </c>
      <c r="L1192" s="233"/>
      <c r="M1192" s="234" t="s">
        <v>32</v>
      </c>
      <c r="N1192" s="235" t="s">
        <v>47</v>
      </c>
      <c r="O1192" s="85"/>
      <c r="P1192" s="222">
        <f>O1192*H1192</f>
        <v>0</v>
      </c>
      <c r="Q1192" s="222">
        <v>0</v>
      </c>
      <c r="R1192" s="222">
        <f>Q1192*H1192</f>
        <v>0</v>
      </c>
      <c r="S1192" s="222">
        <v>0</v>
      </c>
      <c r="T1192" s="223">
        <f>S1192*H1192</f>
        <v>0</v>
      </c>
      <c r="U1192" s="39"/>
      <c r="V1192" s="39"/>
      <c r="W1192" s="39"/>
      <c r="X1192" s="39"/>
      <c r="Y1192" s="39"/>
      <c r="Z1192" s="39"/>
      <c r="AA1192" s="39"/>
      <c r="AB1192" s="39"/>
      <c r="AC1192" s="39"/>
      <c r="AD1192" s="39"/>
      <c r="AE1192" s="39"/>
      <c r="AR1192" s="224" t="s">
        <v>668</v>
      </c>
      <c r="AT1192" s="224" t="s">
        <v>159</v>
      </c>
      <c r="AU1192" s="224" t="s">
        <v>85</v>
      </c>
      <c r="AY1192" s="17" t="s">
        <v>151</v>
      </c>
      <c r="BE1192" s="225">
        <f>IF(N1192="základní",J1192,0)</f>
        <v>0</v>
      </c>
      <c r="BF1192" s="225">
        <f>IF(N1192="snížená",J1192,0)</f>
        <v>0</v>
      </c>
      <c r="BG1192" s="225">
        <f>IF(N1192="zákl. přenesená",J1192,0)</f>
        <v>0</v>
      </c>
      <c r="BH1192" s="225">
        <f>IF(N1192="sníž. přenesená",J1192,0)</f>
        <v>0</v>
      </c>
      <c r="BI1192" s="225">
        <f>IF(N1192="nulová",J1192,0)</f>
        <v>0</v>
      </c>
      <c r="BJ1192" s="17" t="s">
        <v>83</v>
      </c>
      <c r="BK1192" s="225">
        <f>ROUND(I1192*H1192,2)</f>
        <v>0</v>
      </c>
      <c r="BL1192" s="17" t="s">
        <v>668</v>
      </c>
      <c r="BM1192" s="224" t="s">
        <v>4386</v>
      </c>
    </row>
    <row r="1193" s="2" customFormat="1" ht="16.5" customHeight="1">
      <c r="A1193" s="39"/>
      <c r="B1193" s="40"/>
      <c r="C1193" s="226" t="s">
        <v>4387</v>
      </c>
      <c r="D1193" s="226" t="s">
        <v>159</v>
      </c>
      <c r="E1193" s="227" t="s">
        <v>4388</v>
      </c>
      <c r="F1193" s="228" t="s">
        <v>4389</v>
      </c>
      <c r="G1193" s="229" t="s">
        <v>162</v>
      </c>
      <c r="H1193" s="230">
        <v>1</v>
      </c>
      <c r="I1193" s="231"/>
      <c r="J1193" s="232">
        <f>ROUND(I1193*H1193,2)</f>
        <v>0</v>
      </c>
      <c r="K1193" s="228" t="s">
        <v>156</v>
      </c>
      <c r="L1193" s="233"/>
      <c r="M1193" s="234" t="s">
        <v>32</v>
      </c>
      <c r="N1193" s="235" t="s">
        <v>47</v>
      </c>
      <c r="O1193" s="85"/>
      <c r="P1193" s="222">
        <f>O1193*H1193</f>
        <v>0</v>
      </c>
      <c r="Q1193" s="222">
        <v>0</v>
      </c>
      <c r="R1193" s="222">
        <f>Q1193*H1193</f>
        <v>0</v>
      </c>
      <c r="S1193" s="222">
        <v>0</v>
      </c>
      <c r="T1193" s="223">
        <f>S1193*H1193</f>
        <v>0</v>
      </c>
      <c r="U1193" s="39"/>
      <c r="V1193" s="39"/>
      <c r="W1193" s="39"/>
      <c r="X1193" s="39"/>
      <c r="Y1193" s="39"/>
      <c r="Z1193" s="39"/>
      <c r="AA1193" s="39"/>
      <c r="AB1193" s="39"/>
      <c r="AC1193" s="39"/>
      <c r="AD1193" s="39"/>
      <c r="AE1193" s="39"/>
      <c r="AR1193" s="224" t="s">
        <v>668</v>
      </c>
      <c r="AT1193" s="224" t="s">
        <v>159</v>
      </c>
      <c r="AU1193" s="224" t="s">
        <v>85</v>
      </c>
      <c r="AY1193" s="17" t="s">
        <v>151</v>
      </c>
      <c r="BE1193" s="225">
        <f>IF(N1193="základní",J1193,0)</f>
        <v>0</v>
      </c>
      <c r="BF1193" s="225">
        <f>IF(N1193="snížená",J1193,0)</f>
        <v>0</v>
      </c>
      <c r="BG1193" s="225">
        <f>IF(N1193="zákl. přenesená",J1193,0)</f>
        <v>0</v>
      </c>
      <c r="BH1193" s="225">
        <f>IF(N1193="sníž. přenesená",J1193,0)</f>
        <v>0</v>
      </c>
      <c r="BI1193" s="225">
        <f>IF(N1193="nulová",J1193,0)</f>
        <v>0</v>
      </c>
      <c r="BJ1193" s="17" t="s">
        <v>83</v>
      </c>
      <c r="BK1193" s="225">
        <f>ROUND(I1193*H1193,2)</f>
        <v>0</v>
      </c>
      <c r="BL1193" s="17" t="s">
        <v>668</v>
      </c>
      <c r="BM1193" s="224" t="s">
        <v>4390</v>
      </c>
    </row>
    <row r="1194" s="2" customFormat="1" ht="16.5" customHeight="1">
      <c r="A1194" s="39"/>
      <c r="B1194" s="40"/>
      <c r="C1194" s="226" t="s">
        <v>4391</v>
      </c>
      <c r="D1194" s="226" t="s">
        <v>159</v>
      </c>
      <c r="E1194" s="227" t="s">
        <v>4392</v>
      </c>
      <c r="F1194" s="228" t="s">
        <v>4393</v>
      </c>
      <c r="G1194" s="229" t="s">
        <v>162</v>
      </c>
      <c r="H1194" s="230">
        <v>1</v>
      </c>
      <c r="I1194" s="231"/>
      <c r="J1194" s="232">
        <f>ROUND(I1194*H1194,2)</f>
        <v>0</v>
      </c>
      <c r="K1194" s="228" t="s">
        <v>156</v>
      </c>
      <c r="L1194" s="233"/>
      <c r="M1194" s="234" t="s">
        <v>32</v>
      </c>
      <c r="N1194" s="235" t="s">
        <v>47</v>
      </c>
      <c r="O1194" s="85"/>
      <c r="P1194" s="222">
        <f>O1194*H1194</f>
        <v>0</v>
      </c>
      <c r="Q1194" s="222">
        <v>0</v>
      </c>
      <c r="R1194" s="222">
        <f>Q1194*H1194</f>
        <v>0</v>
      </c>
      <c r="S1194" s="222">
        <v>0</v>
      </c>
      <c r="T1194" s="223">
        <f>S1194*H1194</f>
        <v>0</v>
      </c>
      <c r="U1194" s="39"/>
      <c r="V1194" s="39"/>
      <c r="W1194" s="39"/>
      <c r="X1194" s="39"/>
      <c r="Y1194" s="39"/>
      <c r="Z1194" s="39"/>
      <c r="AA1194" s="39"/>
      <c r="AB1194" s="39"/>
      <c r="AC1194" s="39"/>
      <c r="AD1194" s="39"/>
      <c r="AE1194" s="39"/>
      <c r="AR1194" s="224" t="s">
        <v>668</v>
      </c>
      <c r="AT1194" s="224" t="s">
        <v>159</v>
      </c>
      <c r="AU1194" s="224" t="s">
        <v>85</v>
      </c>
      <c r="AY1194" s="17" t="s">
        <v>151</v>
      </c>
      <c r="BE1194" s="225">
        <f>IF(N1194="základní",J1194,0)</f>
        <v>0</v>
      </c>
      <c r="BF1194" s="225">
        <f>IF(N1194="snížená",J1194,0)</f>
        <v>0</v>
      </c>
      <c r="BG1194" s="225">
        <f>IF(N1194="zákl. přenesená",J1194,0)</f>
        <v>0</v>
      </c>
      <c r="BH1194" s="225">
        <f>IF(N1194="sníž. přenesená",J1194,0)</f>
        <v>0</v>
      </c>
      <c r="BI1194" s="225">
        <f>IF(N1194="nulová",J1194,0)</f>
        <v>0</v>
      </c>
      <c r="BJ1194" s="17" t="s">
        <v>83</v>
      </c>
      <c r="BK1194" s="225">
        <f>ROUND(I1194*H1194,2)</f>
        <v>0</v>
      </c>
      <c r="BL1194" s="17" t="s">
        <v>668</v>
      </c>
      <c r="BM1194" s="224" t="s">
        <v>4394</v>
      </c>
    </row>
    <row r="1195" s="2" customFormat="1" ht="16.5" customHeight="1">
      <c r="A1195" s="39"/>
      <c r="B1195" s="40"/>
      <c r="C1195" s="226" t="s">
        <v>4395</v>
      </c>
      <c r="D1195" s="226" t="s">
        <v>159</v>
      </c>
      <c r="E1195" s="227" t="s">
        <v>4396</v>
      </c>
      <c r="F1195" s="228" t="s">
        <v>4397</v>
      </c>
      <c r="G1195" s="229" t="s">
        <v>162</v>
      </c>
      <c r="H1195" s="230">
        <v>1</v>
      </c>
      <c r="I1195" s="231"/>
      <c r="J1195" s="232">
        <f>ROUND(I1195*H1195,2)</f>
        <v>0</v>
      </c>
      <c r="K1195" s="228" t="s">
        <v>156</v>
      </c>
      <c r="L1195" s="233"/>
      <c r="M1195" s="234" t="s">
        <v>32</v>
      </c>
      <c r="N1195" s="235" t="s">
        <v>47</v>
      </c>
      <c r="O1195" s="85"/>
      <c r="P1195" s="222">
        <f>O1195*H1195</f>
        <v>0</v>
      </c>
      <c r="Q1195" s="222">
        <v>0</v>
      </c>
      <c r="R1195" s="222">
        <f>Q1195*H1195</f>
        <v>0</v>
      </c>
      <c r="S1195" s="222">
        <v>0</v>
      </c>
      <c r="T1195" s="223">
        <f>S1195*H1195</f>
        <v>0</v>
      </c>
      <c r="U1195" s="39"/>
      <c r="V1195" s="39"/>
      <c r="W1195" s="39"/>
      <c r="X1195" s="39"/>
      <c r="Y1195" s="39"/>
      <c r="Z1195" s="39"/>
      <c r="AA1195" s="39"/>
      <c r="AB1195" s="39"/>
      <c r="AC1195" s="39"/>
      <c r="AD1195" s="39"/>
      <c r="AE1195" s="39"/>
      <c r="AR1195" s="224" t="s">
        <v>668</v>
      </c>
      <c r="AT1195" s="224" t="s">
        <v>159</v>
      </c>
      <c r="AU1195" s="224" t="s">
        <v>85</v>
      </c>
      <c r="AY1195" s="17" t="s">
        <v>151</v>
      </c>
      <c r="BE1195" s="225">
        <f>IF(N1195="základní",J1195,0)</f>
        <v>0</v>
      </c>
      <c r="BF1195" s="225">
        <f>IF(N1195="snížená",J1195,0)</f>
        <v>0</v>
      </c>
      <c r="BG1195" s="225">
        <f>IF(N1195="zákl. přenesená",J1195,0)</f>
        <v>0</v>
      </c>
      <c r="BH1195" s="225">
        <f>IF(N1195="sníž. přenesená",J1195,0)</f>
        <v>0</v>
      </c>
      <c r="BI1195" s="225">
        <f>IF(N1195="nulová",J1195,0)</f>
        <v>0</v>
      </c>
      <c r="BJ1195" s="17" t="s">
        <v>83</v>
      </c>
      <c r="BK1195" s="225">
        <f>ROUND(I1195*H1195,2)</f>
        <v>0</v>
      </c>
      <c r="BL1195" s="17" t="s">
        <v>668</v>
      </c>
      <c r="BM1195" s="224" t="s">
        <v>4398</v>
      </c>
    </row>
    <row r="1196" s="2" customFormat="1" ht="16.5" customHeight="1">
      <c r="A1196" s="39"/>
      <c r="B1196" s="40"/>
      <c r="C1196" s="226" t="s">
        <v>4399</v>
      </c>
      <c r="D1196" s="226" t="s">
        <v>159</v>
      </c>
      <c r="E1196" s="227" t="s">
        <v>4400</v>
      </c>
      <c r="F1196" s="228" t="s">
        <v>4401</v>
      </c>
      <c r="G1196" s="229" t="s">
        <v>162</v>
      </c>
      <c r="H1196" s="230">
        <v>2</v>
      </c>
      <c r="I1196" s="231"/>
      <c r="J1196" s="232">
        <f>ROUND(I1196*H1196,2)</f>
        <v>0</v>
      </c>
      <c r="K1196" s="228" t="s">
        <v>156</v>
      </c>
      <c r="L1196" s="233"/>
      <c r="M1196" s="234" t="s">
        <v>32</v>
      </c>
      <c r="N1196" s="235" t="s">
        <v>47</v>
      </c>
      <c r="O1196" s="85"/>
      <c r="P1196" s="222">
        <f>O1196*H1196</f>
        <v>0</v>
      </c>
      <c r="Q1196" s="222">
        <v>0</v>
      </c>
      <c r="R1196" s="222">
        <f>Q1196*H1196</f>
        <v>0</v>
      </c>
      <c r="S1196" s="222">
        <v>0</v>
      </c>
      <c r="T1196" s="223">
        <f>S1196*H1196</f>
        <v>0</v>
      </c>
      <c r="U1196" s="39"/>
      <c r="V1196" s="39"/>
      <c r="W1196" s="39"/>
      <c r="X1196" s="39"/>
      <c r="Y1196" s="39"/>
      <c r="Z1196" s="39"/>
      <c r="AA1196" s="39"/>
      <c r="AB1196" s="39"/>
      <c r="AC1196" s="39"/>
      <c r="AD1196" s="39"/>
      <c r="AE1196" s="39"/>
      <c r="AR1196" s="224" t="s">
        <v>163</v>
      </c>
      <c r="AT1196" s="224" t="s">
        <v>159</v>
      </c>
      <c r="AU1196" s="224" t="s">
        <v>85</v>
      </c>
      <c r="AY1196" s="17" t="s">
        <v>151</v>
      </c>
      <c r="BE1196" s="225">
        <f>IF(N1196="základní",J1196,0)</f>
        <v>0</v>
      </c>
      <c r="BF1196" s="225">
        <f>IF(N1196="snížená",J1196,0)</f>
        <v>0</v>
      </c>
      <c r="BG1196" s="225">
        <f>IF(N1196="zákl. přenesená",J1196,0)</f>
        <v>0</v>
      </c>
      <c r="BH1196" s="225">
        <f>IF(N1196="sníž. přenesená",J1196,0)</f>
        <v>0</v>
      </c>
      <c r="BI1196" s="225">
        <f>IF(N1196="nulová",J1196,0)</f>
        <v>0</v>
      </c>
      <c r="BJ1196" s="17" t="s">
        <v>83</v>
      </c>
      <c r="BK1196" s="225">
        <f>ROUND(I1196*H1196,2)</f>
        <v>0</v>
      </c>
      <c r="BL1196" s="17" t="s">
        <v>164</v>
      </c>
      <c r="BM1196" s="224" t="s">
        <v>4402</v>
      </c>
    </row>
    <row r="1197" s="2" customFormat="1" ht="16.5" customHeight="1">
      <c r="A1197" s="39"/>
      <c r="B1197" s="40"/>
      <c r="C1197" s="226" t="s">
        <v>4403</v>
      </c>
      <c r="D1197" s="226" t="s">
        <v>159</v>
      </c>
      <c r="E1197" s="227" t="s">
        <v>4404</v>
      </c>
      <c r="F1197" s="228" t="s">
        <v>4405</v>
      </c>
      <c r="G1197" s="229" t="s">
        <v>162</v>
      </c>
      <c r="H1197" s="230">
        <v>1</v>
      </c>
      <c r="I1197" s="231"/>
      <c r="J1197" s="232">
        <f>ROUND(I1197*H1197,2)</f>
        <v>0</v>
      </c>
      <c r="K1197" s="228" t="s">
        <v>156</v>
      </c>
      <c r="L1197" s="233"/>
      <c r="M1197" s="234" t="s">
        <v>32</v>
      </c>
      <c r="N1197" s="235" t="s">
        <v>47</v>
      </c>
      <c r="O1197" s="85"/>
      <c r="P1197" s="222">
        <f>O1197*H1197</f>
        <v>0</v>
      </c>
      <c r="Q1197" s="222">
        <v>0</v>
      </c>
      <c r="R1197" s="222">
        <f>Q1197*H1197</f>
        <v>0</v>
      </c>
      <c r="S1197" s="222">
        <v>0</v>
      </c>
      <c r="T1197" s="223">
        <f>S1197*H1197</f>
        <v>0</v>
      </c>
      <c r="U1197" s="39"/>
      <c r="V1197" s="39"/>
      <c r="W1197" s="39"/>
      <c r="X1197" s="39"/>
      <c r="Y1197" s="39"/>
      <c r="Z1197" s="39"/>
      <c r="AA1197" s="39"/>
      <c r="AB1197" s="39"/>
      <c r="AC1197" s="39"/>
      <c r="AD1197" s="39"/>
      <c r="AE1197" s="39"/>
      <c r="AR1197" s="224" t="s">
        <v>163</v>
      </c>
      <c r="AT1197" s="224" t="s">
        <v>159</v>
      </c>
      <c r="AU1197" s="224" t="s">
        <v>85</v>
      </c>
      <c r="AY1197" s="17" t="s">
        <v>151</v>
      </c>
      <c r="BE1197" s="225">
        <f>IF(N1197="základní",J1197,0)</f>
        <v>0</v>
      </c>
      <c r="BF1197" s="225">
        <f>IF(N1197="snížená",J1197,0)</f>
        <v>0</v>
      </c>
      <c r="BG1197" s="225">
        <f>IF(N1197="zákl. přenesená",J1197,0)</f>
        <v>0</v>
      </c>
      <c r="BH1197" s="225">
        <f>IF(N1197="sníž. přenesená",J1197,0)</f>
        <v>0</v>
      </c>
      <c r="BI1197" s="225">
        <f>IF(N1197="nulová",J1197,0)</f>
        <v>0</v>
      </c>
      <c r="BJ1197" s="17" t="s">
        <v>83</v>
      </c>
      <c r="BK1197" s="225">
        <f>ROUND(I1197*H1197,2)</f>
        <v>0</v>
      </c>
      <c r="BL1197" s="17" t="s">
        <v>164</v>
      </c>
      <c r="BM1197" s="224" t="s">
        <v>4406</v>
      </c>
    </row>
    <row r="1198" s="2" customFormat="1" ht="16.5" customHeight="1">
      <c r="A1198" s="39"/>
      <c r="B1198" s="40"/>
      <c r="C1198" s="226" t="s">
        <v>4407</v>
      </c>
      <c r="D1198" s="226" t="s">
        <v>159</v>
      </c>
      <c r="E1198" s="227" t="s">
        <v>4408</v>
      </c>
      <c r="F1198" s="228" t="s">
        <v>4409</v>
      </c>
      <c r="G1198" s="229" t="s">
        <v>162</v>
      </c>
      <c r="H1198" s="230">
        <v>1</v>
      </c>
      <c r="I1198" s="231"/>
      <c r="J1198" s="232">
        <f>ROUND(I1198*H1198,2)</f>
        <v>0</v>
      </c>
      <c r="K1198" s="228" t="s">
        <v>156</v>
      </c>
      <c r="L1198" s="233"/>
      <c r="M1198" s="234" t="s">
        <v>32</v>
      </c>
      <c r="N1198" s="235" t="s">
        <v>47</v>
      </c>
      <c r="O1198" s="85"/>
      <c r="P1198" s="222">
        <f>O1198*H1198</f>
        <v>0</v>
      </c>
      <c r="Q1198" s="222">
        <v>0</v>
      </c>
      <c r="R1198" s="222">
        <f>Q1198*H1198</f>
        <v>0</v>
      </c>
      <c r="S1198" s="222">
        <v>0</v>
      </c>
      <c r="T1198" s="223">
        <f>S1198*H1198</f>
        <v>0</v>
      </c>
      <c r="U1198" s="39"/>
      <c r="V1198" s="39"/>
      <c r="W1198" s="39"/>
      <c r="X1198" s="39"/>
      <c r="Y1198" s="39"/>
      <c r="Z1198" s="39"/>
      <c r="AA1198" s="39"/>
      <c r="AB1198" s="39"/>
      <c r="AC1198" s="39"/>
      <c r="AD1198" s="39"/>
      <c r="AE1198" s="39"/>
      <c r="AR1198" s="224" t="s">
        <v>163</v>
      </c>
      <c r="AT1198" s="224" t="s">
        <v>159</v>
      </c>
      <c r="AU1198" s="224" t="s">
        <v>85</v>
      </c>
      <c r="AY1198" s="17" t="s">
        <v>151</v>
      </c>
      <c r="BE1198" s="225">
        <f>IF(N1198="základní",J1198,0)</f>
        <v>0</v>
      </c>
      <c r="BF1198" s="225">
        <f>IF(N1198="snížená",J1198,0)</f>
        <v>0</v>
      </c>
      <c r="BG1198" s="225">
        <f>IF(N1198="zákl. přenesená",J1198,0)</f>
        <v>0</v>
      </c>
      <c r="BH1198" s="225">
        <f>IF(N1198="sníž. přenesená",J1198,0)</f>
        <v>0</v>
      </c>
      <c r="BI1198" s="225">
        <f>IF(N1198="nulová",J1198,0)</f>
        <v>0</v>
      </c>
      <c r="BJ1198" s="17" t="s">
        <v>83</v>
      </c>
      <c r="BK1198" s="225">
        <f>ROUND(I1198*H1198,2)</f>
        <v>0</v>
      </c>
      <c r="BL1198" s="17" t="s">
        <v>164</v>
      </c>
      <c r="BM1198" s="224" t="s">
        <v>4410</v>
      </c>
    </row>
    <row r="1199" s="2" customFormat="1" ht="16.5" customHeight="1">
      <c r="A1199" s="39"/>
      <c r="B1199" s="40"/>
      <c r="C1199" s="226" t="s">
        <v>4411</v>
      </c>
      <c r="D1199" s="226" t="s">
        <v>159</v>
      </c>
      <c r="E1199" s="227" t="s">
        <v>4412</v>
      </c>
      <c r="F1199" s="228" t="s">
        <v>4413</v>
      </c>
      <c r="G1199" s="229" t="s">
        <v>162</v>
      </c>
      <c r="H1199" s="230">
        <v>3</v>
      </c>
      <c r="I1199" s="231"/>
      <c r="J1199" s="232">
        <f>ROUND(I1199*H1199,2)</f>
        <v>0</v>
      </c>
      <c r="K1199" s="228" t="s">
        <v>156</v>
      </c>
      <c r="L1199" s="233"/>
      <c r="M1199" s="234" t="s">
        <v>32</v>
      </c>
      <c r="N1199" s="235" t="s">
        <v>47</v>
      </c>
      <c r="O1199" s="85"/>
      <c r="P1199" s="222">
        <f>O1199*H1199</f>
        <v>0</v>
      </c>
      <c r="Q1199" s="222">
        <v>0</v>
      </c>
      <c r="R1199" s="222">
        <f>Q1199*H1199</f>
        <v>0</v>
      </c>
      <c r="S1199" s="222">
        <v>0</v>
      </c>
      <c r="T1199" s="223">
        <f>S1199*H1199</f>
        <v>0</v>
      </c>
      <c r="U1199" s="39"/>
      <c r="V1199" s="39"/>
      <c r="W1199" s="39"/>
      <c r="X1199" s="39"/>
      <c r="Y1199" s="39"/>
      <c r="Z1199" s="39"/>
      <c r="AA1199" s="39"/>
      <c r="AB1199" s="39"/>
      <c r="AC1199" s="39"/>
      <c r="AD1199" s="39"/>
      <c r="AE1199" s="39"/>
      <c r="AR1199" s="224" t="s">
        <v>163</v>
      </c>
      <c r="AT1199" s="224" t="s">
        <v>159</v>
      </c>
      <c r="AU1199" s="224" t="s">
        <v>85</v>
      </c>
      <c r="AY1199" s="17" t="s">
        <v>151</v>
      </c>
      <c r="BE1199" s="225">
        <f>IF(N1199="základní",J1199,0)</f>
        <v>0</v>
      </c>
      <c r="BF1199" s="225">
        <f>IF(N1199="snížená",J1199,0)</f>
        <v>0</v>
      </c>
      <c r="BG1199" s="225">
        <f>IF(N1199="zákl. přenesená",J1199,0)</f>
        <v>0</v>
      </c>
      <c r="BH1199" s="225">
        <f>IF(N1199="sníž. přenesená",J1199,0)</f>
        <v>0</v>
      </c>
      <c r="BI1199" s="225">
        <f>IF(N1199="nulová",J1199,0)</f>
        <v>0</v>
      </c>
      <c r="BJ1199" s="17" t="s">
        <v>83</v>
      </c>
      <c r="BK1199" s="225">
        <f>ROUND(I1199*H1199,2)</f>
        <v>0</v>
      </c>
      <c r="BL1199" s="17" t="s">
        <v>164</v>
      </c>
      <c r="BM1199" s="224" t="s">
        <v>4414</v>
      </c>
    </row>
    <row r="1200" s="2" customFormat="1" ht="16.5" customHeight="1">
      <c r="A1200" s="39"/>
      <c r="B1200" s="40"/>
      <c r="C1200" s="226" t="s">
        <v>4415</v>
      </c>
      <c r="D1200" s="226" t="s">
        <v>159</v>
      </c>
      <c r="E1200" s="227" t="s">
        <v>4416</v>
      </c>
      <c r="F1200" s="228" t="s">
        <v>4417</v>
      </c>
      <c r="G1200" s="229" t="s">
        <v>162</v>
      </c>
      <c r="H1200" s="230">
        <v>1</v>
      </c>
      <c r="I1200" s="231"/>
      <c r="J1200" s="232">
        <f>ROUND(I1200*H1200,2)</f>
        <v>0</v>
      </c>
      <c r="K1200" s="228" t="s">
        <v>156</v>
      </c>
      <c r="L1200" s="233"/>
      <c r="M1200" s="234" t="s">
        <v>32</v>
      </c>
      <c r="N1200" s="235" t="s">
        <v>47</v>
      </c>
      <c r="O1200" s="85"/>
      <c r="P1200" s="222">
        <f>O1200*H1200</f>
        <v>0</v>
      </c>
      <c r="Q1200" s="222">
        <v>0</v>
      </c>
      <c r="R1200" s="222">
        <f>Q1200*H1200</f>
        <v>0</v>
      </c>
      <c r="S1200" s="222">
        <v>0</v>
      </c>
      <c r="T1200" s="223">
        <f>S1200*H1200</f>
        <v>0</v>
      </c>
      <c r="U1200" s="39"/>
      <c r="V1200" s="39"/>
      <c r="W1200" s="39"/>
      <c r="X1200" s="39"/>
      <c r="Y1200" s="39"/>
      <c r="Z1200" s="39"/>
      <c r="AA1200" s="39"/>
      <c r="AB1200" s="39"/>
      <c r="AC1200" s="39"/>
      <c r="AD1200" s="39"/>
      <c r="AE1200" s="39"/>
      <c r="AR1200" s="224" t="s">
        <v>668</v>
      </c>
      <c r="AT1200" s="224" t="s">
        <v>159</v>
      </c>
      <c r="AU1200" s="224" t="s">
        <v>85</v>
      </c>
      <c r="AY1200" s="17" t="s">
        <v>151</v>
      </c>
      <c r="BE1200" s="225">
        <f>IF(N1200="základní",J1200,0)</f>
        <v>0</v>
      </c>
      <c r="BF1200" s="225">
        <f>IF(N1200="snížená",J1200,0)</f>
        <v>0</v>
      </c>
      <c r="BG1200" s="225">
        <f>IF(N1200="zákl. přenesená",J1200,0)</f>
        <v>0</v>
      </c>
      <c r="BH1200" s="225">
        <f>IF(N1200="sníž. přenesená",J1200,0)</f>
        <v>0</v>
      </c>
      <c r="BI1200" s="225">
        <f>IF(N1200="nulová",J1200,0)</f>
        <v>0</v>
      </c>
      <c r="BJ1200" s="17" t="s">
        <v>83</v>
      </c>
      <c r="BK1200" s="225">
        <f>ROUND(I1200*H1200,2)</f>
        <v>0</v>
      </c>
      <c r="BL1200" s="17" t="s">
        <v>668</v>
      </c>
      <c r="BM1200" s="224" t="s">
        <v>4418</v>
      </c>
    </row>
    <row r="1201" s="2" customFormat="1" ht="16.5" customHeight="1">
      <c r="A1201" s="39"/>
      <c r="B1201" s="40"/>
      <c r="C1201" s="226" t="s">
        <v>4419</v>
      </c>
      <c r="D1201" s="226" t="s">
        <v>159</v>
      </c>
      <c r="E1201" s="227" t="s">
        <v>4420</v>
      </c>
      <c r="F1201" s="228" t="s">
        <v>4421</v>
      </c>
      <c r="G1201" s="229" t="s">
        <v>162</v>
      </c>
      <c r="H1201" s="230">
        <v>10</v>
      </c>
      <c r="I1201" s="231"/>
      <c r="J1201" s="232">
        <f>ROUND(I1201*H1201,2)</f>
        <v>0</v>
      </c>
      <c r="K1201" s="228" t="s">
        <v>156</v>
      </c>
      <c r="L1201" s="233"/>
      <c r="M1201" s="234" t="s">
        <v>32</v>
      </c>
      <c r="N1201" s="235" t="s">
        <v>47</v>
      </c>
      <c r="O1201" s="85"/>
      <c r="P1201" s="222">
        <f>O1201*H1201</f>
        <v>0</v>
      </c>
      <c r="Q1201" s="222">
        <v>0</v>
      </c>
      <c r="R1201" s="222">
        <f>Q1201*H1201</f>
        <v>0</v>
      </c>
      <c r="S1201" s="222">
        <v>0</v>
      </c>
      <c r="T1201" s="223">
        <f>S1201*H1201</f>
        <v>0</v>
      </c>
      <c r="U1201" s="39"/>
      <c r="V1201" s="39"/>
      <c r="W1201" s="39"/>
      <c r="X1201" s="39"/>
      <c r="Y1201" s="39"/>
      <c r="Z1201" s="39"/>
      <c r="AA1201" s="39"/>
      <c r="AB1201" s="39"/>
      <c r="AC1201" s="39"/>
      <c r="AD1201" s="39"/>
      <c r="AE1201" s="39"/>
      <c r="AR1201" s="224" t="s">
        <v>163</v>
      </c>
      <c r="AT1201" s="224" t="s">
        <v>159</v>
      </c>
      <c r="AU1201" s="224" t="s">
        <v>85</v>
      </c>
      <c r="AY1201" s="17" t="s">
        <v>151</v>
      </c>
      <c r="BE1201" s="225">
        <f>IF(N1201="základní",J1201,0)</f>
        <v>0</v>
      </c>
      <c r="BF1201" s="225">
        <f>IF(N1201="snížená",J1201,0)</f>
        <v>0</v>
      </c>
      <c r="BG1201" s="225">
        <f>IF(N1201="zákl. přenesená",J1201,0)</f>
        <v>0</v>
      </c>
      <c r="BH1201" s="225">
        <f>IF(N1201="sníž. přenesená",J1201,0)</f>
        <v>0</v>
      </c>
      <c r="BI1201" s="225">
        <f>IF(N1201="nulová",J1201,0)</f>
        <v>0</v>
      </c>
      <c r="BJ1201" s="17" t="s">
        <v>83</v>
      </c>
      <c r="BK1201" s="225">
        <f>ROUND(I1201*H1201,2)</f>
        <v>0</v>
      </c>
      <c r="BL1201" s="17" t="s">
        <v>164</v>
      </c>
      <c r="BM1201" s="224" t="s">
        <v>4422</v>
      </c>
    </row>
    <row r="1202" s="2" customFormat="1" ht="24.15" customHeight="1">
      <c r="A1202" s="39"/>
      <c r="B1202" s="40"/>
      <c r="C1202" s="213" t="s">
        <v>4423</v>
      </c>
      <c r="D1202" s="213" t="s">
        <v>152</v>
      </c>
      <c r="E1202" s="214" t="s">
        <v>4424</v>
      </c>
      <c r="F1202" s="215" t="s">
        <v>4425</v>
      </c>
      <c r="G1202" s="216" t="s">
        <v>162</v>
      </c>
      <c r="H1202" s="217">
        <v>2</v>
      </c>
      <c r="I1202" s="218"/>
      <c r="J1202" s="219">
        <f>ROUND(I1202*H1202,2)</f>
        <v>0</v>
      </c>
      <c r="K1202" s="215" t="s">
        <v>156</v>
      </c>
      <c r="L1202" s="45"/>
      <c r="M1202" s="220" t="s">
        <v>32</v>
      </c>
      <c r="N1202" s="221" t="s">
        <v>47</v>
      </c>
      <c r="O1202" s="85"/>
      <c r="P1202" s="222">
        <f>O1202*H1202</f>
        <v>0</v>
      </c>
      <c r="Q1202" s="222">
        <v>0</v>
      </c>
      <c r="R1202" s="222">
        <f>Q1202*H1202</f>
        <v>0</v>
      </c>
      <c r="S1202" s="222">
        <v>0</v>
      </c>
      <c r="T1202" s="223">
        <f>S1202*H1202</f>
        <v>0</v>
      </c>
      <c r="U1202" s="39"/>
      <c r="V1202" s="39"/>
      <c r="W1202" s="39"/>
      <c r="X1202" s="39"/>
      <c r="Y1202" s="39"/>
      <c r="Z1202" s="39"/>
      <c r="AA1202" s="39"/>
      <c r="AB1202" s="39"/>
      <c r="AC1202" s="39"/>
      <c r="AD1202" s="39"/>
      <c r="AE1202" s="39"/>
      <c r="AR1202" s="224" t="s">
        <v>157</v>
      </c>
      <c r="AT1202" s="224" t="s">
        <v>152</v>
      </c>
      <c r="AU1202" s="224" t="s">
        <v>85</v>
      </c>
      <c r="AY1202" s="17" t="s">
        <v>151</v>
      </c>
      <c r="BE1202" s="225">
        <f>IF(N1202="základní",J1202,0)</f>
        <v>0</v>
      </c>
      <c r="BF1202" s="225">
        <f>IF(N1202="snížená",J1202,0)</f>
        <v>0</v>
      </c>
      <c r="BG1202" s="225">
        <f>IF(N1202="zákl. přenesená",J1202,0)</f>
        <v>0</v>
      </c>
      <c r="BH1202" s="225">
        <f>IF(N1202="sníž. přenesená",J1202,0)</f>
        <v>0</v>
      </c>
      <c r="BI1202" s="225">
        <f>IF(N1202="nulová",J1202,0)</f>
        <v>0</v>
      </c>
      <c r="BJ1202" s="17" t="s">
        <v>83</v>
      </c>
      <c r="BK1202" s="225">
        <f>ROUND(I1202*H1202,2)</f>
        <v>0</v>
      </c>
      <c r="BL1202" s="17" t="s">
        <v>157</v>
      </c>
      <c r="BM1202" s="224" t="s">
        <v>4426</v>
      </c>
    </row>
    <row r="1203" s="2" customFormat="1" ht="37.8" customHeight="1">
      <c r="A1203" s="39"/>
      <c r="B1203" s="40"/>
      <c r="C1203" s="213" t="s">
        <v>4427</v>
      </c>
      <c r="D1203" s="213" t="s">
        <v>152</v>
      </c>
      <c r="E1203" s="214" t="s">
        <v>4428</v>
      </c>
      <c r="F1203" s="215" t="s">
        <v>4429</v>
      </c>
      <c r="G1203" s="216" t="s">
        <v>162</v>
      </c>
      <c r="H1203" s="217">
        <v>1</v>
      </c>
      <c r="I1203" s="218"/>
      <c r="J1203" s="219">
        <f>ROUND(I1203*H1203,2)</f>
        <v>0</v>
      </c>
      <c r="K1203" s="215" t="s">
        <v>156</v>
      </c>
      <c r="L1203" s="45"/>
      <c r="M1203" s="220" t="s">
        <v>32</v>
      </c>
      <c r="N1203" s="221" t="s">
        <v>47</v>
      </c>
      <c r="O1203" s="85"/>
      <c r="P1203" s="222">
        <f>O1203*H1203</f>
        <v>0</v>
      </c>
      <c r="Q1203" s="222">
        <v>0</v>
      </c>
      <c r="R1203" s="222">
        <f>Q1203*H1203</f>
        <v>0</v>
      </c>
      <c r="S1203" s="222">
        <v>0</v>
      </c>
      <c r="T1203" s="223">
        <f>S1203*H1203</f>
        <v>0</v>
      </c>
      <c r="U1203" s="39"/>
      <c r="V1203" s="39"/>
      <c r="W1203" s="39"/>
      <c r="X1203" s="39"/>
      <c r="Y1203" s="39"/>
      <c r="Z1203" s="39"/>
      <c r="AA1203" s="39"/>
      <c r="AB1203" s="39"/>
      <c r="AC1203" s="39"/>
      <c r="AD1203" s="39"/>
      <c r="AE1203" s="39"/>
      <c r="AR1203" s="224" t="s">
        <v>497</v>
      </c>
      <c r="AT1203" s="224" t="s">
        <v>152</v>
      </c>
      <c r="AU1203" s="224" t="s">
        <v>85</v>
      </c>
      <c r="AY1203" s="17" t="s">
        <v>151</v>
      </c>
      <c r="BE1203" s="225">
        <f>IF(N1203="základní",J1203,0)</f>
        <v>0</v>
      </c>
      <c r="BF1203" s="225">
        <f>IF(N1203="snížená",J1203,0)</f>
        <v>0</v>
      </c>
      <c r="BG1203" s="225">
        <f>IF(N1203="zákl. přenesená",J1203,0)</f>
        <v>0</v>
      </c>
      <c r="BH1203" s="225">
        <f>IF(N1203="sníž. přenesená",J1203,0)</f>
        <v>0</v>
      </c>
      <c r="BI1203" s="225">
        <f>IF(N1203="nulová",J1203,0)</f>
        <v>0</v>
      </c>
      <c r="BJ1203" s="17" t="s">
        <v>83</v>
      </c>
      <c r="BK1203" s="225">
        <f>ROUND(I1203*H1203,2)</f>
        <v>0</v>
      </c>
      <c r="BL1203" s="17" t="s">
        <v>497</v>
      </c>
      <c r="BM1203" s="224" t="s">
        <v>4430</v>
      </c>
    </row>
    <row r="1204" s="2" customFormat="1" ht="16.5" customHeight="1">
      <c r="A1204" s="39"/>
      <c r="B1204" s="40"/>
      <c r="C1204" s="226" t="s">
        <v>4431</v>
      </c>
      <c r="D1204" s="226" t="s">
        <v>159</v>
      </c>
      <c r="E1204" s="227" t="s">
        <v>4432</v>
      </c>
      <c r="F1204" s="228" t="s">
        <v>4433</v>
      </c>
      <c r="G1204" s="229" t="s">
        <v>162</v>
      </c>
      <c r="H1204" s="230">
        <v>1</v>
      </c>
      <c r="I1204" s="231"/>
      <c r="J1204" s="232">
        <f>ROUND(I1204*H1204,2)</f>
        <v>0</v>
      </c>
      <c r="K1204" s="228" t="s">
        <v>156</v>
      </c>
      <c r="L1204" s="233"/>
      <c r="M1204" s="234" t="s">
        <v>32</v>
      </c>
      <c r="N1204" s="235" t="s">
        <v>47</v>
      </c>
      <c r="O1204" s="85"/>
      <c r="P1204" s="222">
        <f>O1204*H1204</f>
        <v>0</v>
      </c>
      <c r="Q1204" s="222">
        <v>0</v>
      </c>
      <c r="R1204" s="222">
        <f>Q1204*H1204</f>
        <v>0</v>
      </c>
      <c r="S1204" s="222">
        <v>0</v>
      </c>
      <c r="T1204" s="223">
        <f>S1204*H1204</f>
        <v>0</v>
      </c>
      <c r="U1204" s="39"/>
      <c r="V1204" s="39"/>
      <c r="W1204" s="39"/>
      <c r="X1204" s="39"/>
      <c r="Y1204" s="39"/>
      <c r="Z1204" s="39"/>
      <c r="AA1204" s="39"/>
      <c r="AB1204" s="39"/>
      <c r="AC1204" s="39"/>
      <c r="AD1204" s="39"/>
      <c r="AE1204" s="39"/>
      <c r="AR1204" s="224" t="s">
        <v>668</v>
      </c>
      <c r="AT1204" s="224" t="s">
        <v>159</v>
      </c>
      <c r="AU1204" s="224" t="s">
        <v>85</v>
      </c>
      <c r="AY1204" s="17" t="s">
        <v>151</v>
      </c>
      <c r="BE1204" s="225">
        <f>IF(N1204="základní",J1204,0)</f>
        <v>0</v>
      </c>
      <c r="BF1204" s="225">
        <f>IF(N1204="snížená",J1204,0)</f>
        <v>0</v>
      </c>
      <c r="BG1204" s="225">
        <f>IF(N1204="zákl. přenesená",J1204,0)</f>
        <v>0</v>
      </c>
      <c r="BH1204" s="225">
        <f>IF(N1204="sníž. přenesená",J1204,0)</f>
        <v>0</v>
      </c>
      <c r="BI1204" s="225">
        <f>IF(N1204="nulová",J1204,0)</f>
        <v>0</v>
      </c>
      <c r="BJ1204" s="17" t="s">
        <v>83</v>
      </c>
      <c r="BK1204" s="225">
        <f>ROUND(I1204*H1204,2)</f>
        <v>0</v>
      </c>
      <c r="BL1204" s="17" t="s">
        <v>668</v>
      </c>
      <c r="BM1204" s="224" t="s">
        <v>4434</v>
      </c>
    </row>
    <row r="1205" s="2" customFormat="1" ht="33" customHeight="1">
      <c r="A1205" s="39"/>
      <c r="B1205" s="40"/>
      <c r="C1205" s="213" t="s">
        <v>4435</v>
      </c>
      <c r="D1205" s="213" t="s">
        <v>152</v>
      </c>
      <c r="E1205" s="214" t="s">
        <v>4436</v>
      </c>
      <c r="F1205" s="215" t="s">
        <v>4437</v>
      </c>
      <c r="G1205" s="216" t="s">
        <v>162</v>
      </c>
      <c r="H1205" s="217">
        <v>1</v>
      </c>
      <c r="I1205" s="218"/>
      <c r="J1205" s="219">
        <f>ROUND(I1205*H1205,2)</f>
        <v>0</v>
      </c>
      <c r="K1205" s="215" t="s">
        <v>156</v>
      </c>
      <c r="L1205" s="45"/>
      <c r="M1205" s="220" t="s">
        <v>32</v>
      </c>
      <c r="N1205" s="221" t="s">
        <v>47</v>
      </c>
      <c r="O1205" s="85"/>
      <c r="P1205" s="222">
        <f>O1205*H1205</f>
        <v>0</v>
      </c>
      <c r="Q1205" s="222">
        <v>0</v>
      </c>
      <c r="R1205" s="222">
        <f>Q1205*H1205</f>
        <v>0</v>
      </c>
      <c r="S1205" s="222">
        <v>0</v>
      </c>
      <c r="T1205" s="223">
        <f>S1205*H1205</f>
        <v>0</v>
      </c>
      <c r="U1205" s="39"/>
      <c r="V1205" s="39"/>
      <c r="W1205" s="39"/>
      <c r="X1205" s="39"/>
      <c r="Y1205" s="39"/>
      <c r="Z1205" s="39"/>
      <c r="AA1205" s="39"/>
      <c r="AB1205" s="39"/>
      <c r="AC1205" s="39"/>
      <c r="AD1205" s="39"/>
      <c r="AE1205" s="39"/>
      <c r="AR1205" s="224" t="s">
        <v>157</v>
      </c>
      <c r="AT1205" s="224" t="s">
        <v>152</v>
      </c>
      <c r="AU1205" s="224" t="s">
        <v>85</v>
      </c>
      <c r="AY1205" s="17" t="s">
        <v>151</v>
      </c>
      <c r="BE1205" s="225">
        <f>IF(N1205="základní",J1205,0)</f>
        <v>0</v>
      </c>
      <c r="BF1205" s="225">
        <f>IF(N1205="snížená",J1205,0)</f>
        <v>0</v>
      </c>
      <c r="BG1205" s="225">
        <f>IF(N1205="zákl. přenesená",J1205,0)</f>
        <v>0</v>
      </c>
      <c r="BH1205" s="225">
        <f>IF(N1205="sníž. přenesená",J1205,0)</f>
        <v>0</v>
      </c>
      <c r="BI1205" s="225">
        <f>IF(N1205="nulová",J1205,0)</f>
        <v>0</v>
      </c>
      <c r="BJ1205" s="17" t="s">
        <v>83</v>
      </c>
      <c r="BK1205" s="225">
        <f>ROUND(I1205*H1205,2)</f>
        <v>0</v>
      </c>
      <c r="BL1205" s="17" t="s">
        <v>157</v>
      </c>
      <c r="BM1205" s="224" t="s">
        <v>4438</v>
      </c>
    </row>
    <row r="1206" s="2" customFormat="1" ht="16.5" customHeight="1">
      <c r="A1206" s="39"/>
      <c r="B1206" s="40"/>
      <c r="C1206" s="226" t="s">
        <v>4439</v>
      </c>
      <c r="D1206" s="226" t="s">
        <v>159</v>
      </c>
      <c r="E1206" s="227" t="s">
        <v>4440</v>
      </c>
      <c r="F1206" s="228" t="s">
        <v>4441</v>
      </c>
      <c r="G1206" s="229" t="s">
        <v>162</v>
      </c>
      <c r="H1206" s="230">
        <v>1</v>
      </c>
      <c r="I1206" s="231"/>
      <c r="J1206" s="232">
        <f>ROUND(I1206*H1206,2)</f>
        <v>0</v>
      </c>
      <c r="K1206" s="228" t="s">
        <v>156</v>
      </c>
      <c r="L1206" s="233"/>
      <c r="M1206" s="234" t="s">
        <v>32</v>
      </c>
      <c r="N1206" s="235" t="s">
        <v>47</v>
      </c>
      <c r="O1206" s="85"/>
      <c r="P1206" s="222">
        <f>O1206*H1206</f>
        <v>0</v>
      </c>
      <c r="Q1206" s="222">
        <v>0</v>
      </c>
      <c r="R1206" s="222">
        <f>Q1206*H1206</f>
        <v>0</v>
      </c>
      <c r="S1206" s="222">
        <v>0</v>
      </c>
      <c r="T1206" s="223">
        <f>S1206*H1206</f>
        <v>0</v>
      </c>
      <c r="U1206" s="39"/>
      <c r="V1206" s="39"/>
      <c r="W1206" s="39"/>
      <c r="X1206" s="39"/>
      <c r="Y1206" s="39"/>
      <c r="Z1206" s="39"/>
      <c r="AA1206" s="39"/>
      <c r="AB1206" s="39"/>
      <c r="AC1206" s="39"/>
      <c r="AD1206" s="39"/>
      <c r="AE1206" s="39"/>
      <c r="AR1206" s="224" t="s">
        <v>668</v>
      </c>
      <c r="AT1206" s="224" t="s">
        <v>159</v>
      </c>
      <c r="AU1206" s="224" t="s">
        <v>85</v>
      </c>
      <c r="AY1206" s="17" t="s">
        <v>151</v>
      </c>
      <c r="BE1206" s="225">
        <f>IF(N1206="základní",J1206,0)</f>
        <v>0</v>
      </c>
      <c r="BF1206" s="225">
        <f>IF(N1206="snížená",J1206,0)</f>
        <v>0</v>
      </c>
      <c r="BG1206" s="225">
        <f>IF(N1206="zákl. přenesená",J1206,0)</f>
        <v>0</v>
      </c>
      <c r="BH1206" s="225">
        <f>IF(N1206="sníž. přenesená",J1206,0)</f>
        <v>0</v>
      </c>
      <c r="BI1206" s="225">
        <f>IF(N1206="nulová",J1206,0)</f>
        <v>0</v>
      </c>
      <c r="BJ1206" s="17" t="s">
        <v>83</v>
      </c>
      <c r="BK1206" s="225">
        <f>ROUND(I1206*H1206,2)</f>
        <v>0</v>
      </c>
      <c r="BL1206" s="17" t="s">
        <v>668</v>
      </c>
      <c r="BM1206" s="224" t="s">
        <v>4442</v>
      </c>
    </row>
    <row r="1207" s="2" customFormat="1" ht="16.5" customHeight="1">
      <c r="A1207" s="39"/>
      <c r="B1207" s="40"/>
      <c r="C1207" s="226" t="s">
        <v>4443</v>
      </c>
      <c r="D1207" s="226" t="s">
        <v>159</v>
      </c>
      <c r="E1207" s="227" t="s">
        <v>4444</v>
      </c>
      <c r="F1207" s="228" t="s">
        <v>4445</v>
      </c>
      <c r="G1207" s="229" t="s">
        <v>162</v>
      </c>
      <c r="H1207" s="230">
        <v>1</v>
      </c>
      <c r="I1207" s="231"/>
      <c r="J1207" s="232">
        <f>ROUND(I1207*H1207,2)</f>
        <v>0</v>
      </c>
      <c r="K1207" s="228" t="s">
        <v>156</v>
      </c>
      <c r="L1207" s="233"/>
      <c r="M1207" s="234" t="s">
        <v>32</v>
      </c>
      <c r="N1207" s="235" t="s">
        <v>47</v>
      </c>
      <c r="O1207" s="85"/>
      <c r="P1207" s="222">
        <f>O1207*H1207</f>
        <v>0</v>
      </c>
      <c r="Q1207" s="222">
        <v>0</v>
      </c>
      <c r="R1207" s="222">
        <f>Q1207*H1207</f>
        <v>0</v>
      </c>
      <c r="S1207" s="222">
        <v>0</v>
      </c>
      <c r="T1207" s="223">
        <f>S1207*H1207</f>
        <v>0</v>
      </c>
      <c r="U1207" s="39"/>
      <c r="V1207" s="39"/>
      <c r="W1207" s="39"/>
      <c r="X1207" s="39"/>
      <c r="Y1207" s="39"/>
      <c r="Z1207" s="39"/>
      <c r="AA1207" s="39"/>
      <c r="AB1207" s="39"/>
      <c r="AC1207" s="39"/>
      <c r="AD1207" s="39"/>
      <c r="AE1207" s="39"/>
      <c r="AR1207" s="224" t="s">
        <v>163</v>
      </c>
      <c r="AT1207" s="224" t="s">
        <v>159</v>
      </c>
      <c r="AU1207" s="224" t="s">
        <v>85</v>
      </c>
      <c r="AY1207" s="17" t="s">
        <v>151</v>
      </c>
      <c r="BE1207" s="225">
        <f>IF(N1207="základní",J1207,0)</f>
        <v>0</v>
      </c>
      <c r="BF1207" s="225">
        <f>IF(N1207="snížená",J1207,0)</f>
        <v>0</v>
      </c>
      <c r="BG1207" s="225">
        <f>IF(N1207="zákl. přenesená",J1207,0)</f>
        <v>0</v>
      </c>
      <c r="BH1207" s="225">
        <f>IF(N1207="sníž. přenesená",J1207,0)</f>
        <v>0</v>
      </c>
      <c r="BI1207" s="225">
        <f>IF(N1207="nulová",J1207,0)</f>
        <v>0</v>
      </c>
      <c r="BJ1207" s="17" t="s">
        <v>83</v>
      </c>
      <c r="BK1207" s="225">
        <f>ROUND(I1207*H1207,2)</f>
        <v>0</v>
      </c>
      <c r="BL1207" s="17" t="s">
        <v>164</v>
      </c>
      <c r="BM1207" s="224" t="s">
        <v>4446</v>
      </c>
    </row>
    <row r="1208" s="2" customFormat="1" ht="16.5" customHeight="1">
      <c r="A1208" s="39"/>
      <c r="B1208" s="40"/>
      <c r="C1208" s="213" t="s">
        <v>4447</v>
      </c>
      <c r="D1208" s="213" t="s">
        <v>152</v>
      </c>
      <c r="E1208" s="214" t="s">
        <v>4448</v>
      </c>
      <c r="F1208" s="215" t="s">
        <v>4449</v>
      </c>
      <c r="G1208" s="216" t="s">
        <v>162</v>
      </c>
      <c r="H1208" s="217">
        <v>2</v>
      </c>
      <c r="I1208" s="218"/>
      <c r="J1208" s="219">
        <f>ROUND(I1208*H1208,2)</f>
        <v>0</v>
      </c>
      <c r="K1208" s="215" t="s">
        <v>156</v>
      </c>
      <c r="L1208" s="45"/>
      <c r="M1208" s="220" t="s">
        <v>32</v>
      </c>
      <c r="N1208" s="221" t="s">
        <v>47</v>
      </c>
      <c r="O1208" s="85"/>
      <c r="P1208" s="222">
        <f>O1208*H1208</f>
        <v>0</v>
      </c>
      <c r="Q1208" s="222">
        <v>0</v>
      </c>
      <c r="R1208" s="222">
        <f>Q1208*H1208</f>
        <v>0</v>
      </c>
      <c r="S1208" s="222">
        <v>0</v>
      </c>
      <c r="T1208" s="223">
        <f>S1208*H1208</f>
        <v>0</v>
      </c>
      <c r="U1208" s="39"/>
      <c r="V1208" s="39"/>
      <c r="W1208" s="39"/>
      <c r="X1208" s="39"/>
      <c r="Y1208" s="39"/>
      <c r="Z1208" s="39"/>
      <c r="AA1208" s="39"/>
      <c r="AB1208" s="39"/>
      <c r="AC1208" s="39"/>
      <c r="AD1208" s="39"/>
      <c r="AE1208" s="39"/>
      <c r="AR1208" s="224" t="s">
        <v>157</v>
      </c>
      <c r="AT1208" s="224" t="s">
        <v>152</v>
      </c>
      <c r="AU1208" s="224" t="s">
        <v>85</v>
      </c>
      <c r="AY1208" s="17" t="s">
        <v>151</v>
      </c>
      <c r="BE1208" s="225">
        <f>IF(N1208="základní",J1208,0)</f>
        <v>0</v>
      </c>
      <c r="BF1208" s="225">
        <f>IF(N1208="snížená",J1208,0)</f>
        <v>0</v>
      </c>
      <c r="BG1208" s="225">
        <f>IF(N1208="zákl. přenesená",J1208,0)</f>
        <v>0</v>
      </c>
      <c r="BH1208" s="225">
        <f>IF(N1208="sníž. přenesená",J1208,0)</f>
        <v>0</v>
      </c>
      <c r="BI1208" s="225">
        <f>IF(N1208="nulová",J1208,0)</f>
        <v>0</v>
      </c>
      <c r="BJ1208" s="17" t="s">
        <v>83</v>
      </c>
      <c r="BK1208" s="225">
        <f>ROUND(I1208*H1208,2)</f>
        <v>0</v>
      </c>
      <c r="BL1208" s="17" t="s">
        <v>157</v>
      </c>
      <c r="BM1208" s="224" t="s">
        <v>4450</v>
      </c>
    </row>
    <row r="1209" s="2" customFormat="1" ht="16.5" customHeight="1">
      <c r="A1209" s="39"/>
      <c r="B1209" s="40"/>
      <c r="C1209" s="226" t="s">
        <v>4451</v>
      </c>
      <c r="D1209" s="226" t="s">
        <v>159</v>
      </c>
      <c r="E1209" s="227" t="s">
        <v>4452</v>
      </c>
      <c r="F1209" s="228" t="s">
        <v>4453</v>
      </c>
      <c r="G1209" s="229" t="s">
        <v>162</v>
      </c>
      <c r="H1209" s="230">
        <v>1</v>
      </c>
      <c r="I1209" s="231"/>
      <c r="J1209" s="232">
        <f>ROUND(I1209*H1209,2)</f>
        <v>0</v>
      </c>
      <c r="K1209" s="228" t="s">
        <v>156</v>
      </c>
      <c r="L1209" s="233"/>
      <c r="M1209" s="234" t="s">
        <v>32</v>
      </c>
      <c r="N1209" s="235" t="s">
        <v>47</v>
      </c>
      <c r="O1209" s="85"/>
      <c r="P1209" s="222">
        <f>O1209*H1209</f>
        <v>0</v>
      </c>
      <c r="Q1209" s="222">
        <v>0</v>
      </c>
      <c r="R1209" s="222">
        <f>Q1209*H1209</f>
        <v>0</v>
      </c>
      <c r="S1209" s="222">
        <v>0</v>
      </c>
      <c r="T1209" s="223">
        <f>S1209*H1209</f>
        <v>0</v>
      </c>
      <c r="U1209" s="39"/>
      <c r="V1209" s="39"/>
      <c r="W1209" s="39"/>
      <c r="X1209" s="39"/>
      <c r="Y1209" s="39"/>
      <c r="Z1209" s="39"/>
      <c r="AA1209" s="39"/>
      <c r="AB1209" s="39"/>
      <c r="AC1209" s="39"/>
      <c r="AD1209" s="39"/>
      <c r="AE1209" s="39"/>
      <c r="AR1209" s="224" t="s">
        <v>668</v>
      </c>
      <c r="AT1209" s="224" t="s">
        <v>159</v>
      </c>
      <c r="AU1209" s="224" t="s">
        <v>85</v>
      </c>
      <c r="AY1209" s="17" t="s">
        <v>151</v>
      </c>
      <c r="BE1209" s="225">
        <f>IF(N1209="základní",J1209,0)</f>
        <v>0</v>
      </c>
      <c r="BF1209" s="225">
        <f>IF(N1209="snížená",J1209,0)</f>
        <v>0</v>
      </c>
      <c r="BG1209" s="225">
        <f>IF(N1209="zákl. přenesená",J1209,0)</f>
        <v>0</v>
      </c>
      <c r="BH1209" s="225">
        <f>IF(N1209="sníž. přenesená",J1209,0)</f>
        <v>0</v>
      </c>
      <c r="BI1209" s="225">
        <f>IF(N1209="nulová",J1209,0)</f>
        <v>0</v>
      </c>
      <c r="BJ1209" s="17" t="s">
        <v>83</v>
      </c>
      <c r="BK1209" s="225">
        <f>ROUND(I1209*H1209,2)</f>
        <v>0</v>
      </c>
      <c r="BL1209" s="17" t="s">
        <v>668</v>
      </c>
      <c r="BM1209" s="224" t="s">
        <v>4454</v>
      </c>
    </row>
    <row r="1210" s="2" customFormat="1" ht="16.5" customHeight="1">
      <c r="A1210" s="39"/>
      <c r="B1210" s="40"/>
      <c r="C1210" s="226" t="s">
        <v>4455</v>
      </c>
      <c r="D1210" s="226" t="s">
        <v>159</v>
      </c>
      <c r="E1210" s="227" t="s">
        <v>4456</v>
      </c>
      <c r="F1210" s="228" t="s">
        <v>4457</v>
      </c>
      <c r="G1210" s="229" t="s">
        <v>162</v>
      </c>
      <c r="H1210" s="230">
        <v>10</v>
      </c>
      <c r="I1210" s="231"/>
      <c r="J1210" s="232">
        <f>ROUND(I1210*H1210,2)</f>
        <v>0</v>
      </c>
      <c r="K1210" s="228" t="s">
        <v>156</v>
      </c>
      <c r="L1210" s="233"/>
      <c r="M1210" s="234" t="s">
        <v>32</v>
      </c>
      <c r="N1210" s="235" t="s">
        <v>47</v>
      </c>
      <c r="O1210" s="85"/>
      <c r="P1210" s="222">
        <f>O1210*H1210</f>
        <v>0</v>
      </c>
      <c r="Q1210" s="222">
        <v>0</v>
      </c>
      <c r="R1210" s="222">
        <f>Q1210*H1210</f>
        <v>0</v>
      </c>
      <c r="S1210" s="222">
        <v>0</v>
      </c>
      <c r="T1210" s="223">
        <f>S1210*H1210</f>
        <v>0</v>
      </c>
      <c r="U1210" s="39"/>
      <c r="V1210" s="39"/>
      <c r="W1210" s="39"/>
      <c r="X1210" s="39"/>
      <c r="Y1210" s="39"/>
      <c r="Z1210" s="39"/>
      <c r="AA1210" s="39"/>
      <c r="AB1210" s="39"/>
      <c r="AC1210" s="39"/>
      <c r="AD1210" s="39"/>
      <c r="AE1210" s="39"/>
      <c r="AR1210" s="224" t="s">
        <v>163</v>
      </c>
      <c r="AT1210" s="224" t="s">
        <v>159</v>
      </c>
      <c r="AU1210" s="224" t="s">
        <v>85</v>
      </c>
      <c r="AY1210" s="17" t="s">
        <v>151</v>
      </c>
      <c r="BE1210" s="225">
        <f>IF(N1210="základní",J1210,0)</f>
        <v>0</v>
      </c>
      <c r="BF1210" s="225">
        <f>IF(N1210="snížená",J1210,0)</f>
        <v>0</v>
      </c>
      <c r="BG1210" s="225">
        <f>IF(N1210="zákl. přenesená",J1210,0)</f>
        <v>0</v>
      </c>
      <c r="BH1210" s="225">
        <f>IF(N1210="sníž. přenesená",J1210,0)</f>
        <v>0</v>
      </c>
      <c r="BI1210" s="225">
        <f>IF(N1210="nulová",J1210,0)</f>
        <v>0</v>
      </c>
      <c r="BJ1210" s="17" t="s">
        <v>83</v>
      </c>
      <c r="BK1210" s="225">
        <f>ROUND(I1210*H1210,2)</f>
        <v>0</v>
      </c>
      <c r="BL1210" s="17" t="s">
        <v>164</v>
      </c>
      <c r="BM1210" s="224" t="s">
        <v>4458</v>
      </c>
    </row>
    <row r="1211" s="2" customFormat="1" ht="16.5" customHeight="1">
      <c r="A1211" s="39"/>
      <c r="B1211" s="40"/>
      <c r="C1211" s="226" t="s">
        <v>4459</v>
      </c>
      <c r="D1211" s="226" t="s">
        <v>159</v>
      </c>
      <c r="E1211" s="227" t="s">
        <v>4460</v>
      </c>
      <c r="F1211" s="228" t="s">
        <v>4461</v>
      </c>
      <c r="G1211" s="229" t="s">
        <v>162</v>
      </c>
      <c r="H1211" s="230">
        <v>1</v>
      </c>
      <c r="I1211" s="231"/>
      <c r="J1211" s="232">
        <f>ROUND(I1211*H1211,2)</f>
        <v>0</v>
      </c>
      <c r="K1211" s="228" t="s">
        <v>156</v>
      </c>
      <c r="L1211" s="233"/>
      <c r="M1211" s="234" t="s">
        <v>32</v>
      </c>
      <c r="N1211" s="235" t="s">
        <v>47</v>
      </c>
      <c r="O1211" s="85"/>
      <c r="P1211" s="222">
        <f>O1211*H1211</f>
        <v>0</v>
      </c>
      <c r="Q1211" s="222">
        <v>0</v>
      </c>
      <c r="R1211" s="222">
        <f>Q1211*H1211</f>
        <v>0</v>
      </c>
      <c r="S1211" s="222">
        <v>0</v>
      </c>
      <c r="T1211" s="223">
        <f>S1211*H1211</f>
        <v>0</v>
      </c>
      <c r="U1211" s="39"/>
      <c r="V1211" s="39"/>
      <c r="W1211" s="39"/>
      <c r="X1211" s="39"/>
      <c r="Y1211" s="39"/>
      <c r="Z1211" s="39"/>
      <c r="AA1211" s="39"/>
      <c r="AB1211" s="39"/>
      <c r="AC1211" s="39"/>
      <c r="AD1211" s="39"/>
      <c r="AE1211" s="39"/>
      <c r="AR1211" s="224" t="s">
        <v>163</v>
      </c>
      <c r="AT1211" s="224" t="s">
        <v>159</v>
      </c>
      <c r="AU1211" s="224" t="s">
        <v>85</v>
      </c>
      <c r="AY1211" s="17" t="s">
        <v>151</v>
      </c>
      <c r="BE1211" s="225">
        <f>IF(N1211="základní",J1211,0)</f>
        <v>0</v>
      </c>
      <c r="BF1211" s="225">
        <f>IF(N1211="snížená",J1211,0)</f>
        <v>0</v>
      </c>
      <c r="BG1211" s="225">
        <f>IF(N1211="zákl. přenesená",J1211,0)</f>
        <v>0</v>
      </c>
      <c r="BH1211" s="225">
        <f>IF(N1211="sníž. přenesená",J1211,0)</f>
        <v>0</v>
      </c>
      <c r="BI1211" s="225">
        <f>IF(N1211="nulová",J1211,0)</f>
        <v>0</v>
      </c>
      <c r="BJ1211" s="17" t="s">
        <v>83</v>
      </c>
      <c r="BK1211" s="225">
        <f>ROUND(I1211*H1211,2)</f>
        <v>0</v>
      </c>
      <c r="BL1211" s="17" t="s">
        <v>164</v>
      </c>
      <c r="BM1211" s="224" t="s">
        <v>4462</v>
      </c>
    </row>
    <row r="1212" s="2" customFormat="1" ht="16.5" customHeight="1">
      <c r="A1212" s="39"/>
      <c r="B1212" s="40"/>
      <c r="C1212" s="226" t="s">
        <v>4463</v>
      </c>
      <c r="D1212" s="226" t="s">
        <v>159</v>
      </c>
      <c r="E1212" s="227" t="s">
        <v>4464</v>
      </c>
      <c r="F1212" s="228" t="s">
        <v>4465</v>
      </c>
      <c r="G1212" s="229" t="s">
        <v>162</v>
      </c>
      <c r="H1212" s="230">
        <v>1</v>
      </c>
      <c r="I1212" s="231"/>
      <c r="J1212" s="232">
        <f>ROUND(I1212*H1212,2)</f>
        <v>0</v>
      </c>
      <c r="K1212" s="228" t="s">
        <v>156</v>
      </c>
      <c r="L1212" s="233"/>
      <c r="M1212" s="234" t="s">
        <v>32</v>
      </c>
      <c r="N1212" s="235" t="s">
        <v>47</v>
      </c>
      <c r="O1212" s="85"/>
      <c r="P1212" s="222">
        <f>O1212*H1212</f>
        <v>0</v>
      </c>
      <c r="Q1212" s="222">
        <v>0</v>
      </c>
      <c r="R1212" s="222">
        <f>Q1212*H1212</f>
        <v>0</v>
      </c>
      <c r="S1212" s="222">
        <v>0</v>
      </c>
      <c r="T1212" s="223">
        <f>S1212*H1212</f>
        <v>0</v>
      </c>
      <c r="U1212" s="39"/>
      <c r="V1212" s="39"/>
      <c r="W1212" s="39"/>
      <c r="X1212" s="39"/>
      <c r="Y1212" s="39"/>
      <c r="Z1212" s="39"/>
      <c r="AA1212" s="39"/>
      <c r="AB1212" s="39"/>
      <c r="AC1212" s="39"/>
      <c r="AD1212" s="39"/>
      <c r="AE1212" s="39"/>
      <c r="AR1212" s="224" t="s">
        <v>163</v>
      </c>
      <c r="AT1212" s="224" t="s">
        <v>159</v>
      </c>
      <c r="AU1212" s="224" t="s">
        <v>85</v>
      </c>
      <c r="AY1212" s="17" t="s">
        <v>151</v>
      </c>
      <c r="BE1212" s="225">
        <f>IF(N1212="základní",J1212,0)</f>
        <v>0</v>
      </c>
      <c r="BF1212" s="225">
        <f>IF(N1212="snížená",J1212,0)</f>
        <v>0</v>
      </c>
      <c r="BG1212" s="225">
        <f>IF(N1212="zákl. přenesená",J1212,0)</f>
        <v>0</v>
      </c>
      <c r="BH1212" s="225">
        <f>IF(N1212="sníž. přenesená",J1212,0)</f>
        <v>0</v>
      </c>
      <c r="BI1212" s="225">
        <f>IF(N1212="nulová",J1212,0)</f>
        <v>0</v>
      </c>
      <c r="BJ1212" s="17" t="s">
        <v>83</v>
      </c>
      <c r="BK1212" s="225">
        <f>ROUND(I1212*H1212,2)</f>
        <v>0</v>
      </c>
      <c r="BL1212" s="17" t="s">
        <v>164</v>
      </c>
      <c r="BM1212" s="224" t="s">
        <v>4466</v>
      </c>
    </row>
    <row r="1213" s="2" customFormat="1" ht="16.5" customHeight="1">
      <c r="A1213" s="39"/>
      <c r="B1213" s="40"/>
      <c r="C1213" s="226" t="s">
        <v>4467</v>
      </c>
      <c r="D1213" s="226" t="s">
        <v>159</v>
      </c>
      <c r="E1213" s="227" t="s">
        <v>4468</v>
      </c>
      <c r="F1213" s="228" t="s">
        <v>4469</v>
      </c>
      <c r="G1213" s="229" t="s">
        <v>162</v>
      </c>
      <c r="H1213" s="230">
        <v>1</v>
      </c>
      <c r="I1213" s="231"/>
      <c r="J1213" s="232">
        <f>ROUND(I1213*H1213,2)</f>
        <v>0</v>
      </c>
      <c r="K1213" s="228" t="s">
        <v>156</v>
      </c>
      <c r="L1213" s="233"/>
      <c r="M1213" s="234" t="s">
        <v>32</v>
      </c>
      <c r="N1213" s="235" t="s">
        <v>47</v>
      </c>
      <c r="O1213" s="85"/>
      <c r="P1213" s="222">
        <f>O1213*H1213</f>
        <v>0</v>
      </c>
      <c r="Q1213" s="222">
        <v>0</v>
      </c>
      <c r="R1213" s="222">
        <f>Q1213*H1213</f>
        <v>0</v>
      </c>
      <c r="S1213" s="222">
        <v>0</v>
      </c>
      <c r="T1213" s="223">
        <f>S1213*H1213</f>
        <v>0</v>
      </c>
      <c r="U1213" s="39"/>
      <c r="V1213" s="39"/>
      <c r="W1213" s="39"/>
      <c r="X1213" s="39"/>
      <c r="Y1213" s="39"/>
      <c r="Z1213" s="39"/>
      <c r="AA1213" s="39"/>
      <c r="AB1213" s="39"/>
      <c r="AC1213" s="39"/>
      <c r="AD1213" s="39"/>
      <c r="AE1213" s="39"/>
      <c r="AR1213" s="224" t="s">
        <v>668</v>
      </c>
      <c r="AT1213" s="224" t="s">
        <v>159</v>
      </c>
      <c r="AU1213" s="224" t="s">
        <v>85</v>
      </c>
      <c r="AY1213" s="17" t="s">
        <v>151</v>
      </c>
      <c r="BE1213" s="225">
        <f>IF(N1213="základní",J1213,0)</f>
        <v>0</v>
      </c>
      <c r="BF1213" s="225">
        <f>IF(N1213="snížená",J1213,0)</f>
        <v>0</v>
      </c>
      <c r="BG1213" s="225">
        <f>IF(N1213="zákl. přenesená",J1213,0)</f>
        <v>0</v>
      </c>
      <c r="BH1213" s="225">
        <f>IF(N1213="sníž. přenesená",J1213,0)</f>
        <v>0</v>
      </c>
      <c r="BI1213" s="225">
        <f>IF(N1213="nulová",J1213,0)</f>
        <v>0</v>
      </c>
      <c r="BJ1213" s="17" t="s">
        <v>83</v>
      </c>
      <c r="BK1213" s="225">
        <f>ROUND(I1213*H1213,2)</f>
        <v>0</v>
      </c>
      <c r="BL1213" s="17" t="s">
        <v>668</v>
      </c>
      <c r="BM1213" s="224" t="s">
        <v>4470</v>
      </c>
    </row>
    <row r="1214" s="2" customFormat="1" ht="16.5" customHeight="1">
      <c r="A1214" s="39"/>
      <c r="B1214" s="40"/>
      <c r="C1214" s="226" t="s">
        <v>4471</v>
      </c>
      <c r="D1214" s="226" t="s">
        <v>159</v>
      </c>
      <c r="E1214" s="227" t="s">
        <v>4472</v>
      </c>
      <c r="F1214" s="228" t="s">
        <v>4473</v>
      </c>
      <c r="G1214" s="229" t="s">
        <v>162</v>
      </c>
      <c r="H1214" s="230">
        <v>7</v>
      </c>
      <c r="I1214" s="231"/>
      <c r="J1214" s="232">
        <f>ROUND(I1214*H1214,2)</f>
        <v>0</v>
      </c>
      <c r="K1214" s="228" t="s">
        <v>156</v>
      </c>
      <c r="L1214" s="233"/>
      <c r="M1214" s="234" t="s">
        <v>32</v>
      </c>
      <c r="N1214" s="235" t="s">
        <v>47</v>
      </c>
      <c r="O1214" s="85"/>
      <c r="P1214" s="222">
        <f>O1214*H1214</f>
        <v>0</v>
      </c>
      <c r="Q1214" s="222">
        <v>0</v>
      </c>
      <c r="R1214" s="222">
        <f>Q1214*H1214</f>
        <v>0</v>
      </c>
      <c r="S1214" s="222">
        <v>0</v>
      </c>
      <c r="T1214" s="223">
        <f>S1214*H1214</f>
        <v>0</v>
      </c>
      <c r="U1214" s="39"/>
      <c r="V1214" s="39"/>
      <c r="W1214" s="39"/>
      <c r="X1214" s="39"/>
      <c r="Y1214" s="39"/>
      <c r="Z1214" s="39"/>
      <c r="AA1214" s="39"/>
      <c r="AB1214" s="39"/>
      <c r="AC1214" s="39"/>
      <c r="AD1214" s="39"/>
      <c r="AE1214" s="39"/>
      <c r="AR1214" s="224" t="s">
        <v>163</v>
      </c>
      <c r="AT1214" s="224" t="s">
        <v>159</v>
      </c>
      <c r="AU1214" s="224" t="s">
        <v>85</v>
      </c>
      <c r="AY1214" s="17" t="s">
        <v>151</v>
      </c>
      <c r="BE1214" s="225">
        <f>IF(N1214="základní",J1214,0)</f>
        <v>0</v>
      </c>
      <c r="BF1214" s="225">
        <f>IF(N1214="snížená",J1214,0)</f>
        <v>0</v>
      </c>
      <c r="BG1214" s="225">
        <f>IF(N1214="zákl. přenesená",J1214,0)</f>
        <v>0</v>
      </c>
      <c r="BH1214" s="225">
        <f>IF(N1214="sníž. přenesená",J1214,0)</f>
        <v>0</v>
      </c>
      <c r="BI1214" s="225">
        <f>IF(N1214="nulová",J1214,0)</f>
        <v>0</v>
      </c>
      <c r="BJ1214" s="17" t="s">
        <v>83</v>
      </c>
      <c r="BK1214" s="225">
        <f>ROUND(I1214*H1214,2)</f>
        <v>0</v>
      </c>
      <c r="BL1214" s="17" t="s">
        <v>164</v>
      </c>
      <c r="BM1214" s="224" t="s">
        <v>4474</v>
      </c>
    </row>
    <row r="1215" s="2" customFormat="1" ht="16.5" customHeight="1">
      <c r="A1215" s="39"/>
      <c r="B1215" s="40"/>
      <c r="C1215" s="226" t="s">
        <v>4475</v>
      </c>
      <c r="D1215" s="226" t="s">
        <v>159</v>
      </c>
      <c r="E1215" s="227" t="s">
        <v>4476</v>
      </c>
      <c r="F1215" s="228" t="s">
        <v>4477</v>
      </c>
      <c r="G1215" s="229" t="s">
        <v>162</v>
      </c>
      <c r="H1215" s="230">
        <v>1</v>
      </c>
      <c r="I1215" s="231"/>
      <c r="J1215" s="232">
        <f>ROUND(I1215*H1215,2)</f>
        <v>0</v>
      </c>
      <c r="K1215" s="228" t="s">
        <v>156</v>
      </c>
      <c r="L1215" s="233"/>
      <c r="M1215" s="234" t="s">
        <v>32</v>
      </c>
      <c r="N1215" s="235" t="s">
        <v>47</v>
      </c>
      <c r="O1215" s="85"/>
      <c r="P1215" s="222">
        <f>O1215*H1215</f>
        <v>0</v>
      </c>
      <c r="Q1215" s="222">
        <v>0</v>
      </c>
      <c r="R1215" s="222">
        <f>Q1215*H1215</f>
        <v>0</v>
      </c>
      <c r="S1215" s="222">
        <v>0</v>
      </c>
      <c r="T1215" s="223">
        <f>S1215*H1215</f>
        <v>0</v>
      </c>
      <c r="U1215" s="39"/>
      <c r="V1215" s="39"/>
      <c r="W1215" s="39"/>
      <c r="X1215" s="39"/>
      <c r="Y1215" s="39"/>
      <c r="Z1215" s="39"/>
      <c r="AA1215" s="39"/>
      <c r="AB1215" s="39"/>
      <c r="AC1215" s="39"/>
      <c r="AD1215" s="39"/>
      <c r="AE1215" s="39"/>
      <c r="AR1215" s="224" t="s">
        <v>668</v>
      </c>
      <c r="AT1215" s="224" t="s">
        <v>159</v>
      </c>
      <c r="AU1215" s="224" t="s">
        <v>85</v>
      </c>
      <c r="AY1215" s="17" t="s">
        <v>151</v>
      </c>
      <c r="BE1215" s="225">
        <f>IF(N1215="základní",J1215,0)</f>
        <v>0</v>
      </c>
      <c r="BF1215" s="225">
        <f>IF(N1215="snížená",J1215,0)</f>
        <v>0</v>
      </c>
      <c r="BG1215" s="225">
        <f>IF(N1215="zákl. přenesená",J1215,0)</f>
        <v>0</v>
      </c>
      <c r="BH1215" s="225">
        <f>IF(N1215="sníž. přenesená",J1215,0)</f>
        <v>0</v>
      </c>
      <c r="BI1215" s="225">
        <f>IF(N1215="nulová",J1215,0)</f>
        <v>0</v>
      </c>
      <c r="BJ1215" s="17" t="s">
        <v>83</v>
      </c>
      <c r="BK1215" s="225">
        <f>ROUND(I1215*H1215,2)</f>
        <v>0</v>
      </c>
      <c r="BL1215" s="17" t="s">
        <v>668</v>
      </c>
      <c r="BM1215" s="224" t="s">
        <v>4478</v>
      </c>
    </row>
    <row r="1216" s="2" customFormat="1" ht="16.5" customHeight="1">
      <c r="A1216" s="39"/>
      <c r="B1216" s="40"/>
      <c r="C1216" s="213" t="s">
        <v>4479</v>
      </c>
      <c r="D1216" s="213" t="s">
        <v>152</v>
      </c>
      <c r="E1216" s="214" t="s">
        <v>4480</v>
      </c>
      <c r="F1216" s="215" t="s">
        <v>4481</v>
      </c>
      <c r="G1216" s="216" t="s">
        <v>162</v>
      </c>
      <c r="H1216" s="217">
        <v>1</v>
      </c>
      <c r="I1216" s="218"/>
      <c r="J1216" s="219">
        <f>ROUND(I1216*H1216,2)</f>
        <v>0</v>
      </c>
      <c r="K1216" s="215" t="s">
        <v>156</v>
      </c>
      <c r="L1216" s="45"/>
      <c r="M1216" s="220" t="s">
        <v>32</v>
      </c>
      <c r="N1216" s="221" t="s">
        <v>47</v>
      </c>
      <c r="O1216" s="85"/>
      <c r="P1216" s="222">
        <f>O1216*H1216</f>
        <v>0</v>
      </c>
      <c r="Q1216" s="222">
        <v>0</v>
      </c>
      <c r="R1216" s="222">
        <f>Q1216*H1216</f>
        <v>0</v>
      </c>
      <c r="S1216" s="222">
        <v>0</v>
      </c>
      <c r="T1216" s="223">
        <f>S1216*H1216</f>
        <v>0</v>
      </c>
      <c r="U1216" s="39"/>
      <c r="V1216" s="39"/>
      <c r="W1216" s="39"/>
      <c r="X1216" s="39"/>
      <c r="Y1216" s="39"/>
      <c r="Z1216" s="39"/>
      <c r="AA1216" s="39"/>
      <c r="AB1216" s="39"/>
      <c r="AC1216" s="39"/>
      <c r="AD1216" s="39"/>
      <c r="AE1216" s="39"/>
      <c r="AR1216" s="224" t="s">
        <v>157</v>
      </c>
      <c r="AT1216" s="224" t="s">
        <v>152</v>
      </c>
      <c r="AU1216" s="224" t="s">
        <v>85</v>
      </c>
      <c r="AY1216" s="17" t="s">
        <v>151</v>
      </c>
      <c r="BE1216" s="225">
        <f>IF(N1216="základní",J1216,0)</f>
        <v>0</v>
      </c>
      <c r="BF1216" s="225">
        <f>IF(N1216="snížená",J1216,0)</f>
        <v>0</v>
      </c>
      <c r="BG1216" s="225">
        <f>IF(N1216="zákl. přenesená",J1216,0)</f>
        <v>0</v>
      </c>
      <c r="BH1216" s="225">
        <f>IF(N1216="sníž. přenesená",J1216,0)</f>
        <v>0</v>
      </c>
      <c r="BI1216" s="225">
        <f>IF(N1216="nulová",J1216,0)</f>
        <v>0</v>
      </c>
      <c r="BJ1216" s="17" t="s">
        <v>83</v>
      </c>
      <c r="BK1216" s="225">
        <f>ROUND(I1216*H1216,2)</f>
        <v>0</v>
      </c>
      <c r="BL1216" s="17" t="s">
        <v>157</v>
      </c>
      <c r="BM1216" s="224" t="s">
        <v>4482</v>
      </c>
    </row>
    <row r="1217" s="2" customFormat="1" ht="21.75" customHeight="1">
      <c r="A1217" s="39"/>
      <c r="B1217" s="40"/>
      <c r="C1217" s="213" t="s">
        <v>4483</v>
      </c>
      <c r="D1217" s="213" t="s">
        <v>152</v>
      </c>
      <c r="E1217" s="214" t="s">
        <v>4484</v>
      </c>
      <c r="F1217" s="215" t="s">
        <v>4485</v>
      </c>
      <c r="G1217" s="216" t="s">
        <v>162</v>
      </c>
      <c r="H1217" s="217">
        <v>2</v>
      </c>
      <c r="I1217" s="218"/>
      <c r="J1217" s="219">
        <f>ROUND(I1217*H1217,2)</f>
        <v>0</v>
      </c>
      <c r="K1217" s="215" t="s">
        <v>156</v>
      </c>
      <c r="L1217" s="45"/>
      <c r="M1217" s="220" t="s">
        <v>32</v>
      </c>
      <c r="N1217" s="221" t="s">
        <v>47</v>
      </c>
      <c r="O1217" s="85"/>
      <c r="P1217" s="222">
        <f>O1217*H1217</f>
        <v>0</v>
      </c>
      <c r="Q1217" s="222">
        <v>0</v>
      </c>
      <c r="R1217" s="222">
        <f>Q1217*H1217</f>
        <v>0</v>
      </c>
      <c r="S1217" s="222">
        <v>0</v>
      </c>
      <c r="T1217" s="223">
        <f>S1217*H1217</f>
        <v>0</v>
      </c>
      <c r="U1217" s="39"/>
      <c r="V1217" s="39"/>
      <c r="W1217" s="39"/>
      <c r="X1217" s="39"/>
      <c r="Y1217" s="39"/>
      <c r="Z1217" s="39"/>
      <c r="AA1217" s="39"/>
      <c r="AB1217" s="39"/>
      <c r="AC1217" s="39"/>
      <c r="AD1217" s="39"/>
      <c r="AE1217" s="39"/>
      <c r="AR1217" s="224" t="s">
        <v>157</v>
      </c>
      <c r="AT1217" s="224" t="s">
        <v>152</v>
      </c>
      <c r="AU1217" s="224" t="s">
        <v>85</v>
      </c>
      <c r="AY1217" s="17" t="s">
        <v>151</v>
      </c>
      <c r="BE1217" s="225">
        <f>IF(N1217="základní",J1217,0)</f>
        <v>0</v>
      </c>
      <c r="BF1217" s="225">
        <f>IF(N1217="snížená",J1217,0)</f>
        <v>0</v>
      </c>
      <c r="BG1217" s="225">
        <f>IF(N1217="zákl. přenesená",J1217,0)</f>
        <v>0</v>
      </c>
      <c r="BH1217" s="225">
        <f>IF(N1217="sníž. přenesená",J1217,0)</f>
        <v>0</v>
      </c>
      <c r="BI1217" s="225">
        <f>IF(N1217="nulová",J1217,0)</f>
        <v>0</v>
      </c>
      <c r="BJ1217" s="17" t="s">
        <v>83</v>
      </c>
      <c r="BK1217" s="225">
        <f>ROUND(I1217*H1217,2)</f>
        <v>0</v>
      </c>
      <c r="BL1217" s="17" t="s">
        <v>157</v>
      </c>
      <c r="BM1217" s="224" t="s">
        <v>4486</v>
      </c>
    </row>
    <row r="1218" s="2" customFormat="1" ht="16.5" customHeight="1">
      <c r="A1218" s="39"/>
      <c r="B1218" s="40"/>
      <c r="C1218" s="213" t="s">
        <v>4487</v>
      </c>
      <c r="D1218" s="213" t="s">
        <v>152</v>
      </c>
      <c r="E1218" s="214" t="s">
        <v>4488</v>
      </c>
      <c r="F1218" s="215" t="s">
        <v>4489</v>
      </c>
      <c r="G1218" s="216" t="s">
        <v>162</v>
      </c>
      <c r="H1218" s="217">
        <v>2</v>
      </c>
      <c r="I1218" s="218"/>
      <c r="J1218" s="219">
        <f>ROUND(I1218*H1218,2)</f>
        <v>0</v>
      </c>
      <c r="K1218" s="215" t="s">
        <v>156</v>
      </c>
      <c r="L1218" s="45"/>
      <c r="M1218" s="220" t="s">
        <v>32</v>
      </c>
      <c r="N1218" s="221" t="s">
        <v>47</v>
      </c>
      <c r="O1218" s="85"/>
      <c r="P1218" s="222">
        <f>O1218*H1218</f>
        <v>0</v>
      </c>
      <c r="Q1218" s="222">
        <v>0</v>
      </c>
      <c r="R1218" s="222">
        <f>Q1218*H1218</f>
        <v>0</v>
      </c>
      <c r="S1218" s="222">
        <v>0</v>
      </c>
      <c r="T1218" s="223">
        <f>S1218*H1218</f>
        <v>0</v>
      </c>
      <c r="U1218" s="39"/>
      <c r="V1218" s="39"/>
      <c r="W1218" s="39"/>
      <c r="X1218" s="39"/>
      <c r="Y1218" s="39"/>
      <c r="Z1218" s="39"/>
      <c r="AA1218" s="39"/>
      <c r="AB1218" s="39"/>
      <c r="AC1218" s="39"/>
      <c r="AD1218" s="39"/>
      <c r="AE1218" s="39"/>
      <c r="AR1218" s="224" t="s">
        <v>157</v>
      </c>
      <c r="AT1218" s="224" t="s">
        <v>152</v>
      </c>
      <c r="AU1218" s="224" t="s">
        <v>85</v>
      </c>
      <c r="AY1218" s="17" t="s">
        <v>151</v>
      </c>
      <c r="BE1218" s="225">
        <f>IF(N1218="základní",J1218,0)</f>
        <v>0</v>
      </c>
      <c r="BF1218" s="225">
        <f>IF(N1218="snížená",J1218,0)</f>
        <v>0</v>
      </c>
      <c r="BG1218" s="225">
        <f>IF(N1218="zákl. přenesená",J1218,0)</f>
        <v>0</v>
      </c>
      <c r="BH1218" s="225">
        <f>IF(N1218="sníž. přenesená",J1218,0)</f>
        <v>0</v>
      </c>
      <c r="BI1218" s="225">
        <f>IF(N1218="nulová",J1218,0)</f>
        <v>0</v>
      </c>
      <c r="BJ1218" s="17" t="s">
        <v>83</v>
      </c>
      <c r="BK1218" s="225">
        <f>ROUND(I1218*H1218,2)</f>
        <v>0</v>
      </c>
      <c r="BL1218" s="17" t="s">
        <v>157</v>
      </c>
      <c r="BM1218" s="224" t="s">
        <v>4490</v>
      </c>
    </row>
    <row r="1219" s="2" customFormat="1" ht="16.5" customHeight="1">
      <c r="A1219" s="39"/>
      <c r="B1219" s="40"/>
      <c r="C1219" s="213" t="s">
        <v>4491</v>
      </c>
      <c r="D1219" s="213" t="s">
        <v>152</v>
      </c>
      <c r="E1219" s="214" t="s">
        <v>4492</v>
      </c>
      <c r="F1219" s="215" t="s">
        <v>4493</v>
      </c>
      <c r="G1219" s="216" t="s">
        <v>162</v>
      </c>
      <c r="H1219" s="217">
        <v>2</v>
      </c>
      <c r="I1219" s="218"/>
      <c r="J1219" s="219">
        <f>ROUND(I1219*H1219,2)</f>
        <v>0</v>
      </c>
      <c r="K1219" s="215" t="s">
        <v>156</v>
      </c>
      <c r="L1219" s="45"/>
      <c r="M1219" s="220" t="s">
        <v>32</v>
      </c>
      <c r="N1219" s="221" t="s">
        <v>47</v>
      </c>
      <c r="O1219" s="85"/>
      <c r="P1219" s="222">
        <f>O1219*H1219</f>
        <v>0</v>
      </c>
      <c r="Q1219" s="222">
        <v>0</v>
      </c>
      <c r="R1219" s="222">
        <f>Q1219*H1219</f>
        <v>0</v>
      </c>
      <c r="S1219" s="222">
        <v>0</v>
      </c>
      <c r="T1219" s="223">
        <f>S1219*H1219</f>
        <v>0</v>
      </c>
      <c r="U1219" s="39"/>
      <c r="V1219" s="39"/>
      <c r="W1219" s="39"/>
      <c r="X1219" s="39"/>
      <c r="Y1219" s="39"/>
      <c r="Z1219" s="39"/>
      <c r="AA1219" s="39"/>
      <c r="AB1219" s="39"/>
      <c r="AC1219" s="39"/>
      <c r="AD1219" s="39"/>
      <c r="AE1219" s="39"/>
      <c r="AR1219" s="224" t="s">
        <v>157</v>
      </c>
      <c r="AT1219" s="224" t="s">
        <v>152</v>
      </c>
      <c r="AU1219" s="224" t="s">
        <v>85</v>
      </c>
      <c r="AY1219" s="17" t="s">
        <v>151</v>
      </c>
      <c r="BE1219" s="225">
        <f>IF(N1219="základní",J1219,0)</f>
        <v>0</v>
      </c>
      <c r="BF1219" s="225">
        <f>IF(N1219="snížená",J1219,0)</f>
        <v>0</v>
      </c>
      <c r="BG1219" s="225">
        <f>IF(N1219="zákl. přenesená",J1219,0)</f>
        <v>0</v>
      </c>
      <c r="BH1219" s="225">
        <f>IF(N1219="sníž. přenesená",J1219,0)</f>
        <v>0</v>
      </c>
      <c r="BI1219" s="225">
        <f>IF(N1219="nulová",J1219,0)</f>
        <v>0</v>
      </c>
      <c r="BJ1219" s="17" t="s">
        <v>83</v>
      </c>
      <c r="BK1219" s="225">
        <f>ROUND(I1219*H1219,2)</f>
        <v>0</v>
      </c>
      <c r="BL1219" s="17" t="s">
        <v>157</v>
      </c>
      <c r="BM1219" s="224" t="s">
        <v>4494</v>
      </c>
    </row>
    <row r="1220" s="2" customFormat="1" ht="16.5" customHeight="1">
      <c r="A1220" s="39"/>
      <c r="B1220" s="40"/>
      <c r="C1220" s="213" t="s">
        <v>4495</v>
      </c>
      <c r="D1220" s="213" t="s">
        <v>152</v>
      </c>
      <c r="E1220" s="214" t="s">
        <v>4496</v>
      </c>
      <c r="F1220" s="215" t="s">
        <v>4497</v>
      </c>
      <c r="G1220" s="216" t="s">
        <v>162</v>
      </c>
      <c r="H1220" s="217">
        <v>2</v>
      </c>
      <c r="I1220" s="218"/>
      <c r="J1220" s="219">
        <f>ROUND(I1220*H1220,2)</f>
        <v>0</v>
      </c>
      <c r="K1220" s="215" t="s">
        <v>156</v>
      </c>
      <c r="L1220" s="45"/>
      <c r="M1220" s="220" t="s">
        <v>32</v>
      </c>
      <c r="N1220" s="221" t="s">
        <v>47</v>
      </c>
      <c r="O1220" s="85"/>
      <c r="P1220" s="222">
        <f>O1220*H1220</f>
        <v>0</v>
      </c>
      <c r="Q1220" s="222">
        <v>0</v>
      </c>
      <c r="R1220" s="222">
        <f>Q1220*H1220</f>
        <v>0</v>
      </c>
      <c r="S1220" s="222">
        <v>0</v>
      </c>
      <c r="T1220" s="223">
        <f>S1220*H1220</f>
        <v>0</v>
      </c>
      <c r="U1220" s="39"/>
      <c r="V1220" s="39"/>
      <c r="W1220" s="39"/>
      <c r="X1220" s="39"/>
      <c r="Y1220" s="39"/>
      <c r="Z1220" s="39"/>
      <c r="AA1220" s="39"/>
      <c r="AB1220" s="39"/>
      <c r="AC1220" s="39"/>
      <c r="AD1220" s="39"/>
      <c r="AE1220" s="39"/>
      <c r="AR1220" s="224" t="s">
        <v>157</v>
      </c>
      <c r="AT1220" s="224" t="s">
        <v>152</v>
      </c>
      <c r="AU1220" s="224" t="s">
        <v>85</v>
      </c>
      <c r="AY1220" s="17" t="s">
        <v>151</v>
      </c>
      <c r="BE1220" s="225">
        <f>IF(N1220="základní",J1220,0)</f>
        <v>0</v>
      </c>
      <c r="BF1220" s="225">
        <f>IF(N1220="snížená",J1220,0)</f>
        <v>0</v>
      </c>
      <c r="BG1220" s="225">
        <f>IF(N1220="zákl. přenesená",J1220,0)</f>
        <v>0</v>
      </c>
      <c r="BH1220" s="225">
        <f>IF(N1220="sníž. přenesená",J1220,0)</f>
        <v>0</v>
      </c>
      <c r="BI1220" s="225">
        <f>IF(N1220="nulová",J1220,0)</f>
        <v>0</v>
      </c>
      <c r="BJ1220" s="17" t="s">
        <v>83</v>
      </c>
      <c r="BK1220" s="225">
        <f>ROUND(I1220*H1220,2)</f>
        <v>0</v>
      </c>
      <c r="BL1220" s="17" t="s">
        <v>157</v>
      </c>
      <c r="BM1220" s="224" t="s">
        <v>4498</v>
      </c>
    </row>
    <row r="1221" s="2" customFormat="1" ht="16.5" customHeight="1">
      <c r="A1221" s="39"/>
      <c r="B1221" s="40"/>
      <c r="C1221" s="226" t="s">
        <v>4499</v>
      </c>
      <c r="D1221" s="226" t="s">
        <v>159</v>
      </c>
      <c r="E1221" s="227" t="s">
        <v>4500</v>
      </c>
      <c r="F1221" s="228" t="s">
        <v>4501</v>
      </c>
      <c r="G1221" s="229" t="s">
        <v>162</v>
      </c>
      <c r="H1221" s="230">
        <v>1</v>
      </c>
      <c r="I1221" s="231"/>
      <c r="J1221" s="232">
        <f>ROUND(I1221*H1221,2)</f>
        <v>0</v>
      </c>
      <c r="K1221" s="228" t="s">
        <v>156</v>
      </c>
      <c r="L1221" s="233"/>
      <c r="M1221" s="234" t="s">
        <v>32</v>
      </c>
      <c r="N1221" s="235" t="s">
        <v>47</v>
      </c>
      <c r="O1221" s="85"/>
      <c r="P1221" s="222">
        <f>O1221*H1221</f>
        <v>0</v>
      </c>
      <c r="Q1221" s="222">
        <v>0</v>
      </c>
      <c r="R1221" s="222">
        <f>Q1221*H1221</f>
        <v>0</v>
      </c>
      <c r="S1221" s="222">
        <v>0</v>
      </c>
      <c r="T1221" s="223">
        <f>S1221*H1221</f>
        <v>0</v>
      </c>
      <c r="U1221" s="39"/>
      <c r="V1221" s="39"/>
      <c r="W1221" s="39"/>
      <c r="X1221" s="39"/>
      <c r="Y1221" s="39"/>
      <c r="Z1221" s="39"/>
      <c r="AA1221" s="39"/>
      <c r="AB1221" s="39"/>
      <c r="AC1221" s="39"/>
      <c r="AD1221" s="39"/>
      <c r="AE1221" s="39"/>
      <c r="AR1221" s="224" t="s">
        <v>668</v>
      </c>
      <c r="AT1221" s="224" t="s">
        <v>159</v>
      </c>
      <c r="AU1221" s="224" t="s">
        <v>85</v>
      </c>
      <c r="AY1221" s="17" t="s">
        <v>151</v>
      </c>
      <c r="BE1221" s="225">
        <f>IF(N1221="základní",J1221,0)</f>
        <v>0</v>
      </c>
      <c r="BF1221" s="225">
        <f>IF(N1221="snížená",J1221,0)</f>
        <v>0</v>
      </c>
      <c r="BG1221" s="225">
        <f>IF(N1221="zákl. přenesená",J1221,0)</f>
        <v>0</v>
      </c>
      <c r="BH1221" s="225">
        <f>IF(N1221="sníž. přenesená",J1221,0)</f>
        <v>0</v>
      </c>
      <c r="BI1221" s="225">
        <f>IF(N1221="nulová",J1221,0)</f>
        <v>0</v>
      </c>
      <c r="BJ1221" s="17" t="s">
        <v>83</v>
      </c>
      <c r="BK1221" s="225">
        <f>ROUND(I1221*H1221,2)</f>
        <v>0</v>
      </c>
      <c r="BL1221" s="17" t="s">
        <v>668</v>
      </c>
      <c r="BM1221" s="224" t="s">
        <v>4502</v>
      </c>
    </row>
    <row r="1222" s="2" customFormat="1" ht="16.5" customHeight="1">
      <c r="A1222" s="39"/>
      <c r="B1222" s="40"/>
      <c r="C1222" s="213" t="s">
        <v>4503</v>
      </c>
      <c r="D1222" s="213" t="s">
        <v>152</v>
      </c>
      <c r="E1222" s="214" t="s">
        <v>4504</v>
      </c>
      <c r="F1222" s="215" t="s">
        <v>4505</v>
      </c>
      <c r="G1222" s="216" t="s">
        <v>162</v>
      </c>
      <c r="H1222" s="217">
        <v>1</v>
      </c>
      <c r="I1222" s="218"/>
      <c r="J1222" s="219">
        <f>ROUND(I1222*H1222,2)</f>
        <v>0</v>
      </c>
      <c r="K1222" s="215" t="s">
        <v>156</v>
      </c>
      <c r="L1222" s="45"/>
      <c r="M1222" s="220" t="s">
        <v>32</v>
      </c>
      <c r="N1222" s="221" t="s">
        <v>47</v>
      </c>
      <c r="O1222" s="85"/>
      <c r="P1222" s="222">
        <f>O1222*H1222</f>
        <v>0</v>
      </c>
      <c r="Q1222" s="222">
        <v>0</v>
      </c>
      <c r="R1222" s="222">
        <f>Q1222*H1222</f>
        <v>0</v>
      </c>
      <c r="S1222" s="222">
        <v>0</v>
      </c>
      <c r="T1222" s="223">
        <f>S1222*H1222</f>
        <v>0</v>
      </c>
      <c r="U1222" s="39"/>
      <c r="V1222" s="39"/>
      <c r="W1222" s="39"/>
      <c r="X1222" s="39"/>
      <c r="Y1222" s="39"/>
      <c r="Z1222" s="39"/>
      <c r="AA1222" s="39"/>
      <c r="AB1222" s="39"/>
      <c r="AC1222" s="39"/>
      <c r="AD1222" s="39"/>
      <c r="AE1222" s="39"/>
      <c r="AR1222" s="224" t="s">
        <v>157</v>
      </c>
      <c r="AT1222" s="224" t="s">
        <v>152</v>
      </c>
      <c r="AU1222" s="224" t="s">
        <v>85</v>
      </c>
      <c r="AY1222" s="17" t="s">
        <v>151</v>
      </c>
      <c r="BE1222" s="225">
        <f>IF(N1222="základní",J1222,0)</f>
        <v>0</v>
      </c>
      <c r="BF1222" s="225">
        <f>IF(N1222="snížená",J1222,0)</f>
        <v>0</v>
      </c>
      <c r="BG1222" s="225">
        <f>IF(N1222="zákl. přenesená",J1222,0)</f>
        <v>0</v>
      </c>
      <c r="BH1222" s="225">
        <f>IF(N1222="sníž. přenesená",J1222,0)</f>
        <v>0</v>
      </c>
      <c r="BI1222" s="225">
        <f>IF(N1222="nulová",J1222,0)</f>
        <v>0</v>
      </c>
      <c r="BJ1222" s="17" t="s">
        <v>83</v>
      </c>
      <c r="BK1222" s="225">
        <f>ROUND(I1222*H1222,2)</f>
        <v>0</v>
      </c>
      <c r="BL1222" s="17" t="s">
        <v>157</v>
      </c>
      <c r="BM1222" s="224" t="s">
        <v>4506</v>
      </c>
    </row>
    <row r="1223" s="2" customFormat="1" ht="16.5" customHeight="1">
      <c r="A1223" s="39"/>
      <c r="B1223" s="40"/>
      <c r="C1223" s="213" t="s">
        <v>4507</v>
      </c>
      <c r="D1223" s="213" t="s">
        <v>152</v>
      </c>
      <c r="E1223" s="214" t="s">
        <v>4508</v>
      </c>
      <c r="F1223" s="215" t="s">
        <v>4509</v>
      </c>
      <c r="G1223" s="216" t="s">
        <v>162</v>
      </c>
      <c r="H1223" s="217">
        <v>2</v>
      </c>
      <c r="I1223" s="218"/>
      <c r="J1223" s="219">
        <f>ROUND(I1223*H1223,2)</f>
        <v>0</v>
      </c>
      <c r="K1223" s="215" t="s">
        <v>156</v>
      </c>
      <c r="L1223" s="45"/>
      <c r="M1223" s="220" t="s">
        <v>32</v>
      </c>
      <c r="N1223" s="221" t="s">
        <v>47</v>
      </c>
      <c r="O1223" s="85"/>
      <c r="P1223" s="222">
        <f>O1223*H1223</f>
        <v>0</v>
      </c>
      <c r="Q1223" s="222">
        <v>0</v>
      </c>
      <c r="R1223" s="222">
        <f>Q1223*H1223</f>
        <v>0</v>
      </c>
      <c r="S1223" s="222">
        <v>0</v>
      </c>
      <c r="T1223" s="223">
        <f>S1223*H1223</f>
        <v>0</v>
      </c>
      <c r="U1223" s="39"/>
      <c r="V1223" s="39"/>
      <c r="W1223" s="39"/>
      <c r="X1223" s="39"/>
      <c r="Y1223" s="39"/>
      <c r="Z1223" s="39"/>
      <c r="AA1223" s="39"/>
      <c r="AB1223" s="39"/>
      <c r="AC1223" s="39"/>
      <c r="AD1223" s="39"/>
      <c r="AE1223" s="39"/>
      <c r="AR1223" s="224" t="s">
        <v>157</v>
      </c>
      <c r="AT1223" s="224" t="s">
        <v>152</v>
      </c>
      <c r="AU1223" s="224" t="s">
        <v>85</v>
      </c>
      <c r="AY1223" s="17" t="s">
        <v>151</v>
      </c>
      <c r="BE1223" s="225">
        <f>IF(N1223="základní",J1223,0)</f>
        <v>0</v>
      </c>
      <c r="BF1223" s="225">
        <f>IF(N1223="snížená",J1223,0)</f>
        <v>0</v>
      </c>
      <c r="BG1223" s="225">
        <f>IF(N1223="zákl. přenesená",J1223,0)</f>
        <v>0</v>
      </c>
      <c r="BH1223" s="225">
        <f>IF(N1223="sníž. přenesená",J1223,0)</f>
        <v>0</v>
      </c>
      <c r="BI1223" s="225">
        <f>IF(N1223="nulová",J1223,0)</f>
        <v>0</v>
      </c>
      <c r="BJ1223" s="17" t="s">
        <v>83</v>
      </c>
      <c r="BK1223" s="225">
        <f>ROUND(I1223*H1223,2)</f>
        <v>0</v>
      </c>
      <c r="BL1223" s="17" t="s">
        <v>157</v>
      </c>
      <c r="BM1223" s="224" t="s">
        <v>4510</v>
      </c>
    </row>
    <row r="1224" s="2" customFormat="1" ht="16.5" customHeight="1">
      <c r="A1224" s="39"/>
      <c r="B1224" s="40"/>
      <c r="C1224" s="213" t="s">
        <v>4511</v>
      </c>
      <c r="D1224" s="213" t="s">
        <v>152</v>
      </c>
      <c r="E1224" s="214" t="s">
        <v>4512</v>
      </c>
      <c r="F1224" s="215" t="s">
        <v>4513</v>
      </c>
      <c r="G1224" s="216" t="s">
        <v>162</v>
      </c>
      <c r="H1224" s="217">
        <v>1</v>
      </c>
      <c r="I1224" s="218"/>
      <c r="J1224" s="219">
        <f>ROUND(I1224*H1224,2)</f>
        <v>0</v>
      </c>
      <c r="K1224" s="215" t="s">
        <v>156</v>
      </c>
      <c r="L1224" s="45"/>
      <c r="M1224" s="220" t="s">
        <v>32</v>
      </c>
      <c r="N1224" s="221" t="s">
        <v>47</v>
      </c>
      <c r="O1224" s="85"/>
      <c r="P1224" s="222">
        <f>O1224*H1224</f>
        <v>0</v>
      </c>
      <c r="Q1224" s="222">
        <v>0</v>
      </c>
      <c r="R1224" s="222">
        <f>Q1224*H1224</f>
        <v>0</v>
      </c>
      <c r="S1224" s="222">
        <v>0</v>
      </c>
      <c r="T1224" s="223">
        <f>S1224*H1224</f>
        <v>0</v>
      </c>
      <c r="U1224" s="39"/>
      <c r="V1224" s="39"/>
      <c r="W1224" s="39"/>
      <c r="X1224" s="39"/>
      <c r="Y1224" s="39"/>
      <c r="Z1224" s="39"/>
      <c r="AA1224" s="39"/>
      <c r="AB1224" s="39"/>
      <c r="AC1224" s="39"/>
      <c r="AD1224" s="39"/>
      <c r="AE1224" s="39"/>
      <c r="AR1224" s="224" t="s">
        <v>157</v>
      </c>
      <c r="AT1224" s="224" t="s">
        <v>152</v>
      </c>
      <c r="AU1224" s="224" t="s">
        <v>85</v>
      </c>
      <c r="AY1224" s="17" t="s">
        <v>151</v>
      </c>
      <c r="BE1224" s="225">
        <f>IF(N1224="základní",J1224,0)</f>
        <v>0</v>
      </c>
      <c r="BF1224" s="225">
        <f>IF(N1224="snížená",J1224,0)</f>
        <v>0</v>
      </c>
      <c r="BG1224" s="225">
        <f>IF(N1224="zákl. přenesená",J1224,0)</f>
        <v>0</v>
      </c>
      <c r="BH1224" s="225">
        <f>IF(N1224="sníž. přenesená",J1224,0)</f>
        <v>0</v>
      </c>
      <c r="BI1224" s="225">
        <f>IF(N1224="nulová",J1224,0)</f>
        <v>0</v>
      </c>
      <c r="BJ1224" s="17" t="s">
        <v>83</v>
      </c>
      <c r="BK1224" s="225">
        <f>ROUND(I1224*H1224,2)</f>
        <v>0</v>
      </c>
      <c r="BL1224" s="17" t="s">
        <v>157</v>
      </c>
      <c r="BM1224" s="224" t="s">
        <v>4514</v>
      </c>
    </row>
    <row r="1225" s="2" customFormat="1" ht="16.5" customHeight="1">
      <c r="A1225" s="39"/>
      <c r="B1225" s="40"/>
      <c r="C1225" s="213" t="s">
        <v>4515</v>
      </c>
      <c r="D1225" s="213" t="s">
        <v>152</v>
      </c>
      <c r="E1225" s="214" t="s">
        <v>4516</v>
      </c>
      <c r="F1225" s="215" t="s">
        <v>4517</v>
      </c>
      <c r="G1225" s="216" t="s">
        <v>162</v>
      </c>
      <c r="H1225" s="217">
        <v>2</v>
      </c>
      <c r="I1225" s="218"/>
      <c r="J1225" s="219">
        <f>ROUND(I1225*H1225,2)</f>
        <v>0</v>
      </c>
      <c r="K1225" s="215" t="s">
        <v>156</v>
      </c>
      <c r="L1225" s="45"/>
      <c r="M1225" s="220" t="s">
        <v>32</v>
      </c>
      <c r="N1225" s="221" t="s">
        <v>47</v>
      </c>
      <c r="O1225" s="85"/>
      <c r="P1225" s="222">
        <f>O1225*H1225</f>
        <v>0</v>
      </c>
      <c r="Q1225" s="222">
        <v>0</v>
      </c>
      <c r="R1225" s="222">
        <f>Q1225*H1225</f>
        <v>0</v>
      </c>
      <c r="S1225" s="222">
        <v>0</v>
      </c>
      <c r="T1225" s="223">
        <f>S1225*H1225</f>
        <v>0</v>
      </c>
      <c r="U1225" s="39"/>
      <c r="V1225" s="39"/>
      <c r="W1225" s="39"/>
      <c r="X1225" s="39"/>
      <c r="Y1225" s="39"/>
      <c r="Z1225" s="39"/>
      <c r="AA1225" s="39"/>
      <c r="AB1225" s="39"/>
      <c r="AC1225" s="39"/>
      <c r="AD1225" s="39"/>
      <c r="AE1225" s="39"/>
      <c r="AR1225" s="224" t="s">
        <v>157</v>
      </c>
      <c r="AT1225" s="224" t="s">
        <v>152</v>
      </c>
      <c r="AU1225" s="224" t="s">
        <v>85</v>
      </c>
      <c r="AY1225" s="17" t="s">
        <v>151</v>
      </c>
      <c r="BE1225" s="225">
        <f>IF(N1225="základní",J1225,0)</f>
        <v>0</v>
      </c>
      <c r="BF1225" s="225">
        <f>IF(N1225="snížená",J1225,0)</f>
        <v>0</v>
      </c>
      <c r="BG1225" s="225">
        <f>IF(N1225="zákl. přenesená",J1225,0)</f>
        <v>0</v>
      </c>
      <c r="BH1225" s="225">
        <f>IF(N1225="sníž. přenesená",J1225,0)</f>
        <v>0</v>
      </c>
      <c r="BI1225" s="225">
        <f>IF(N1225="nulová",J1225,0)</f>
        <v>0</v>
      </c>
      <c r="BJ1225" s="17" t="s">
        <v>83</v>
      </c>
      <c r="BK1225" s="225">
        <f>ROUND(I1225*H1225,2)</f>
        <v>0</v>
      </c>
      <c r="BL1225" s="17" t="s">
        <v>157</v>
      </c>
      <c r="BM1225" s="224" t="s">
        <v>4518</v>
      </c>
    </row>
    <row r="1226" s="2" customFormat="1" ht="16.5" customHeight="1">
      <c r="A1226" s="39"/>
      <c r="B1226" s="40"/>
      <c r="C1226" s="213" t="s">
        <v>4519</v>
      </c>
      <c r="D1226" s="213" t="s">
        <v>152</v>
      </c>
      <c r="E1226" s="214" t="s">
        <v>4520</v>
      </c>
      <c r="F1226" s="215" t="s">
        <v>4521</v>
      </c>
      <c r="G1226" s="216" t="s">
        <v>162</v>
      </c>
      <c r="H1226" s="217">
        <v>1</v>
      </c>
      <c r="I1226" s="218"/>
      <c r="J1226" s="219">
        <f>ROUND(I1226*H1226,2)</f>
        <v>0</v>
      </c>
      <c r="K1226" s="215" t="s">
        <v>156</v>
      </c>
      <c r="L1226" s="45"/>
      <c r="M1226" s="220" t="s">
        <v>32</v>
      </c>
      <c r="N1226" s="221" t="s">
        <v>47</v>
      </c>
      <c r="O1226" s="85"/>
      <c r="P1226" s="222">
        <f>O1226*H1226</f>
        <v>0</v>
      </c>
      <c r="Q1226" s="222">
        <v>0</v>
      </c>
      <c r="R1226" s="222">
        <f>Q1226*H1226</f>
        <v>0</v>
      </c>
      <c r="S1226" s="222">
        <v>0</v>
      </c>
      <c r="T1226" s="223">
        <f>S1226*H1226</f>
        <v>0</v>
      </c>
      <c r="U1226" s="39"/>
      <c r="V1226" s="39"/>
      <c r="W1226" s="39"/>
      <c r="X1226" s="39"/>
      <c r="Y1226" s="39"/>
      <c r="Z1226" s="39"/>
      <c r="AA1226" s="39"/>
      <c r="AB1226" s="39"/>
      <c r="AC1226" s="39"/>
      <c r="AD1226" s="39"/>
      <c r="AE1226" s="39"/>
      <c r="AR1226" s="224" t="s">
        <v>157</v>
      </c>
      <c r="AT1226" s="224" t="s">
        <v>152</v>
      </c>
      <c r="AU1226" s="224" t="s">
        <v>85</v>
      </c>
      <c r="AY1226" s="17" t="s">
        <v>151</v>
      </c>
      <c r="BE1226" s="225">
        <f>IF(N1226="základní",J1226,0)</f>
        <v>0</v>
      </c>
      <c r="BF1226" s="225">
        <f>IF(N1226="snížená",J1226,0)</f>
        <v>0</v>
      </c>
      <c r="BG1226" s="225">
        <f>IF(N1226="zákl. přenesená",J1226,0)</f>
        <v>0</v>
      </c>
      <c r="BH1226" s="225">
        <f>IF(N1226="sníž. přenesená",J1226,0)</f>
        <v>0</v>
      </c>
      <c r="BI1226" s="225">
        <f>IF(N1226="nulová",J1226,0)</f>
        <v>0</v>
      </c>
      <c r="BJ1226" s="17" t="s">
        <v>83</v>
      </c>
      <c r="BK1226" s="225">
        <f>ROUND(I1226*H1226,2)</f>
        <v>0</v>
      </c>
      <c r="BL1226" s="17" t="s">
        <v>157</v>
      </c>
      <c r="BM1226" s="224" t="s">
        <v>4522</v>
      </c>
    </row>
    <row r="1227" s="2" customFormat="1" ht="16.5" customHeight="1">
      <c r="A1227" s="39"/>
      <c r="B1227" s="40"/>
      <c r="C1227" s="213" t="s">
        <v>4523</v>
      </c>
      <c r="D1227" s="213" t="s">
        <v>152</v>
      </c>
      <c r="E1227" s="214" t="s">
        <v>4524</v>
      </c>
      <c r="F1227" s="215" t="s">
        <v>4525</v>
      </c>
      <c r="G1227" s="216" t="s">
        <v>162</v>
      </c>
      <c r="H1227" s="217">
        <v>1</v>
      </c>
      <c r="I1227" s="218"/>
      <c r="J1227" s="219">
        <f>ROUND(I1227*H1227,2)</f>
        <v>0</v>
      </c>
      <c r="K1227" s="215" t="s">
        <v>156</v>
      </c>
      <c r="L1227" s="45"/>
      <c r="M1227" s="220" t="s">
        <v>32</v>
      </c>
      <c r="N1227" s="221" t="s">
        <v>47</v>
      </c>
      <c r="O1227" s="85"/>
      <c r="P1227" s="222">
        <f>O1227*H1227</f>
        <v>0</v>
      </c>
      <c r="Q1227" s="222">
        <v>0</v>
      </c>
      <c r="R1227" s="222">
        <f>Q1227*H1227</f>
        <v>0</v>
      </c>
      <c r="S1227" s="222">
        <v>0</v>
      </c>
      <c r="T1227" s="223">
        <f>S1227*H1227</f>
        <v>0</v>
      </c>
      <c r="U1227" s="39"/>
      <c r="V1227" s="39"/>
      <c r="W1227" s="39"/>
      <c r="X1227" s="39"/>
      <c r="Y1227" s="39"/>
      <c r="Z1227" s="39"/>
      <c r="AA1227" s="39"/>
      <c r="AB1227" s="39"/>
      <c r="AC1227" s="39"/>
      <c r="AD1227" s="39"/>
      <c r="AE1227" s="39"/>
      <c r="AR1227" s="224" t="s">
        <v>157</v>
      </c>
      <c r="AT1227" s="224" t="s">
        <v>152</v>
      </c>
      <c r="AU1227" s="224" t="s">
        <v>85</v>
      </c>
      <c r="AY1227" s="17" t="s">
        <v>151</v>
      </c>
      <c r="BE1227" s="225">
        <f>IF(N1227="základní",J1227,0)</f>
        <v>0</v>
      </c>
      <c r="BF1227" s="225">
        <f>IF(N1227="snížená",J1227,0)</f>
        <v>0</v>
      </c>
      <c r="BG1227" s="225">
        <f>IF(N1227="zákl. přenesená",J1227,0)</f>
        <v>0</v>
      </c>
      <c r="BH1227" s="225">
        <f>IF(N1227="sníž. přenesená",J1227,0)</f>
        <v>0</v>
      </c>
      <c r="BI1227" s="225">
        <f>IF(N1227="nulová",J1227,0)</f>
        <v>0</v>
      </c>
      <c r="BJ1227" s="17" t="s">
        <v>83</v>
      </c>
      <c r="BK1227" s="225">
        <f>ROUND(I1227*H1227,2)</f>
        <v>0</v>
      </c>
      <c r="BL1227" s="17" t="s">
        <v>157</v>
      </c>
      <c r="BM1227" s="224" t="s">
        <v>4526</v>
      </c>
    </row>
    <row r="1228" s="2" customFormat="1" ht="16.5" customHeight="1">
      <c r="A1228" s="39"/>
      <c r="B1228" s="40"/>
      <c r="C1228" s="226" t="s">
        <v>4527</v>
      </c>
      <c r="D1228" s="226" t="s">
        <v>159</v>
      </c>
      <c r="E1228" s="227" t="s">
        <v>4528</v>
      </c>
      <c r="F1228" s="228" t="s">
        <v>4529</v>
      </c>
      <c r="G1228" s="229" t="s">
        <v>162</v>
      </c>
      <c r="H1228" s="230">
        <v>1</v>
      </c>
      <c r="I1228" s="231"/>
      <c r="J1228" s="232">
        <f>ROUND(I1228*H1228,2)</f>
        <v>0</v>
      </c>
      <c r="K1228" s="228" t="s">
        <v>156</v>
      </c>
      <c r="L1228" s="233"/>
      <c r="M1228" s="234" t="s">
        <v>32</v>
      </c>
      <c r="N1228" s="235" t="s">
        <v>47</v>
      </c>
      <c r="O1228" s="85"/>
      <c r="P1228" s="222">
        <f>O1228*H1228</f>
        <v>0</v>
      </c>
      <c r="Q1228" s="222">
        <v>0</v>
      </c>
      <c r="R1228" s="222">
        <f>Q1228*H1228</f>
        <v>0</v>
      </c>
      <c r="S1228" s="222">
        <v>0</v>
      </c>
      <c r="T1228" s="223">
        <f>S1228*H1228</f>
        <v>0</v>
      </c>
      <c r="U1228" s="39"/>
      <c r="V1228" s="39"/>
      <c r="W1228" s="39"/>
      <c r="X1228" s="39"/>
      <c r="Y1228" s="39"/>
      <c r="Z1228" s="39"/>
      <c r="AA1228" s="39"/>
      <c r="AB1228" s="39"/>
      <c r="AC1228" s="39"/>
      <c r="AD1228" s="39"/>
      <c r="AE1228" s="39"/>
      <c r="AR1228" s="224" t="s">
        <v>668</v>
      </c>
      <c r="AT1228" s="224" t="s">
        <v>159</v>
      </c>
      <c r="AU1228" s="224" t="s">
        <v>85</v>
      </c>
      <c r="AY1228" s="17" t="s">
        <v>151</v>
      </c>
      <c r="BE1228" s="225">
        <f>IF(N1228="základní",J1228,0)</f>
        <v>0</v>
      </c>
      <c r="BF1228" s="225">
        <f>IF(N1228="snížená",J1228,0)</f>
        <v>0</v>
      </c>
      <c r="BG1228" s="225">
        <f>IF(N1228="zákl. přenesená",J1228,0)</f>
        <v>0</v>
      </c>
      <c r="BH1228" s="225">
        <f>IF(N1228="sníž. přenesená",J1228,0)</f>
        <v>0</v>
      </c>
      <c r="BI1228" s="225">
        <f>IF(N1228="nulová",J1228,0)</f>
        <v>0</v>
      </c>
      <c r="BJ1228" s="17" t="s">
        <v>83</v>
      </c>
      <c r="BK1228" s="225">
        <f>ROUND(I1228*H1228,2)</f>
        <v>0</v>
      </c>
      <c r="BL1228" s="17" t="s">
        <v>668</v>
      </c>
      <c r="BM1228" s="224" t="s">
        <v>4530</v>
      </c>
    </row>
    <row r="1229" s="2" customFormat="1" ht="21.75" customHeight="1">
      <c r="A1229" s="39"/>
      <c r="B1229" s="40"/>
      <c r="C1229" s="226" t="s">
        <v>4531</v>
      </c>
      <c r="D1229" s="226" t="s">
        <v>159</v>
      </c>
      <c r="E1229" s="227" t="s">
        <v>4532</v>
      </c>
      <c r="F1229" s="228" t="s">
        <v>4533</v>
      </c>
      <c r="G1229" s="229" t="s">
        <v>3817</v>
      </c>
      <c r="H1229" s="230">
        <v>10</v>
      </c>
      <c r="I1229" s="231"/>
      <c r="J1229" s="232">
        <f>ROUND(I1229*H1229,2)</f>
        <v>0</v>
      </c>
      <c r="K1229" s="228" t="s">
        <v>156</v>
      </c>
      <c r="L1229" s="233"/>
      <c r="M1229" s="234" t="s">
        <v>32</v>
      </c>
      <c r="N1229" s="235" t="s">
        <v>47</v>
      </c>
      <c r="O1229" s="85"/>
      <c r="P1229" s="222">
        <f>O1229*H1229</f>
        <v>0</v>
      </c>
      <c r="Q1229" s="222">
        <v>0</v>
      </c>
      <c r="R1229" s="222">
        <f>Q1229*H1229</f>
        <v>0</v>
      </c>
      <c r="S1229" s="222">
        <v>0</v>
      </c>
      <c r="T1229" s="223">
        <f>S1229*H1229</f>
        <v>0</v>
      </c>
      <c r="U1229" s="39"/>
      <c r="V1229" s="39"/>
      <c r="W1229" s="39"/>
      <c r="X1229" s="39"/>
      <c r="Y1229" s="39"/>
      <c r="Z1229" s="39"/>
      <c r="AA1229" s="39"/>
      <c r="AB1229" s="39"/>
      <c r="AC1229" s="39"/>
      <c r="AD1229" s="39"/>
      <c r="AE1229" s="39"/>
      <c r="AR1229" s="224" t="s">
        <v>163</v>
      </c>
      <c r="AT1229" s="224" t="s">
        <v>159</v>
      </c>
      <c r="AU1229" s="224" t="s">
        <v>85</v>
      </c>
      <c r="AY1229" s="17" t="s">
        <v>151</v>
      </c>
      <c r="BE1229" s="225">
        <f>IF(N1229="základní",J1229,0)</f>
        <v>0</v>
      </c>
      <c r="BF1229" s="225">
        <f>IF(N1229="snížená",J1229,0)</f>
        <v>0</v>
      </c>
      <c r="BG1229" s="225">
        <f>IF(N1229="zákl. přenesená",J1229,0)</f>
        <v>0</v>
      </c>
      <c r="BH1229" s="225">
        <f>IF(N1229="sníž. přenesená",J1229,0)</f>
        <v>0</v>
      </c>
      <c r="BI1229" s="225">
        <f>IF(N1229="nulová",J1229,0)</f>
        <v>0</v>
      </c>
      <c r="BJ1229" s="17" t="s">
        <v>83</v>
      </c>
      <c r="BK1229" s="225">
        <f>ROUND(I1229*H1229,2)</f>
        <v>0</v>
      </c>
      <c r="BL1229" s="17" t="s">
        <v>164</v>
      </c>
      <c r="BM1229" s="224" t="s">
        <v>4534</v>
      </c>
    </row>
    <row r="1230" s="2" customFormat="1" ht="16.5" customHeight="1">
      <c r="A1230" s="39"/>
      <c r="B1230" s="40"/>
      <c r="C1230" s="226" t="s">
        <v>4535</v>
      </c>
      <c r="D1230" s="226" t="s">
        <v>159</v>
      </c>
      <c r="E1230" s="227" t="s">
        <v>4536</v>
      </c>
      <c r="F1230" s="228" t="s">
        <v>4537</v>
      </c>
      <c r="G1230" s="229" t="s">
        <v>162</v>
      </c>
      <c r="H1230" s="230">
        <v>1</v>
      </c>
      <c r="I1230" s="231"/>
      <c r="J1230" s="232">
        <f>ROUND(I1230*H1230,2)</f>
        <v>0</v>
      </c>
      <c r="K1230" s="228" t="s">
        <v>156</v>
      </c>
      <c r="L1230" s="233"/>
      <c r="M1230" s="234" t="s">
        <v>32</v>
      </c>
      <c r="N1230" s="235" t="s">
        <v>47</v>
      </c>
      <c r="O1230" s="85"/>
      <c r="P1230" s="222">
        <f>O1230*H1230</f>
        <v>0</v>
      </c>
      <c r="Q1230" s="222">
        <v>0</v>
      </c>
      <c r="R1230" s="222">
        <f>Q1230*H1230</f>
        <v>0</v>
      </c>
      <c r="S1230" s="222">
        <v>0</v>
      </c>
      <c r="T1230" s="223">
        <f>S1230*H1230</f>
        <v>0</v>
      </c>
      <c r="U1230" s="39"/>
      <c r="V1230" s="39"/>
      <c r="W1230" s="39"/>
      <c r="X1230" s="39"/>
      <c r="Y1230" s="39"/>
      <c r="Z1230" s="39"/>
      <c r="AA1230" s="39"/>
      <c r="AB1230" s="39"/>
      <c r="AC1230" s="39"/>
      <c r="AD1230" s="39"/>
      <c r="AE1230" s="39"/>
      <c r="AR1230" s="224" t="s">
        <v>163</v>
      </c>
      <c r="AT1230" s="224" t="s">
        <v>159</v>
      </c>
      <c r="AU1230" s="224" t="s">
        <v>85</v>
      </c>
      <c r="AY1230" s="17" t="s">
        <v>151</v>
      </c>
      <c r="BE1230" s="225">
        <f>IF(N1230="základní",J1230,0)</f>
        <v>0</v>
      </c>
      <c r="BF1230" s="225">
        <f>IF(N1230="snížená",J1230,0)</f>
        <v>0</v>
      </c>
      <c r="BG1230" s="225">
        <f>IF(N1230="zákl. přenesená",J1230,0)</f>
        <v>0</v>
      </c>
      <c r="BH1230" s="225">
        <f>IF(N1230="sníž. přenesená",J1230,0)</f>
        <v>0</v>
      </c>
      <c r="BI1230" s="225">
        <f>IF(N1230="nulová",J1230,0)</f>
        <v>0</v>
      </c>
      <c r="BJ1230" s="17" t="s">
        <v>83</v>
      </c>
      <c r="BK1230" s="225">
        <f>ROUND(I1230*H1230,2)</f>
        <v>0</v>
      </c>
      <c r="BL1230" s="17" t="s">
        <v>164</v>
      </c>
      <c r="BM1230" s="224" t="s">
        <v>4538</v>
      </c>
    </row>
    <row r="1231" s="2" customFormat="1" ht="16.5" customHeight="1">
      <c r="A1231" s="39"/>
      <c r="B1231" s="40"/>
      <c r="C1231" s="226" t="s">
        <v>4539</v>
      </c>
      <c r="D1231" s="226" t="s">
        <v>159</v>
      </c>
      <c r="E1231" s="227" t="s">
        <v>4540</v>
      </c>
      <c r="F1231" s="228" t="s">
        <v>4541</v>
      </c>
      <c r="G1231" s="229" t="s">
        <v>162</v>
      </c>
      <c r="H1231" s="230">
        <v>10</v>
      </c>
      <c r="I1231" s="231"/>
      <c r="J1231" s="232">
        <f>ROUND(I1231*H1231,2)</f>
        <v>0</v>
      </c>
      <c r="K1231" s="228" t="s">
        <v>156</v>
      </c>
      <c r="L1231" s="233"/>
      <c r="M1231" s="234" t="s">
        <v>32</v>
      </c>
      <c r="N1231" s="235" t="s">
        <v>47</v>
      </c>
      <c r="O1231" s="85"/>
      <c r="P1231" s="222">
        <f>O1231*H1231</f>
        <v>0</v>
      </c>
      <c r="Q1231" s="222">
        <v>0</v>
      </c>
      <c r="R1231" s="222">
        <f>Q1231*H1231</f>
        <v>0</v>
      </c>
      <c r="S1231" s="222">
        <v>0</v>
      </c>
      <c r="T1231" s="223">
        <f>S1231*H1231</f>
        <v>0</v>
      </c>
      <c r="U1231" s="39"/>
      <c r="V1231" s="39"/>
      <c r="W1231" s="39"/>
      <c r="X1231" s="39"/>
      <c r="Y1231" s="39"/>
      <c r="Z1231" s="39"/>
      <c r="AA1231" s="39"/>
      <c r="AB1231" s="39"/>
      <c r="AC1231" s="39"/>
      <c r="AD1231" s="39"/>
      <c r="AE1231" s="39"/>
      <c r="AR1231" s="224" t="s">
        <v>163</v>
      </c>
      <c r="AT1231" s="224" t="s">
        <v>159</v>
      </c>
      <c r="AU1231" s="224" t="s">
        <v>85</v>
      </c>
      <c r="AY1231" s="17" t="s">
        <v>151</v>
      </c>
      <c r="BE1231" s="225">
        <f>IF(N1231="základní",J1231,0)</f>
        <v>0</v>
      </c>
      <c r="BF1231" s="225">
        <f>IF(N1231="snížená",J1231,0)</f>
        <v>0</v>
      </c>
      <c r="BG1231" s="225">
        <f>IF(N1231="zákl. přenesená",J1231,0)</f>
        <v>0</v>
      </c>
      <c r="BH1231" s="225">
        <f>IF(N1231="sníž. přenesená",J1231,0)</f>
        <v>0</v>
      </c>
      <c r="BI1231" s="225">
        <f>IF(N1231="nulová",J1231,0)</f>
        <v>0</v>
      </c>
      <c r="BJ1231" s="17" t="s">
        <v>83</v>
      </c>
      <c r="BK1231" s="225">
        <f>ROUND(I1231*H1231,2)</f>
        <v>0</v>
      </c>
      <c r="BL1231" s="17" t="s">
        <v>164</v>
      </c>
      <c r="BM1231" s="224" t="s">
        <v>4542</v>
      </c>
    </row>
    <row r="1232" s="2" customFormat="1" ht="16.5" customHeight="1">
      <c r="A1232" s="39"/>
      <c r="B1232" s="40"/>
      <c r="C1232" s="226" t="s">
        <v>4543</v>
      </c>
      <c r="D1232" s="226" t="s">
        <v>159</v>
      </c>
      <c r="E1232" s="227" t="s">
        <v>4544</v>
      </c>
      <c r="F1232" s="228" t="s">
        <v>4545</v>
      </c>
      <c r="G1232" s="229" t="s">
        <v>162</v>
      </c>
      <c r="H1232" s="230">
        <v>1</v>
      </c>
      <c r="I1232" s="231"/>
      <c r="J1232" s="232">
        <f>ROUND(I1232*H1232,2)</f>
        <v>0</v>
      </c>
      <c r="K1232" s="228" t="s">
        <v>156</v>
      </c>
      <c r="L1232" s="233"/>
      <c r="M1232" s="234" t="s">
        <v>32</v>
      </c>
      <c r="N1232" s="235" t="s">
        <v>47</v>
      </c>
      <c r="O1232" s="85"/>
      <c r="P1232" s="222">
        <f>O1232*H1232</f>
        <v>0</v>
      </c>
      <c r="Q1232" s="222">
        <v>0</v>
      </c>
      <c r="R1232" s="222">
        <f>Q1232*H1232</f>
        <v>0</v>
      </c>
      <c r="S1232" s="222">
        <v>0</v>
      </c>
      <c r="T1232" s="223">
        <f>S1232*H1232</f>
        <v>0</v>
      </c>
      <c r="U1232" s="39"/>
      <c r="V1232" s="39"/>
      <c r="W1232" s="39"/>
      <c r="X1232" s="39"/>
      <c r="Y1232" s="39"/>
      <c r="Z1232" s="39"/>
      <c r="AA1232" s="39"/>
      <c r="AB1232" s="39"/>
      <c r="AC1232" s="39"/>
      <c r="AD1232" s="39"/>
      <c r="AE1232" s="39"/>
      <c r="AR1232" s="224" t="s">
        <v>668</v>
      </c>
      <c r="AT1232" s="224" t="s">
        <v>159</v>
      </c>
      <c r="AU1232" s="224" t="s">
        <v>85</v>
      </c>
      <c r="AY1232" s="17" t="s">
        <v>151</v>
      </c>
      <c r="BE1232" s="225">
        <f>IF(N1232="základní",J1232,0)</f>
        <v>0</v>
      </c>
      <c r="BF1232" s="225">
        <f>IF(N1232="snížená",J1232,0)</f>
        <v>0</v>
      </c>
      <c r="BG1232" s="225">
        <f>IF(N1232="zákl. přenesená",J1232,0)</f>
        <v>0</v>
      </c>
      <c r="BH1232" s="225">
        <f>IF(N1232="sníž. přenesená",J1232,0)</f>
        <v>0</v>
      </c>
      <c r="BI1232" s="225">
        <f>IF(N1232="nulová",J1232,0)</f>
        <v>0</v>
      </c>
      <c r="BJ1232" s="17" t="s">
        <v>83</v>
      </c>
      <c r="BK1232" s="225">
        <f>ROUND(I1232*H1232,2)</f>
        <v>0</v>
      </c>
      <c r="BL1232" s="17" t="s">
        <v>668</v>
      </c>
      <c r="BM1232" s="224" t="s">
        <v>4546</v>
      </c>
    </row>
    <row r="1233" s="2" customFormat="1" ht="16.5" customHeight="1">
      <c r="A1233" s="39"/>
      <c r="B1233" s="40"/>
      <c r="C1233" s="226" t="s">
        <v>4547</v>
      </c>
      <c r="D1233" s="226" t="s">
        <v>159</v>
      </c>
      <c r="E1233" s="227" t="s">
        <v>4548</v>
      </c>
      <c r="F1233" s="228" t="s">
        <v>4549</v>
      </c>
      <c r="G1233" s="229" t="s">
        <v>162</v>
      </c>
      <c r="H1233" s="230">
        <v>2</v>
      </c>
      <c r="I1233" s="231"/>
      <c r="J1233" s="232">
        <f>ROUND(I1233*H1233,2)</f>
        <v>0</v>
      </c>
      <c r="K1233" s="228" t="s">
        <v>156</v>
      </c>
      <c r="L1233" s="233"/>
      <c r="M1233" s="234" t="s">
        <v>32</v>
      </c>
      <c r="N1233" s="235" t="s">
        <v>47</v>
      </c>
      <c r="O1233" s="85"/>
      <c r="P1233" s="222">
        <f>O1233*H1233</f>
        <v>0</v>
      </c>
      <c r="Q1233" s="222">
        <v>0</v>
      </c>
      <c r="R1233" s="222">
        <f>Q1233*H1233</f>
        <v>0</v>
      </c>
      <c r="S1233" s="222">
        <v>0</v>
      </c>
      <c r="T1233" s="223">
        <f>S1233*H1233</f>
        <v>0</v>
      </c>
      <c r="U1233" s="39"/>
      <c r="V1233" s="39"/>
      <c r="W1233" s="39"/>
      <c r="X1233" s="39"/>
      <c r="Y1233" s="39"/>
      <c r="Z1233" s="39"/>
      <c r="AA1233" s="39"/>
      <c r="AB1233" s="39"/>
      <c r="AC1233" s="39"/>
      <c r="AD1233" s="39"/>
      <c r="AE1233" s="39"/>
      <c r="AR1233" s="224" t="s">
        <v>163</v>
      </c>
      <c r="AT1233" s="224" t="s">
        <v>159</v>
      </c>
      <c r="AU1233" s="224" t="s">
        <v>85</v>
      </c>
      <c r="AY1233" s="17" t="s">
        <v>151</v>
      </c>
      <c r="BE1233" s="225">
        <f>IF(N1233="základní",J1233,0)</f>
        <v>0</v>
      </c>
      <c r="BF1233" s="225">
        <f>IF(N1233="snížená",J1233,0)</f>
        <v>0</v>
      </c>
      <c r="BG1233" s="225">
        <f>IF(N1233="zákl. přenesená",J1233,0)</f>
        <v>0</v>
      </c>
      <c r="BH1233" s="225">
        <f>IF(N1233="sníž. přenesená",J1233,0)</f>
        <v>0</v>
      </c>
      <c r="BI1233" s="225">
        <f>IF(N1233="nulová",J1233,0)</f>
        <v>0</v>
      </c>
      <c r="BJ1233" s="17" t="s">
        <v>83</v>
      </c>
      <c r="BK1233" s="225">
        <f>ROUND(I1233*H1233,2)</f>
        <v>0</v>
      </c>
      <c r="BL1233" s="17" t="s">
        <v>164</v>
      </c>
      <c r="BM1233" s="224" t="s">
        <v>4550</v>
      </c>
    </row>
    <row r="1234" s="2" customFormat="1" ht="16.5" customHeight="1">
      <c r="A1234" s="39"/>
      <c r="B1234" s="40"/>
      <c r="C1234" s="226" t="s">
        <v>4551</v>
      </c>
      <c r="D1234" s="226" t="s">
        <v>159</v>
      </c>
      <c r="E1234" s="227" t="s">
        <v>4552</v>
      </c>
      <c r="F1234" s="228" t="s">
        <v>4553</v>
      </c>
      <c r="G1234" s="229" t="s">
        <v>162</v>
      </c>
      <c r="H1234" s="230">
        <v>1</v>
      </c>
      <c r="I1234" s="231"/>
      <c r="J1234" s="232">
        <f>ROUND(I1234*H1234,2)</f>
        <v>0</v>
      </c>
      <c r="K1234" s="228" t="s">
        <v>156</v>
      </c>
      <c r="L1234" s="233"/>
      <c r="M1234" s="234" t="s">
        <v>32</v>
      </c>
      <c r="N1234" s="235" t="s">
        <v>47</v>
      </c>
      <c r="O1234" s="85"/>
      <c r="P1234" s="222">
        <f>O1234*H1234</f>
        <v>0</v>
      </c>
      <c r="Q1234" s="222">
        <v>0</v>
      </c>
      <c r="R1234" s="222">
        <f>Q1234*H1234</f>
        <v>0</v>
      </c>
      <c r="S1234" s="222">
        <v>0</v>
      </c>
      <c r="T1234" s="223">
        <f>S1234*H1234</f>
        <v>0</v>
      </c>
      <c r="U1234" s="39"/>
      <c r="V1234" s="39"/>
      <c r="W1234" s="39"/>
      <c r="X1234" s="39"/>
      <c r="Y1234" s="39"/>
      <c r="Z1234" s="39"/>
      <c r="AA1234" s="39"/>
      <c r="AB1234" s="39"/>
      <c r="AC1234" s="39"/>
      <c r="AD1234" s="39"/>
      <c r="AE1234" s="39"/>
      <c r="AR1234" s="224" t="s">
        <v>163</v>
      </c>
      <c r="AT1234" s="224" t="s">
        <v>159</v>
      </c>
      <c r="AU1234" s="224" t="s">
        <v>85</v>
      </c>
      <c r="AY1234" s="17" t="s">
        <v>151</v>
      </c>
      <c r="BE1234" s="225">
        <f>IF(N1234="základní",J1234,0)</f>
        <v>0</v>
      </c>
      <c r="BF1234" s="225">
        <f>IF(N1234="snížená",J1234,0)</f>
        <v>0</v>
      </c>
      <c r="BG1234" s="225">
        <f>IF(N1234="zákl. přenesená",J1234,0)</f>
        <v>0</v>
      </c>
      <c r="BH1234" s="225">
        <f>IF(N1234="sníž. přenesená",J1234,0)</f>
        <v>0</v>
      </c>
      <c r="BI1234" s="225">
        <f>IF(N1234="nulová",J1234,0)</f>
        <v>0</v>
      </c>
      <c r="BJ1234" s="17" t="s">
        <v>83</v>
      </c>
      <c r="BK1234" s="225">
        <f>ROUND(I1234*H1234,2)</f>
        <v>0</v>
      </c>
      <c r="BL1234" s="17" t="s">
        <v>164</v>
      </c>
      <c r="BM1234" s="224" t="s">
        <v>4554</v>
      </c>
    </row>
    <row r="1235" s="2" customFormat="1" ht="16.5" customHeight="1">
      <c r="A1235" s="39"/>
      <c r="B1235" s="40"/>
      <c r="C1235" s="226" t="s">
        <v>4555</v>
      </c>
      <c r="D1235" s="226" t="s">
        <v>159</v>
      </c>
      <c r="E1235" s="227" t="s">
        <v>4556</v>
      </c>
      <c r="F1235" s="228" t="s">
        <v>4557</v>
      </c>
      <c r="G1235" s="229" t="s">
        <v>162</v>
      </c>
      <c r="H1235" s="230">
        <v>1</v>
      </c>
      <c r="I1235" s="231"/>
      <c r="J1235" s="232">
        <f>ROUND(I1235*H1235,2)</f>
        <v>0</v>
      </c>
      <c r="K1235" s="228" t="s">
        <v>156</v>
      </c>
      <c r="L1235" s="233"/>
      <c r="M1235" s="234" t="s">
        <v>32</v>
      </c>
      <c r="N1235" s="235" t="s">
        <v>47</v>
      </c>
      <c r="O1235" s="85"/>
      <c r="P1235" s="222">
        <f>O1235*H1235</f>
        <v>0</v>
      </c>
      <c r="Q1235" s="222">
        <v>0</v>
      </c>
      <c r="R1235" s="222">
        <f>Q1235*H1235</f>
        <v>0</v>
      </c>
      <c r="S1235" s="222">
        <v>0</v>
      </c>
      <c r="T1235" s="223">
        <f>S1235*H1235</f>
        <v>0</v>
      </c>
      <c r="U1235" s="39"/>
      <c r="V1235" s="39"/>
      <c r="W1235" s="39"/>
      <c r="X1235" s="39"/>
      <c r="Y1235" s="39"/>
      <c r="Z1235" s="39"/>
      <c r="AA1235" s="39"/>
      <c r="AB1235" s="39"/>
      <c r="AC1235" s="39"/>
      <c r="AD1235" s="39"/>
      <c r="AE1235" s="39"/>
      <c r="AR1235" s="224" t="s">
        <v>668</v>
      </c>
      <c r="AT1235" s="224" t="s">
        <v>159</v>
      </c>
      <c r="AU1235" s="224" t="s">
        <v>85</v>
      </c>
      <c r="AY1235" s="17" t="s">
        <v>151</v>
      </c>
      <c r="BE1235" s="225">
        <f>IF(N1235="základní",J1235,0)</f>
        <v>0</v>
      </c>
      <c r="BF1235" s="225">
        <f>IF(N1235="snížená",J1235,0)</f>
        <v>0</v>
      </c>
      <c r="BG1235" s="225">
        <f>IF(N1235="zákl. přenesená",J1235,0)</f>
        <v>0</v>
      </c>
      <c r="BH1235" s="225">
        <f>IF(N1235="sníž. přenesená",J1235,0)</f>
        <v>0</v>
      </c>
      <c r="BI1235" s="225">
        <f>IF(N1235="nulová",J1235,0)</f>
        <v>0</v>
      </c>
      <c r="BJ1235" s="17" t="s">
        <v>83</v>
      </c>
      <c r="BK1235" s="225">
        <f>ROUND(I1235*H1235,2)</f>
        <v>0</v>
      </c>
      <c r="BL1235" s="17" t="s">
        <v>668</v>
      </c>
      <c r="BM1235" s="224" t="s">
        <v>4558</v>
      </c>
    </row>
    <row r="1236" s="2" customFormat="1" ht="21.75" customHeight="1">
      <c r="A1236" s="39"/>
      <c r="B1236" s="40"/>
      <c r="C1236" s="226" t="s">
        <v>4559</v>
      </c>
      <c r="D1236" s="226" t="s">
        <v>159</v>
      </c>
      <c r="E1236" s="227" t="s">
        <v>4560</v>
      </c>
      <c r="F1236" s="228" t="s">
        <v>4561</v>
      </c>
      <c r="G1236" s="229" t="s">
        <v>162</v>
      </c>
      <c r="H1236" s="230">
        <v>1</v>
      </c>
      <c r="I1236" s="231"/>
      <c r="J1236" s="232">
        <f>ROUND(I1236*H1236,2)</f>
        <v>0</v>
      </c>
      <c r="K1236" s="228" t="s">
        <v>156</v>
      </c>
      <c r="L1236" s="233"/>
      <c r="M1236" s="234" t="s">
        <v>32</v>
      </c>
      <c r="N1236" s="235" t="s">
        <v>47</v>
      </c>
      <c r="O1236" s="85"/>
      <c r="P1236" s="222">
        <f>O1236*H1236</f>
        <v>0</v>
      </c>
      <c r="Q1236" s="222">
        <v>0</v>
      </c>
      <c r="R1236" s="222">
        <f>Q1236*H1236</f>
        <v>0</v>
      </c>
      <c r="S1236" s="222">
        <v>0</v>
      </c>
      <c r="T1236" s="223">
        <f>S1236*H1236</f>
        <v>0</v>
      </c>
      <c r="U1236" s="39"/>
      <c r="V1236" s="39"/>
      <c r="W1236" s="39"/>
      <c r="X1236" s="39"/>
      <c r="Y1236" s="39"/>
      <c r="Z1236" s="39"/>
      <c r="AA1236" s="39"/>
      <c r="AB1236" s="39"/>
      <c r="AC1236" s="39"/>
      <c r="AD1236" s="39"/>
      <c r="AE1236" s="39"/>
      <c r="AR1236" s="224" t="s">
        <v>163</v>
      </c>
      <c r="AT1236" s="224" t="s">
        <v>159</v>
      </c>
      <c r="AU1236" s="224" t="s">
        <v>85</v>
      </c>
      <c r="AY1236" s="17" t="s">
        <v>151</v>
      </c>
      <c r="BE1236" s="225">
        <f>IF(N1236="základní",J1236,0)</f>
        <v>0</v>
      </c>
      <c r="BF1236" s="225">
        <f>IF(N1236="snížená",J1236,0)</f>
        <v>0</v>
      </c>
      <c r="BG1236" s="225">
        <f>IF(N1236="zákl. přenesená",J1236,0)</f>
        <v>0</v>
      </c>
      <c r="BH1236" s="225">
        <f>IF(N1236="sníž. přenesená",J1236,0)</f>
        <v>0</v>
      </c>
      <c r="BI1236" s="225">
        <f>IF(N1236="nulová",J1236,0)</f>
        <v>0</v>
      </c>
      <c r="BJ1236" s="17" t="s">
        <v>83</v>
      </c>
      <c r="BK1236" s="225">
        <f>ROUND(I1236*H1236,2)</f>
        <v>0</v>
      </c>
      <c r="BL1236" s="17" t="s">
        <v>164</v>
      </c>
      <c r="BM1236" s="224" t="s">
        <v>4562</v>
      </c>
    </row>
    <row r="1237" s="2" customFormat="1" ht="16.5" customHeight="1">
      <c r="A1237" s="39"/>
      <c r="B1237" s="40"/>
      <c r="C1237" s="226" t="s">
        <v>4563</v>
      </c>
      <c r="D1237" s="226" t="s">
        <v>159</v>
      </c>
      <c r="E1237" s="227" t="s">
        <v>4564</v>
      </c>
      <c r="F1237" s="228" t="s">
        <v>4565</v>
      </c>
      <c r="G1237" s="229" t="s">
        <v>162</v>
      </c>
      <c r="H1237" s="230">
        <v>1</v>
      </c>
      <c r="I1237" s="231"/>
      <c r="J1237" s="232">
        <f>ROUND(I1237*H1237,2)</f>
        <v>0</v>
      </c>
      <c r="K1237" s="228" t="s">
        <v>156</v>
      </c>
      <c r="L1237" s="233"/>
      <c r="M1237" s="234" t="s">
        <v>32</v>
      </c>
      <c r="N1237" s="235" t="s">
        <v>47</v>
      </c>
      <c r="O1237" s="85"/>
      <c r="P1237" s="222">
        <f>O1237*H1237</f>
        <v>0</v>
      </c>
      <c r="Q1237" s="222">
        <v>0</v>
      </c>
      <c r="R1237" s="222">
        <f>Q1237*H1237</f>
        <v>0</v>
      </c>
      <c r="S1237" s="222">
        <v>0</v>
      </c>
      <c r="T1237" s="223">
        <f>S1237*H1237</f>
        <v>0</v>
      </c>
      <c r="U1237" s="39"/>
      <c r="V1237" s="39"/>
      <c r="W1237" s="39"/>
      <c r="X1237" s="39"/>
      <c r="Y1237" s="39"/>
      <c r="Z1237" s="39"/>
      <c r="AA1237" s="39"/>
      <c r="AB1237" s="39"/>
      <c r="AC1237" s="39"/>
      <c r="AD1237" s="39"/>
      <c r="AE1237" s="39"/>
      <c r="AR1237" s="224" t="s">
        <v>668</v>
      </c>
      <c r="AT1237" s="224" t="s">
        <v>159</v>
      </c>
      <c r="AU1237" s="224" t="s">
        <v>85</v>
      </c>
      <c r="AY1237" s="17" t="s">
        <v>151</v>
      </c>
      <c r="BE1237" s="225">
        <f>IF(N1237="základní",J1237,0)</f>
        <v>0</v>
      </c>
      <c r="BF1237" s="225">
        <f>IF(N1237="snížená",J1237,0)</f>
        <v>0</v>
      </c>
      <c r="BG1237" s="225">
        <f>IF(N1237="zákl. přenesená",J1237,0)</f>
        <v>0</v>
      </c>
      <c r="BH1237" s="225">
        <f>IF(N1237="sníž. přenesená",J1237,0)</f>
        <v>0</v>
      </c>
      <c r="BI1237" s="225">
        <f>IF(N1237="nulová",J1237,0)</f>
        <v>0</v>
      </c>
      <c r="BJ1237" s="17" t="s">
        <v>83</v>
      </c>
      <c r="BK1237" s="225">
        <f>ROUND(I1237*H1237,2)</f>
        <v>0</v>
      </c>
      <c r="BL1237" s="17" t="s">
        <v>668</v>
      </c>
      <c r="BM1237" s="224" t="s">
        <v>4566</v>
      </c>
    </row>
    <row r="1238" s="2" customFormat="1" ht="16.5" customHeight="1">
      <c r="A1238" s="39"/>
      <c r="B1238" s="40"/>
      <c r="C1238" s="226" t="s">
        <v>4567</v>
      </c>
      <c r="D1238" s="226" t="s">
        <v>159</v>
      </c>
      <c r="E1238" s="227" t="s">
        <v>4568</v>
      </c>
      <c r="F1238" s="228" t="s">
        <v>4569</v>
      </c>
      <c r="G1238" s="229" t="s">
        <v>162</v>
      </c>
      <c r="H1238" s="230">
        <v>1</v>
      </c>
      <c r="I1238" s="231"/>
      <c r="J1238" s="232">
        <f>ROUND(I1238*H1238,2)</f>
        <v>0</v>
      </c>
      <c r="K1238" s="228" t="s">
        <v>156</v>
      </c>
      <c r="L1238" s="233"/>
      <c r="M1238" s="234" t="s">
        <v>32</v>
      </c>
      <c r="N1238" s="235" t="s">
        <v>47</v>
      </c>
      <c r="O1238" s="85"/>
      <c r="P1238" s="222">
        <f>O1238*H1238</f>
        <v>0</v>
      </c>
      <c r="Q1238" s="222">
        <v>0</v>
      </c>
      <c r="R1238" s="222">
        <f>Q1238*H1238</f>
        <v>0</v>
      </c>
      <c r="S1238" s="222">
        <v>0</v>
      </c>
      <c r="T1238" s="223">
        <f>S1238*H1238</f>
        <v>0</v>
      </c>
      <c r="U1238" s="39"/>
      <c r="V1238" s="39"/>
      <c r="W1238" s="39"/>
      <c r="X1238" s="39"/>
      <c r="Y1238" s="39"/>
      <c r="Z1238" s="39"/>
      <c r="AA1238" s="39"/>
      <c r="AB1238" s="39"/>
      <c r="AC1238" s="39"/>
      <c r="AD1238" s="39"/>
      <c r="AE1238" s="39"/>
      <c r="AR1238" s="224" t="s">
        <v>668</v>
      </c>
      <c r="AT1238" s="224" t="s">
        <v>159</v>
      </c>
      <c r="AU1238" s="224" t="s">
        <v>85</v>
      </c>
      <c r="AY1238" s="17" t="s">
        <v>151</v>
      </c>
      <c r="BE1238" s="225">
        <f>IF(N1238="základní",J1238,0)</f>
        <v>0</v>
      </c>
      <c r="BF1238" s="225">
        <f>IF(N1238="snížená",J1238,0)</f>
        <v>0</v>
      </c>
      <c r="BG1238" s="225">
        <f>IF(N1238="zákl. přenesená",J1238,0)</f>
        <v>0</v>
      </c>
      <c r="BH1238" s="225">
        <f>IF(N1238="sníž. přenesená",J1238,0)</f>
        <v>0</v>
      </c>
      <c r="BI1238" s="225">
        <f>IF(N1238="nulová",J1238,0)</f>
        <v>0</v>
      </c>
      <c r="BJ1238" s="17" t="s">
        <v>83</v>
      </c>
      <c r="BK1238" s="225">
        <f>ROUND(I1238*H1238,2)</f>
        <v>0</v>
      </c>
      <c r="BL1238" s="17" t="s">
        <v>668</v>
      </c>
      <c r="BM1238" s="224" t="s">
        <v>4570</v>
      </c>
    </row>
    <row r="1239" s="2" customFormat="1" ht="16.5" customHeight="1">
      <c r="A1239" s="39"/>
      <c r="B1239" s="40"/>
      <c r="C1239" s="226" t="s">
        <v>4571</v>
      </c>
      <c r="D1239" s="226" t="s">
        <v>159</v>
      </c>
      <c r="E1239" s="227" t="s">
        <v>4572</v>
      </c>
      <c r="F1239" s="228" t="s">
        <v>4573</v>
      </c>
      <c r="G1239" s="229" t="s">
        <v>162</v>
      </c>
      <c r="H1239" s="230">
        <v>1</v>
      </c>
      <c r="I1239" s="231"/>
      <c r="J1239" s="232">
        <f>ROUND(I1239*H1239,2)</f>
        <v>0</v>
      </c>
      <c r="K1239" s="228" t="s">
        <v>156</v>
      </c>
      <c r="L1239" s="233"/>
      <c r="M1239" s="234" t="s">
        <v>32</v>
      </c>
      <c r="N1239" s="235" t="s">
        <v>47</v>
      </c>
      <c r="O1239" s="85"/>
      <c r="P1239" s="222">
        <f>O1239*H1239</f>
        <v>0</v>
      </c>
      <c r="Q1239" s="222">
        <v>0</v>
      </c>
      <c r="R1239" s="222">
        <f>Q1239*H1239</f>
        <v>0</v>
      </c>
      <c r="S1239" s="222">
        <v>0</v>
      </c>
      <c r="T1239" s="223">
        <f>S1239*H1239</f>
        <v>0</v>
      </c>
      <c r="U1239" s="39"/>
      <c r="V1239" s="39"/>
      <c r="W1239" s="39"/>
      <c r="X1239" s="39"/>
      <c r="Y1239" s="39"/>
      <c r="Z1239" s="39"/>
      <c r="AA1239" s="39"/>
      <c r="AB1239" s="39"/>
      <c r="AC1239" s="39"/>
      <c r="AD1239" s="39"/>
      <c r="AE1239" s="39"/>
      <c r="AR1239" s="224" t="s">
        <v>668</v>
      </c>
      <c r="AT1239" s="224" t="s">
        <v>159</v>
      </c>
      <c r="AU1239" s="224" t="s">
        <v>85</v>
      </c>
      <c r="AY1239" s="17" t="s">
        <v>151</v>
      </c>
      <c r="BE1239" s="225">
        <f>IF(N1239="základní",J1239,0)</f>
        <v>0</v>
      </c>
      <c r="BF1239" s="225">
        <f>IF(N1239="snížená",J1239,0)</f>
        <v>0</v>
      </c>
      <c r="BG1239" s="225">
        <f>IF(N1239="zákl. přenesená",J1239,0)</f>
        <v>0</v>
      </c>
      <c r="BH1239" s="225">
        <f>IF(N1239="sníž. přenesená",J1239,0)</f>
        <v>0</v>
      </c>
      <c r="BI1239" s="225">
        <f>IF(N1239="nulová",J1239,0)</f>
        <v>0</v>
      </c>
      <c r="BJ1239" s="17" t="s">
        <v>83</v>
      </c>
      <c r="BK1239" s="225">
        <f>ROUND(I1239*H1239,2)</f>
        <v>0</v>
      </c>
      <c r="BL1239" s="17" t="s">
        <v>668</v>
      </c>
      <c r="BM1239" s="224" t="s">
        <v>4574</v>
      </c>
    </row>
    <row r="1240" s="2" customFormat="1" ht="16.5" customHeight="1">
      <c r="A1240" s="39"/>
      <c r="B1240" s="40"/>
      <c r="C1240" s="213" t="s">
        <v>4575</v>
      </c>
      <c r="D1240" s="213" t="s">
        <v>152</v>
      </c>
      <c r="E1240" s="214" t="s">
        <v>4576</v>
      </c>
      <c r="F1240" s="215" t="s">
        <v>4577</v>
      </c>
      <c r="G1240" s="216" t="s">
        <v>162</v>
      </c>
      <c r="H1240" s="217">
        <v>1</v>
      </c>
      <c r="I1240" s="218"/>
      <c r="J1240" s="219">
        <f>ROUND(I1240*H1240,2)</f>
        <v>0</v>
      </c>
      <c r="K1240" s="215" t="s">
        <v>156</v>
      </c>
      <c r="L1240" s="45"/>
      <c r="M1240" s="220" t="s">
        <v>32</v>
      </c>
      <c r="N1240" s="221" t="s">
        <v>47</v>
      </c>
      <c r="O1240" s="85"/>
      <c r="P1240" s="222">
        <f>O1240*H1240</f>
        <v>0</v>
      </c>
      <c r="Q1240" s="222">
        <v>0</v>
      </c>
      <c r="R1240" s="222">
        <f>Q1240*H1240</f>
        <v>0</v>
      </c>
      <c r="S1240" s="222">
        <v>0</v>
      </c>
      <c r="T1240" s="223">
        <f>S1240*H1240</f>
        <v>0</v>
      </c>
      <c r="U1240" s="39"/>
      <c r="V1240" s="39"/>
      <c r="W1240" s="39"/>
      <c r="X1240" s="39"/>
      <c r="Y1240" s="39"/>
      <c r="Z1240" s="39"/>
      <c r="AA1240" s="39"/>
      <c r="AB1240" s="39"/>
      <c r="AC1240" s="39"/>
      <c r="AD1240" s="39"/>
      <c r="AE1240" s="39"/>
      <c r="AR1240" s="224" t="s">
        <v>157</v>
      </c>
      <c r="AT1240" s="224" t="s">
        <v>152</v>
      </c>
      <c r="AU1240" s="224" t="s">
        <v>85</v>
      </c>
      <c r="AY1240" s="17" t="s">
        <v>151</v>
      </c>
      <c r="BE1240" s="225">
        <f>IF(N1240="základní",J1240,0)</f>
        <v>0</v>
      </c>
      <c r="BF1240" s="225">
        <f>IF(N1240="snížená",J1240,0)</f>
        <v>0</v>
      </c>
      <c r="BG1240" s="225">
        <f>IF(N1240="zákl. přenesená",J1240,0)</f>
        <v>0</v>
      </c>
      <c r="BH1240" s="225">
        <f>IF(N1240="sníž. přenesená",J1240,0)</f>
        <v>0</v>
      </c>
      <c r="BI1240" s="225">
        <f>IF(N1240="nulová",J1240,0)</f>
        <v>0</v>
      </c>
      <c r="BJ1240" s="17" t="s">
        <v>83</v>
      </c>
      <c r="BK1240" s="225">
        <f>ROUND(I1240*H1240,2)</f>
        <v>0</v>
      </c>
      <c r="BL1240" s="17" t="s">
        <v>157</v>
      </c>
      <c r="BM1240" s="224" t="s">
        <v>4578</v>
      </c>
    </row>
    <row r="1241" s="2" customFormat="1" ht="16.5" customHeight="1">
      <c r="A1241" s="39"/>
      <c r="B1241" s="40"/>
      <c r="C1241" s="213" t="s">
        <v>4579</v>
      </c>
      <c r="D1241" s="213" t="s">
        <v>152</v>
      </c>
      <c r="E1241" s="214" t="s">
        <v>4580</v>
      </c>
      <c r="F1241" s="215" t="s">
        <v>4581</v>
      </c>
      <c r="G1241" s="216" t="s">
        <v>162</v>
      </c>
      <c r="H1241" s="217">
        <v>1</v>
      </c>
      <c r="I1241" s="218"/>
      <c r="J1241" s="219">
        <f>ROUND(I1241*H1241,2)</f>
        <v>0</v>
      </c>
      <c r="K1241" s="215" t="s">
        <v>156</v>
      </c>
      <c r="L1241" s="45"/>
      <c r="M1241" s="220" t="s">
        <v>32</v>
      </c>
      <c r="N1241" s="221" t="s">
        <v>47</v>
      </c>
      <c r="O1241" s="85"/>
      <c r="P1241" s="222">
        <f>O1241*H1241</f>
        <v>0</v>
      </c>
      <c r="Q1241" s="222">
        <v>0</v>
      </c>
      <c r="R1241" s="222">
        <f>Q1241*H1241</f>
        <v>0</v>
      </c>
      <c r="S1241" s="222">
        <v>0</v>
      </c>
      <c r="T1241" s="223">
        <f>S1241*H1241</f>
        <v>0</v>
      </c>
      <c r="U1241" s="39"/>
      <c r="V1241" s="39"/>
      <c r="W1241" s="39"/>
      <c r="X1241" s="39"/>
      <c r="Y1241" s="39"/>
      <c r="Z1241" s="39"/>
      <c r="AA1241" s="39"/>
      <c r="AB1241" s="39"/>
      <c r="AC1241" s="39"/>
      <c r="AD1241" s="39"/>
      <c r="AE1241" s="39"/>
      <c r="AR1241" s="224" t="s">
        <v>157</v>
      </c>
      <c r="AT1241" s="224" t="s">
        <v>152</v>
      </c>
      <c r="AU1241" s="224" t="s">
        <v>85</v>
      </c>
      <c r="AY1241" s="17" t="s">
        <v>151</v>
      </c>
      <c r="BE1241" s="225">
        <f>IF(N1241="základní",J1241,0)</f>
        <v>0</v>
      </c>
      <c r="BF1241" s="225">
        <f>IF(N1241="snížená",J1241,0)</f>
        <v>0</v>
      </c>
      <c r="BG1241" s="225">
        <f>IF(N1241="zákl. přenesená",J1241,0)</f>
        <v>0</v>
      </c>
      <c r="BH1241" s="225">
        <f>IF(N1241="sníž. přenesená",J1241,0)</f>
        <v>0</v>
      </c>
      <c r="BI1241" s="225">
        <f>IF(N1241="nulová",J1241,0)</f>
        <v>0</v>
      </c>
      <c r="BJ1241" s="17" t="s">
        <v>83</v>
      </c>
      <c r="BK1241" s="225">
        <f>ROUND(I1241*H1241,2)</f>
        <v>0</v>
      </c>
      <c r="BL1241" s="17" t="s">
        <v>157</v>
      </c>
      <c r="BM1241" s="224" t="s">
        <v>4582</v>
      </c>
    </row>
    <row r="1242" s="2" customFormat="1" ht="16.5" customHeight="1">
      <c r="A1242" s="39"/>
      <c r="B1242" s="40"/>
      <c r="C1242" s="213" t="s">
        <v>4583</v>
      </c>
      <c r="D1242" s="213" t="s">
        <v>152</v>
      </c>
      <c r="E1242" s="214" t="s">
        <v>4584</v>
      </c>
      <c r="F1242" s="215" t="s">
        <v>4585</v>
      </c>
      <c r="G1242" s="216" t="s">
        <v>162</v>
      </c>
      <c r="H1242" s="217">
        <v>2</v>
      </c>
      <c r="I1242" s="218"/>
      <c r="J1242" s="219">
        <f>ROUND(I1242*H1242,2)</f>
        <v>0</v>
      </c>
      <c r="K1242" s="215" t="s">
        <v>156</v>
      </c>
      <c r="L1242" s="45"/>
      <c r="M1242" s="220" t="s">
        <v>32</v>
      </c>
      <c r="N1242" s="221" t="s">
        <v>47</v>
      </c>
      <c r="O1242" s="85"/>
      <c r="P1242" s="222">
        <f>O1242*H1242</f>
        <v>0</v>
      </c>
      <c r="Q1242" s="222">
        <v>0</v>
      </c>
      <c r="R1242" s="222">
        <f>Q1242*H1242</f>
        <v>0</v>
      </c>
      <c r="S1242" s="222">
        <v>0</v>
      </c>
      <c r="T1242" s="223">
        <f>S1242*H1242</f>
        <v>0</v>
      </c>
      <c r="U1242" s="39"/>
      <c r="V1242" s="39"/>
      <c r="W1242" s="39"/>
      <c r="X1242" s="39"/>
      <c r="Y1242" s="39"/>
      <c r="Z1242" s="39"/>
      <c r="AA1242" s="39"/>
      <c r="AB1242" s="39"/>
      <c r="AC1242" s="39"/>
      <c r="AD1242" s="39"/>
      <c r="AE1242" s="39"/>
      <c r="AR1242" s="224" t="s">
        <v>157</v>
      </c>
      <c r="AT1242" s="224" t="s">
        <v>152</v>
      </c>
      <c r="AU1242" s="224" t="s">
        <v>85</v>
      </c>
      <c r="AY1242" s="17" t="s">
        <v>151</v>
      </c>
      <c r="BE1242" s="225">
        <f>IF(N1242="základní",J1242,0)</f>
        <v>0</v>
      </c>
      <c r="BF1242" s="225">
        <f>IF(N1242="snížená",J1242,0)</f>
        <v>0</v>
      </c>
      <c r="BG1242" s="225">
        <f>IF(N1242="zákl. přenesená",J1242,0)</f>
        <v>0</v>
      </c>
      <c r="BH1242" s="225">
        <f>IF(N1242="sníž. přenesená",J1242,0)</f>
        <v>0</v>
      </c>
      <c r="BI1242" s="225">
        <f>IF(N1242="nulová",J1242,0)</f>
        <v>0</v>
      </c>
      <c r="BJ1242" s="17" t="s">
        <v>83</v>
      </c>
      <c r="BK1242" s="225">
        <f>ROUND(I1242*H1242,2)</f>
        <v>0</v>
      </c>
      <c r="BL1242" s="17" t="s">
        <v>157</v>
      </c>
      <c r="BM1242" s="224" t="s">
        <v>4586</v>
      </c>
    </row>
    <row r="1243" s="12" customFormat="1" ht="25.92" customHeight="1">
      <c r="A1243" s="12"/>
      <c r="B1243" s="199"/>
      <c r="C1243" s="200"/>
      <c r="D1243" s="201" t="s">
        <v>75</v>
      </c>
      <c r="E1243" s="202" t="s">
        <v>4587</v>
      </c>
      <c r="F1243" s="202" t="s">
        <v>4588</v>
      </c>
      <c r="G1243" s="200"/>
      <c r="H1243" s="200"/>
      <c r="I1243" s="203"/>
      <c r="J1243" s="204">
        <f>BK1243</f>
        <v>0</v>
      </c>
      <c r="K1243" s="200"/>
      <c r="L1243" s="205"/>
      <c r="M1243" s="206"/>
      <c r="N1243" s="207"/>
      <c r="O1243" s="207"/>
      <c r="P1243" s="208">
        <f>SUM(P1244:P1250)</f>
        <v>0</v>
      </c>
      <c r="Q1243" s="207"/>
      <c r="R1243" s="208">
        <f>SUM(R1244:R1250)</f>
        <v>0</v>
      </c>
      <c r="S1243" s="207"/>
      <c r="T1243" s="209">
        <f>SUM(T1244:T1250)</f>
        <v>0</v>
      </c>
      <c r="U1243" s="12"/>
      <c r="V1243" s="12"/>
      <c r="W1243" s="12"/>
      <c r="X1243" s="12"/>
      <c r="Y1243" s="12"/>
      <c r="Z1243" s="12"/>
      <c r="AA1243" s="12"/>
      <c r="AB1243" s="12"/>
      <c r="AC1243" s="12"/>
      <c r="AD1243" s="12"/>
      <c r="AE1243" s="12"/>
      <c r="AR1243" s="210" t="s">
        <v>83</v>
      </c>
      <c r="AT1243" s="211" t="s">
        <v>75</v>
      </c>
      <c r="AU1243" s="211" t="s">
        <v>76</v>
      </c>
      <c r="AY1243" s="210" t="s">
        <v>151</v>
      </c>
      <c r="BK1243" s="212">
        <f>SUM(BK1244:BK1250)</f>
        <v>0</v>
      </c>
    </row>
    <row r="1244" s="2" customFormat="1" ht="16.5" customHeight="1">
      <c r="A1244" s="39"/>
      <c r="B1244" s="40"/>
      <c r="C1244" s="213" t="s">
        <v>4589</v>
      </c>
      <c r="D1244" s="213" t="s">
        <v>152</v>
      </c>
      <c r="E1244" s="214" t="s">
        <v>4590</v>
      </c>
      <c r="F1244" s="215" t="s">
        <v>4591</v>
      </c>
      <c r="G1244" s="216" t="s">
        <v>162</v>
      </c>
      <c r="H1244" s="217">
        <v>1</v>
      </c>
      <c r="I1244" s="218"/>
      <c r="J1244" s="219">
        <f>ROUND(I1244*H1244,2)</f>
        <v>0</v>
      </c>
      <c r="K1244" s="215" t="s">
        <v>156</v>
      </c>
      <c r="L1244" s="45"/>
      <c r="M1244" s="220" t="s">
        <v>32</v>
      </c>
      <c r="N1244" s="221" t="s">
        <v>47</v>
      </c>
      <c r="O1244" s="85"/>
      <c r="P1244" s="222">
        <f>O1244*H1244</f>
        <v>0</v>
      </c>
      <c r="Q1244" s="222">
        <v>0</v>
      </c>
      <c r="R1244" s="222">
        <f>Q1244*H1244</f>
        <v>0</v>
      </c>
      <c r="S1244" s="222">
        <v>0</v>
      </c>
      <c r="T1244" s="223">
        <f>S1244*H1244</f>
        <v>0</v>
      </c>
      <c r="U1244" s="39"/>
      <c r="V1244" s="39"/>
      <c r="W1244" s="39"/>
      <c r="X1244" s="39"/>
      <c r="Y1244" s="39"/>
      <c r="Z1244" s="39"/>
      <c r="AA1244" s="39"/>
      <c r="AB1244" s="39"/>
      <c r="AC1244" s="39"/>
      <c r="AD1244" s="39"/>
      <c r="AE1244" s="39"/>
      <c r="AR1244" s="224" t="s">
        <v>157</v>
      </c>
      <c r="AT1244" s="224" t="s">
        <v>152</v>
      </c>
      <c r="AU1244" s="224" t="s">
        <v>83</v>
      </c>
      <c r="AY1244" s="17" t="s">
        <v>151</v>
      </c>
      <c r="BE1244" s="225">
        <f>IF(N1244="základní",J1244,0)</f>
        <v>0</v>
      </c>
      <c r="BF1244" s="225">
        <f>IF(N1244="snížená",J1244,0)</f>
        <v>0</v>
      </c>
      <c r="BG1244" s="225">
        <f>IF(N1244="zákl. přenesená",J1244,0)</f>
        <v>0</v>
      </c>
      <c r="BH1244" s="225">
        <f>IF(N1244="sníž. přenesená",J1244,0)</f>
        <v>0</v>
      </c>
      <c r="BI1244" s="225">
        <f>IF(N1244="nulová",J1244,0)</f>
        <v>0</v>
      </c>
      <c r="BJ1244" s="17" t="s">
        <v>83</v>
      </c>
      <c r="BK1244" s="225">
        <f>ROUND(I1244*H1244,2)</f>
        <v>0</v>
      </c>
      <c r="BL1244" s="17" t="s">
        <v>157</v>
      </c>
      <c r="BM1244" s="224" t="s">
        <v>4592</v>
      </c>
    </row>
    <row r="1245" s="2" customFormat="1" ht="16.5" customHeight="1">
      <c r="A1245" s="39"/>
      <c r="B1245" s="40"/>
      <c r="C1245" s="226" t="s">
        <v>4593</v>
      </c>
      <c r="D1245" s="226" t="s">
        <v>159</v>
      </c>
      <c r="E1245" s="227" t="s">
        <v>4594</v>
      </c>
      <c r="F1245" s="228" t="s">
        <v>4595</v>
      </c>
      <c r="G1245" s="229" t="s">
        <v>162</v>
      </c>
      <c r="H1245" s="230">
        <v>1</v>
      </c>
      <c r="I1245" s="231"/>
      <c r="J1245" s="232">
        <f>ROUND(I1245*H1245,2)</f>
        <v>0</v>
      </c>
      <c r="K1245" s="228" t="s">
        <v>156</v>
      </c>
      <c r="L1245" s="233"/>
      <c r="M1245" s="234" t="s">
        <v>32</v>
      </c>
      <c r="N1245" s="235" t="s">
        <v>47</v>
      </c>
      <c r="O1245" s="85"/>
      <c r="P1245" s="222">
        <f>O1245*H1245</f>
        <v>0</v>
      </c>
      <c r="Q1245" s="222">
        <v>0</v>
      </c>
      <c r="R1245" s="222">
        <f>Q1245*H1245</f>
        <v>0</v>
      </c>
      <c r="S1245" s="222">
        <v>0</v>
      </c>
      <c r="T1245" s="223">
        <f>S1245*H1245</f>
        <v>0</v>
      </c>
      <c r="U1245" s="39"/>
      <c r="V1245" s="39"/>
      <c r="W1245" s="39"/>
      <c r="X1245" s="39"/>
      <c r="Y1245" s="39"/>
      <c r="Z1245" s="39"/>
      <c r="AA1245" s="39"/>
      <c r="AB1245" s="39"/>
      <c r="AC1245" s="39"/>
      <c r="AD1245" s="39"/>
      <c r="AE1245" s="39"/>
      <c r="AR1245" s="224" t="s">
        <v>163</v>
      </c>
      <c r="AT1245" s="224" t="s">
        <v>159</v>
      </c>
      <c r="AU1245" s="224" t="s">
        <v>83</v>
      </c>
      <c r="AY1245" s="17" t="s">
        <v>151</v>
      </c>
      <c r="BE1245" s="225">
        <f>IF(N1245="základní",J1245,0)</f>
        <v>0</v>
      </c>
      <c r="BF1245" s="225">
        <f>IF(N1245="snížená",J1245,0)</f>
        <v>0</v>
      </c>
      <c r="BG1245" s="225">
        <f>IF(N1245="zákl. přenesená",J1245,0)</f>
        <v>0</v>
      </c>
      <c r="BH1245" s="225">
        <f>IF(N1245="sníž. přenesená",J1245,0)</f>
        <v>0</v>
      </c>
      <c r="BI1245" s="225">
        <f>IF(N1245="nulová",J1245,0)</f>
        <v>0</v>
      </c>
      <c r="BJ1245" s="17" t="s">
        <v>83</v>
      </c>
      <c r="BK1245" s="225">
        <f>ROUND(I1245*H1245,2)</f>
        <v>0</v>
      </c>
      <c r="BL1245" s="17" t="s">
        <v>164</v>
      </c>
      <c r="BM1245" s="224" t="s">
        <v>4596</v>
      </c>
    </row>
    <row r="1246" s="2" customFormat="1" ht="16.5" customHeight="1">
      <c r="A1246" s="39"/>
      <c r="B1246" s="40"/>
      <c r="C1246" s="226" t="s">
        <v>4597</v>
      </c>
      <c r="D1246" s="226" t="s">
        <v>159</v>
      </c>
      <c r="E1246" s="227" t="s">
        <v>4598</v>
      </c>
      <c r="F1246" s="228" t="s">
        <v>4599</v>
      </c>
      <c r="G1246" s="229" t="s">
        <v>162</v>
      </c>
      <c r="H1246" s="230">
        <v>1</v>
      </c>
      <c r="I1246" s="231"/>
      <c r="J1246" s="232">
        <f>ROUND(I1246*H1246,2)</f>
        <v>0</v>
      </c>
      <c r="K1246" s="228" t="s">
        <v>156</v>
      </c>
      <c r="L1246" s="233"/>
      <c r="M1246" s="234" t="s">
        <v>32</v>
      </c>
      <c r="N1246" s="235" t="s">
        <v>47</v>
      </c>
      <c r="O1246" s="85"/>
      <c r="P1246" s="222">
        <f>O1246*H1246</f>
        <v>0</v>
      </c>
      <c r="Q1246" s="222">
        <v>0</v>
      </c>
      <c r="R1246" s="222">
        <f>Q1246*H1246</f>
        <v>0</v>
      </c>
      <c r="S1246" s="222">
        <v>0</v>
      </c>
      <c r="T1246" s="223">
        <f>S1246*H1246</f>
        <v>0</v>
      </c>
      <c r="U1246" s="39"/>
      <c r="V1246" s="39"/>
      <c r="W1246" s="39"/>
      <c r="X1246" s="39"/>
      <c r="Y1246" s="39"/>
      <c r="Z1246" s="39"/>
      <c r="AA1246" s="39"/>
      <c r="AB1246" s="39"/>
      <c r="AC1246" s="39"/>
      <c r="AD1246" s="39"/>
      <c r="AE1246" s="39"/>
      <c r="AR1246" s="224" t="s">
        <v>163</v>
      </c>
      <c r="AT1246" s="224" t="s">
        <v>159</v>
      </c>
      <c r="AU1246" s="224" t="s">
        <v>83</v>
      </c>
      <c r="AY1246" s="17" t="s">
        <v>151</v>
      </c>
      <c r="BE1246" s="225">
        <f>IF(N1246="základní",J1246,0)</f>
        <v>0</v>
      </c>
      <c r="BF1246" s="225">
        <f>IF(N1246="snížená",J1246,0)</f>
        <v>0</v>
      </c>
      <c r="BG1246" s="225">
        <f>IF(N1246="zákl. přenesená",J1246,0)</f>
        <v>0</v>
      </c>
      <c r="BH1246" s="225">
        <f>IF(N1246="sníž. přenesená",J1246,0)</f>
        <v>0</v>
      </c>
      <c r="BI1246" s="225">
        <f>IF(N1246="nulová",J1246,0)</f>
        <v>0</v>
      </c>
      <c r="BJ1246" s="17" t="s">
        <v>83</v>
      </c>
      <c r="BK1246" s="225">
        <f>ROUND(I1246*H1246,2)</f>
        <v>0</v>
      </c>
      <c r="BL1246" s="17" t="s">
        <v>164</v>
      </c>
      <c r="BM1246" s="224" t="s">
        <v>4600</v>
      </c>
    </row>
    <row r="1247" s="2" customFormat="1" ht="16.5" customHeight="1">
      <c r="A1247" s="39"/>
      <c r="B1247" s="40"/>
      <c r="C1247" s="226" t="s">
        <v>4601</v>
      </c>
      <c r="D1247" s="226" t="s">
        <v>159</v>
      </c>
      <c r="E1247" s="227" t="s">
        <v>4602</v>
      </c>
      <c r="F1247" s="228" t="s">
        <v>4603</v>
      </c>
      <c r="G1247" s="229" t="s">
        <v>162</v>
      </c>
      <c r="H1247" s="230">
        <v>1</v>
      </c>
      <c r="I1247" s="231"/>
      <c r="J1247" s="232">
        <f>ROUND(I1247*H1247,2)</f>
        <v>0</v>
      </c>
      <c r="K1247" s="228" t="s">
        <v>156</v>
      </c>
      <c r="L1247" s="233"/>
      <c r="M1247" s="234" t="s">
        <v>32</v>
      </c>
      <c r="N1247" s="235" t="s">
        <v>47</v>
      </c>
      <c r="O1247" s="85"/>
      <c r="P1247" s="222">
        <f>O1247*H1247</f>
        <v>0</v>
      </c>
      <c r="Q1247" s="222">
        <v>0</v>
      </c>
      <c r="R1247" s="222">
        <f>Q1247*H1247</f>
        <v>0</v>
      </c>
      <c r="S1247" s="222">
        <v>0</v>
      </c>
      <c r="T1247" s="223">
        <f>S1247*H1247</f>
        <v>0</v>
      </c>
      <c r="U1247" s="39"/>
      <c r="V1247" s="39"/>
      <c r="W1247" s="39"/>
      <c r="X1247" s="39"/>
      <c r="Y1247" s="39"/>
      <c r="Z1247" s="39"/>
      <c r="AA1247" s="39"/>
      <c r="AB1247" s="39"/>
      <c r="AC1247" s="39"/>
      <c r="AD1247" s="39"/>
      <c r="AE1247" s="39"/>
      <c r="AR1247" s="224" t="s">
        <v>188</v>
      </c>
      <c r="AT1247" s="224" t="s">
        <v>159</v>
      </c>
      <c r="AU1247" s="224" t="s">
        <v>83</v>
      </c>
      <c r="AY1247" s="17" t="s">
        <v>151</v>
      </c>
      <c r="BE1247" s="225">
        <f>IF(N1247="základní",J1247,0)</f>
        <v>0</v>
      </c>
      <c r="BF1247" s="225">
        <f>IF(N1247="snížená",J1247,0)</f>
        <v>0</v>
      </c>
      <c r="BG1247" s="225">
        <f>IF(N1247="zákl. přenesená",J1247,0)</f>
        <v>0</v>
      </c>
      <c r="BH1247" s="225">
        <f>IF(N1247="sníž. přenesená",J1247,0)</f>
        <v>0</v>
      </c>
      <c r="BI1247" s="225">
        <f>IF(N1247="nulová",J1247,0)</f>
        <v>0</v>
      </c>
      <c r="BJ1247" s="17" t="s">
        <v>83</v>
      </c>
      <c r="BK1247" s="225">
        <f>ROUND(I1247*H1247,2)</f>
        <v>0</v>
      </c>
      <c r="BL1247" s="17" t="s">
        <v>157</v>
      </c>
      <c r="BM1247" s="224" t="s">
        <v>4604</v>
      </c>
    </row>
    <row r="1248" s="2" customFormat="1" ht="16.5" customHeight="1">
      <c r="A1248" s="39"/>
      <c r="B1248" s="40"/>
      <c r="C1248" s="226" t="s">
        <v>4605</v>
      </c>
      <c r="D1248" s="226" t="s">
        <v>159</v>
      </c>
      <c r="E1248" s="227" t="s">
        <v>4606</v>
      </c>
      <c r="F1248" s="228" t="s">
        <v>4607</v>
      </c>
      <c r="G1248" s="229" t="s">
        <v>162</v>
      </c>
      <c r="H1248" s="230">
        <v>3</v>
      </c>
      <c r="I1248" s="231"/>
      <c r="J1248" s="232">
        <f>ROUND(I1248*H1248,2)</f>
        <v>0</v>
      </c>
      <c r="K1248" s="228" t="s">
        <v>156</v>
      </c>
      <c r="L1248" s="233"/>
      <c r="M1248" s="234" t="s">
        <v>32</v>
      </c>
      <c r="N1248" s="235" t="s">
        <v>47</v>
      </c>
      <c r="O1248" s="85"/>
      <c r="P1248" s="222">
        <f>O1248*H1248</f>
        <v>0</v>
      </c>
      <c r="Q1248" s="222">
        <v>0</v>
      </c>
      <c r="R1248" s="222">
        <f>Q1248*H1248</f>
        <v>0</v>
      </c>
      <c r="S1248" s="222">
        <v>0</v>
      </c>
      <c r="T1248" s="223">
        <f>S1248*H1248</f>
        <v>0</v>
      </c>
      <c r="U1248" s="39"/>
      <c r="V1248" s="39"/>
      <c r="W1248" s="39"/>
      <c r="X1248" s="39"/>
      <c r="Y1248" s="39"/>
      <c r="Z1248" s="39"/>
      <c r="AA1248" s="39"/>
      <c r="AB1248" s="39"/>
      <c r="AC1248" s="39"/>
      <c r="AD1248" s="39"/>
      <c r="AE1248" s="39"/>
      <c r="AR1248" s="224" t="s">
        <v>188</v>
      </c>
      <c r="AT1248" s="224" t="s">
        <v>159</v>
      </c>
      <c r="AU1248" s="224" t="s">
        <v>83</v>
      </c>
      <c r="AY1248" s="17" t="s">
        <v>151</v>
      </c>
      <c r="BE1248" s="225">
        <f>IF(N1248="základní",J1248,0)</f>
        <v>0</v>
      </c>
      <c r="BF1248" s="225">
        <f>IF(N1248="snížená",J1248,0)</f>
        <v>0</v>
      </c>
      <c r="BG1248" s="225">
        <f>IF(N1248="zákl. přenesená",J1248,0)</f>
        <v>0</v>
      </c>
      <c r="BH1248" s="225">
        <f>IF(N1248="sníž. přenesená",J1248,0)</f>
        <v>0</v>
      </c>
      <c r="BI1248" s="225">
        <f>IF(N1248="nulová",J1248,0)</f>
        <v>0</v>
      </c>
      <c r="BJ1248" s="17" t="s">
        <v>83</v>
      </c>
      <c r="BK1248" s="225">
        <f>ROUND(I1248*H1248,2)</f>
        <v>0</v>
      </c>
      <c r="BL1248" s="17" t="s">
        <v>157</v>
      </c>
      <c r="BM1248" s="224" t="s">
        <v>4608</v>
      </c>
    </row>
    <row r="1249" s="2" customFormat="1" ht="16.5" customHeight="1">
      <c r="A1249" s="39"/>
      <c r="B1249" s="40"/>
      <c r="C1249" s="226" t="s">
        <v>4609</v>
      </c>
      <c r="D1249" s="226" t="s">
        <v>159</v>
      </c>
      <c r="E1249" s="227" t="s">
        <v>4610</v>
      </c>
      <c r="F1249" s="228" t="s">
        <v>4611</v>
      </c>
      <c r="G1249" s="229" t="s">
        <v>162</v>
      </c>
      <c r="H1249" s="230">
        <v>5</v>
      </c>
      <c r="I1249" s="231"/>
      <c r="J1249" s="232">
        <f>ROUND(I1249*H1249,2)</f>
        <v>0</v>
      </c>
      <c r="K1249" s="228" t="s">
        <v>156</v>
      </c>
      <c r="L1249" s="233"/>
      <c r="M1249" s="234" t="s">
        <v>32</v>
      </c>
      <c r="N1249" s="235" t="s">
        <v>47</v>
      </c>
      <c r="O1249" s="85"/>
      <c r="P1249" s="222">
        <f>O1249*H1249</f>
        <v>0</v>
      </c>
      <c r="Q1249" s="222">
        <v>0</v>
      </c>
      <c r="R1249" s="222">
        <f>Q1249*H1249</f>
        <v>0</v>
      </c>
      <c r="S1249" s="222">
        <v>0</v>
      </c>
      <c r="T1249" s="223">
        <f>S1249*H1249</f>
        <v>0</v>
      </c>
      <c r="U1249" s="39"/>
      <c r="V1249" s="39"/>
      <c r="W1249" s="39"/>
      <c r="X1249" s="39"/>
      <c r="Y1249" s="39"/>
      <c r="Z1249" s="39"/>
      <c r="AA1249" s="39"/>
      <c r="AB1249" s="39"/>
      <c r="AC1249" s="39"/>
      <c r="AD1249" s="39"/>
      <c r="AE1249" s="39"/>
      <c r="AR1249" s="224" t="s">
        <v>188</v>
      </c>
      <c r="AT1249" s="224" t="s">
        <v>159</v>
      </c>
      <c r="AU1249" s="224" t="s">
        <v>83</v>
      </c>
      <c r="AY1249" s="17" t="s">
        <v>151</v>
      </c>
      <c r="BE1249" s="225">
        <f>IF(N1249="základní",J1249,0)</f>
        <v>0</v>
      </c>
      <c r="BF1249" s="225">
        <f>IF(N1249="snížená",J1249,0)</f>
        <v>0</v>
      </c>
      <c r="BG1249" s="225">
        <f>IF(N1249="zákl. přenesená",J1249,0)</f>
        <v>0</v>
      </c>
      <c r="BH1249" s="225">
        <f>IF(N1249="sníž. přenesená",J1249,0)</f>
        <v>0</v>
      </c>
      <c r="BI1249" s="225">
        <f>IF(N1249="nulová",J1249,0)</f>
        <v>0</v>
      </c>
      <c r="BJ1249" s="17" t="s">
        <v>83</v>
      </c>
      <c r="BK1249" s="225">
        <f>ROUND(I1249*H1249,2)</f>
        <v>0</v>
      </c>
      <c r="BL1249" s="17" t="s">
        <v>157</v>
      </c>
      <c r="BM1249" s="224" t="s">
        <v>4612</v>
      </c>
    </row>
    <row r="1250" s="2" customFormat="1" ht="16.5" customHeight="1">
      <c r="A1250" s="39"/>
      <c r="B1250" s="40"/>
      <c r="C1250" s="226" t="s">
        <v>4613</v>
      </c>
      <c r="D1250" s="226" t="s">
        <v>159</v>
      </c>
      <c r="E1250" s="227" t="s">
        <v>4614</v>
      </c>
      <c r="F1250" s="228" t="s">
        <v>4615</v>
      </c>
      <c r="G1250" s="229" t="s">
        <v>162</v>
      </c>
      <c r="H1250" s="230">
        <v>5</v>
      </c>
      <c r="I1250" s="231"/>
      <c r="J1250" s="232">
        <f>ROUND(I1250*H1250,2)</f>
        <v>0</v>
      </c>
      <c r="K1250" s="228" t="s">
        <v>156</v>
      </c>
      <c r="L1250" s="233"/>
      <c r="M1250" s="234" t="s">
        <v>32</v>
      </c>
      <c r="N1250" s="235" t="s">
        <v>47</v>
      </c>
      <c r="O1250" s="85"/>
      <c r="P1250" s="222">
        <f>O1250*H1250</f>
        <v>0</v>
      </c>
      <c r="Q1250" s="222">
        <v>0</v>
      </c>
      <c r="R1250" s="222">
        <f>Q1250*H1250</f>
        <v>0</v>
      </c>
      <c r="S1250" s="222">
        <v>0</v>
      </c>
      <c r="T1250" s="223">
        <f>S1250*H1250</f>
        <v>0</v>
      </c>
      <c r="U1250" s="39"/>
      <c r="V1250" s="39"/>
      <c r="W1250" s="39"/>
      <c r="X1250" s="39"/>
      <c r="Y1250" s="39"/>
      <c r="Z1250" s="39"/>
      <c r="AA1250" s="39"/>
      <c r="AB1250" s="39"/>
      <c r="AC1250" s="39"/>
      <c r="AD1250" s="39"/>
      <c r="AE1250" s="39"/>
      <c r="AR1250" s="224" t="s">
        <v>188</v>
      </c>
      <c r="AT1250" s="224" t="s">
        <v>159</v>
      </c>
      <c r="AU1250" s="224" t="s">
        <v>83</v>
      </c>
      <c r="AY1250" s="17" t="s">
        <v>151</v>
      </c>
      <c r="BE1250" s="225">
        <f>IF(N1250="základní",J1250,0)</f>
        <v>0</v>
      </c>
      <c r="BF1250" s="225">
        <f>IF(N1250="snížená",J1250,0)</f>
        <v>0</v>
      </c>
      <c r="BG1250" s="225">
        <f>IF(N1250="zákl. přenesená",J1250,0)</f>
        <v>0</v>
      </c>
      <c r="BH1250" s="225">
        <f>IF(N1250="sníž. přenesená",J1250,0)</f>
        <v>0</v>
      </c>
      <c r="BI1250" s="225">
        <f>IF(N1250="nulová",J1250,0)</f>
        <v>0</v>
      </c>
      <c r="BJ1250" s="17" t="s">
        <v>83</v>
      </c>
      <c r="BK1250" s="225">
        <f>ROUND(I1250*H1250,2)</f>
        <v>0</v>
      </c>
      <c r="BL1250" s="17" t="s">
        <v>157</v>
      </c>
      <c r="BM1250" s="224" t="s">
        <v>4616</v>
      </c>
    </row>
    <row r="1251" s="12" customFormat="1" ht="25.92" customHeight="1">
      <c r="A1251" s="12"/>
      <c r="B1251" s="199"/>
      <c r="C1251" s="200"/>
      <c r="D1251" s="201" t="s">
        <v>75</v>
      </c>
      <c r="E1251" s="202" t="s">
        <v>159</v>
      </c>
      <c r="F1251" s="202" t="s">
        <v>4617</v>
      </c>
      <c r="G1251" s="200"/>
      <c r="H1251" s="200"/>
      <c r="I1251" s="203"/>
      <c r="J1251" s="204">
        <f>BK1251</f>
        <v>0</v>
      </c>
      <c r="K1251" s="200"/>
      <c r="L1251" s="205"/>
      <c r="M1251" s="206"/>
      <c r="N1251" s="207"/>
      <c r="O1251" s="207"/>
      <c r="P1251" s="208">
        <f>SUM(P1252:P1253)</f>
        <v>0</v>
      </c>
      <c r="Q1251" s="207"/>
      <c r="R1251" s="208">
        <f>SUM(R1252:R1253)</f>
        <v>0</v>
      </c>
      <c r="S1251" s="207"/>
      <c r="T1251" s="209">
        <f>SUM(T1252:T1253)</f>
        <v>0</v>
      </c>
      <c r="U1251" s="12"/>
      <c r="V1251" s="12"/>
      <c r="W1251" s="12"/>
      <c r="X1251" s="12"/>
      <c r="Y1251" s="12"/>
      <c r="Z1251" s="12"/>
      <c r="AA1251" s="12"/>
      <c r="AB1251" s="12"/>
      <c r="AC1251" s="12"/>
      <c r="AD1251" s="12"/>
      <c r="AE1251" s="12"/>
      <c r="AR1251" s="210" t="s">
        <v>166</v>
      </c>
      <c r="AT1251" s="211" t="s">
        <v>75</v>
      </c>
      <c r="AU1251" s="211" t="s">
        <v>76</v>
      </c>
      <c r="AY1251" s="210" t="s">
        <v>151</v>
      </c>
      <c r="BK1251" s="212">
        <f>SUM(BK1252:BK1253)</f>
        <v>0</v>
      </c>
    </row>
    <row r="1252" s="2" customFormat="1" ht="16.5" customHeight="1">
      <c r="A1252" s="39"/>
      <c r="B1252" s="40"/>
      <c r="C1252" s="226" t="s">
        <v>4618</v>
      </c>
      <c r="D1252" s="226" t="s">
        <v>159</v>
      </c>
      <c r="E1252" s="227" t="s">
        <v>4619</v>
      </c>
      <c r="F1252" s="228" t="s">
        <v>4620</v>
      </c>
      <c r="G1252" s="229" t="s">
        <v>162</v>
      </c>
      <c r="H1252" s="230">
        <v>1</v>
      </c>
      <c r="I1252" s="231"/>
      <c r="J1252" s="232">
        <f>ROUND(I1252*H1252,2)</f>
        <v>0</v>
      </c>
      <c r="K1252" s="228" t="s">
        <v>156</v>
      </c>
      <c r="L1252" s="233"/>
      <c r="M1252" s="234" t="s">
        <v>32</v>
      </c>
      <c r="N1252" s="235" t="s">
        <v>47</v>
      </c>
      <c r="O1252" s="85"/>
      <c r="P1252" s="222">
        <f>O1252*H1252</f>
        <v>0</v>
      </c>
      <c r="Q1252" s="222">
        <v>0</v>
      </c>
      <c r="R1252" s="222">
        <f>Q1252*H1252</f>
        <v>0</v>
      </c>
      <c r="S1252" s="222">
        <v>0</v>
      </c>
      <c r="T1252" s="223">
        <f>S1252*H1252</f>
        <v>0</v>
      </c>
      <c r="U1252" s="39"/>
      <c r="V1252" s="39"/>
      <c r="W1252" s="39"/>
      <c r="X1252" s="39"/>
      <c r="Y1252" s="39"/>
      <c r="Z1252" s="39"/>
      <c r="AA1252" s="39"/>
      <c r="AB1252" s="39"/>
      <c r="AC1252" s="39"/>
      <c r="AD1252" s="39"/>
      <c r="AE1252" s="39"/>
      <c r="AR1252" s="224" t="s">
        <v>668</v>
      </c>
      <c r="AT1252" s="224" t="s">
        <v>159</v>
      </c>
      <c r="AU1252" s="224" t="s">
        <v>83</v>
      </c>
      <c r="AY1252" s="17" t="s">
        <v>151</v>
      </c>
      <c r="BE1252" s="225">
        <f>IF(N1252="základní",J1252,0)</f>
        <v>0</v>
      </c>
      <c r="BF1252" s="225">
        <f>IF(N1252="snížená",J1252,0)</f>
        <v>0</v>
      </c>
      <c r="BG1252" s="225">
        <f>IF(N1252="zákl. přenesená",J1252,0)</f>
        <v>0</v>
      </c>
      <c r="BH1252" s="225">
        <f>IF(N1252="sníž. přenesená",J1252,0)</f>
        <v>0</v>
      </c>
      <c r="BI1252" s="225">
        <f>IF(N1252="nulová",J1252,0)</f>
        <v>0</v>
      </c>
      <c r="BJ1252" s="17" t="s">
        <v>83</v>
      </c>
      <c r="BK1252" s="225">
        <f>ROUND(I1252*H1252,2)</f>
        <v>0</v>
      </c>
      <c r="BL1252" s="17" t="s">
        <v>668</v>
      </c>
      <c r="BM1252" s="224" t="s">
        <v>4621</v>
      </c>
    </row>
    <row r="1253" s="2" customFormat="1" ht="37.8" customHeight="1">
      <c r="A1253" s="39"/>
      <c r="B1253" s="40"/>
      <c r="C1253" s="226" t="s">
        <v>4622</v>
      </c>
      <c r="D1253" s="226" t="s">
        <v>159</v>
      </c>
      <c r="E1253" s="227" t="s">
        <v>4623</v>
      </c>
      <c r="F1253" s="228" t="s">
        <v>4624</v>
      </c>
      <c r="G1253" s="229" t="s">
        <v>162</v>
      </c>
      <c r="H1253" s="230">
        <v>1</v>
      </c>
      <c r="I1253" s="231"/>
      <c r="J1253" s="232">
        <f>ROUND(I1253*H1253,2)</f>
        <v>0</v>
      </c>
      <c r="K1253" s="228" t="s">
        <v>156</v>
      </c>
      <c r="L1253" s="233"/>
      <c r="M1253" s="234" t="s">
        <v>32</v>
      </c>
      <c r="N1253" s="235" t="s">
        <v>47</v>
      </c>
      <c r="O1253" s="85"/>
      <c r="P1253" s="222">
        <f>O1253*H1253</f>
        <v>0</v>
      </c>
      <c r="Q1253" s="222">
        <v>0</v>
      </c>
      <c r="R1253" s="222">
        <f>Q1253*H1253</f>
        <v>0</v>
      </c>
      <c r="S1253" s="222">
        <v>0</v>
      </c>
      <c r="T1253" s="223">
        <f>S1253*H1253</f>
        <v>0</v>
      </c>
      <c r="U1253" s="39"/>
      <c r="V1253" s="39"/>
      <c r="W1253" s="39"/>
      <c r="X1253" s="39"/>
      <c r="Y1253" s="39"/>
      <c r="Z1253" s="39"/>
      <c r="AA1253" s="39"/>
      <c r="AB1253" s="39"/>
      <c r="AC1253" s="39"/>
      <c r="AD1253" s="39"/>
      <c r="AE1253" s="39"/>
      <c r="AR1253" s="224" t="s">
        <v>668</v>
      </c>
      <c r="AT1253" s="224" t="s">
        <v>159</v>
      </c>
      <c r="AU1253" s="224" t="s">
        <v>83</v>
      </c>
      <c r="AY1253" s="17" t="s">
        <v>151</v>
      </c>
      <c r="BE1253" s="225">
        <f>IF(N1253="základní",J1253,0)</f>
        <v>0</v>
      </c>
      <c r="BF1253" s="225">
        <f>IF(N1253="snížená",J1253,0)</f>
        <v>0</v>
      </c>
      <c r="BG1253" s="225">
        <f>IF(N1253="zákl. přenesená",J1253,0)</f>
        <v>0</v>
      </c>
      <c r="BH1253" s="225">
        <f>IF(N1253="sníž. přenesená",J1253,0)</f>
        <v>0</v>
      </c>
      <c r="BI1253" s="225">
        <f>IF(N1253="nulová",J1253,0)</f>
        <v>0</v>
      </c>
      <c r="BJ1253" s="17" t="s">
        <v>83</v>
      </c>
      <c r="BK1253" s="225">
        <f>ROUND(I1253*H1253,2)</f>
        <v>0</v>
      </c>
      <c r="BL1253" s="17" t="s">
        <v>668</v>
      </c>
      <c r="BM1253" s="224" t="s">
        <v>4625</v>
      </c>
    </row>
    <row r="1254" s="12" customFormat="1" ht="25.92" customHeight="1">
      <c r="A1254" s="12"/>
      <c r="B1254" s="199"/>
      <c r="C1254" s="200"/>
      <c r="D1254" s="201" t="s">
        <v>75</v>
      </c>
      <c r="E1254" s="202" t="s">
        <v>4626</v>
      </c>
      <c r="F1254" s="202" t="s">
        <v>4627</v>
      </c>
      <c r="G1254" s="200"/>
      <c r="H1254" s="200"/>
      <c r="I1254" s="203"/>
      <c r="J1254" s="204">
        <f>BK1254</f>
        <v>0</v>
      </c>
      <c r="K1254" s="200"/>
      <c r="L1254" s="205"/>
      <c r="M1254" s="206"/>
      <c r="N1254" s="207"/>
      <c r="O1254" s="207"/>
      <c r="P1254" s="208">
        <f>SUM(P1255:P1387)</f>
        <v>0</v>
      </c>
      <c r="Q1254" s="207"/>
      <c r="R1254" s="208">
        <f>SUM(R1255:R1387)</f>
        <v>11.4</v>
      </c>
      <c r="S1254" s="207"/>
      <c r="T1254" s="209">
        <f>SUM(T1255:T1387)</f>
        <v>0</v>
      </c>
      <c r="U1254" s="12"/>
      <c r="V1254" s="12"/>
      <c r="W1254" s="12"/>
      <c r="X1254" s="12"/>
      <c r="Y1254" s="12"/>
      <c r="Z1254" s="12"/>
      <c r="AA1254" s="12"/>
      <c r="AB1254" s="12"/>
      <c r="AC1254" s="12"/>
      <c r="AD1254" s="12"/>
      <c r="AE1254" s="12"/>
      <c r="AR1254" s="210" t="s">
        <v>157</v>
      </c>
      <c r="AT1254" s="211" t="s">
        <v>75</v>
      </c>
      <c r="AU1254" s="211" t="s">
        <v>76</v>
      </c>
      <c r="AY1254" s="210" t="s">
        <v>151</v>
      </c>
      <c r="BK1254" s="212">
        <f>SUM(BK1255:BK1387)</f>
        <v>0</v>
      </c>
    </row>
    <row r="1255" s="2" customFormat="1" ht="16.5" customHeight="1">
      <c r="A1255" s="39"/>
      <c r="B1255" s="40"/>
      <c r="C1255" s="226" t="s">
        <v>4628</v>
      </c>
      <c r="D1255" s="226" t="s">
        <v>159</v>
      </c>
      <c r="E1255" s="227" t="s">
        <v>4629</v>
      </c>
      <c r="F1255" s="228" t="s">
        <v>4630</v>
      </c>
      <c r="G1255" s="229" t="s">
        <v>162</v>
      </c>
      <c r="H1255" s="230">
        <v>1</v>
      </c>
      <c r="I1255" s="231"/>
      <c r="J1255" s="232">
        <f>ROUND(I1255*H1255,2)</f>
        <v>0</v>
      </c>
      <c r="K1255" s="228" t="s">
        <v>156</v>
      </c>
      <c r="L1255" s="233"/>
      <c r="M1255" s="234" t="s">
        <v>32</v>
      </c>
      <c r="N1255" s="235" t="s">
        <v>47</v>
      </c>
      <c r="O1255" s="85"/>
      <c r="P1255" s="222">
        <f>O1255*H1255</f>
        <v>0</v>
      </c>
      <c r="Q1255" s="222">
        <v>0</v>
      </c>
      <c r="R1255" s="222">
        <f>Q1255*H1255</f>
        <v>0</v>
      </c>
      <c r="S1255" s="222">
        <v>0</v>
      </c>
      <c r="T1255" s="223">
        <f>S1255*H1255</f>
        <v>0</v>
      </c>
      <c r="U1255" s="39"/>
      <c r="V1255" s="39"/>
      <c r="W1255" s="39"/>
      <c r="X1255" s="39"/>
      <c r="Y1255" s="39"/>
      <c r="Z1255" s="39"/>
      <c r="AA1255" s="39"/>
      <c r="AB1255" s="39"/>
      <c r="AC1255" s="39"/>
      <c r="AD1255" s="39"/>
      <c r="AE1255" s="39"/>
      <c r="AR1255" s="224" t="s">
        <v>188</v>
      </c>
      <c r="AT1255" s="224" t="s">
        <v>159</v>
      </c>
      <c r="AU1255" s="224" t="s">
        <v>83</v>
      </c>
      <c r="AY1255" s="17" t="s">
        <v>151</v>
      </c>
      <c r="BE1255" s="225">
        <f>IF(N1255="základní",J1255,0)</f>
        <v>0</v>
      </c>
      <c r="BF1255" s="225">
        <f>IF(N1255="snížená",J1255,0)</f>
        <v>0</v>
      </c>
      <c r="BG1255" s="225">
        <f>IF(N1255="zákl. přenesená",J1255,0)</f>
        <v>0</v>
      </c>
      <c r="BH1255" s="225">
        <f>IF(N1255="sníž. přenesená",J1255,0)</f>
        <v>0</v>
      </c>
      <c r="BI1255" s="225">
        <f>IF(N1255="nulová",J1255,0)</f>
        <v>0</v>
      </c>
      <c r="BJ1255" s="17" t="s">
        <v>83</v>
      </c>
      <c r="BK1255" s="225">
        <f>ROUND(I1255*H1255,2)</f>
        <v>0</v>
      </c>
      <c r="BL1255" s="17" t="s">
        <v>157</v>
      </c>
      <c r="BM1255" s="224" t="s">
        <v>4631</v>
      </c>
    </row>
    <row r="1256" s="2" customFormat="1" ht="24.15" customHeight="1">
      <c r="A1256" s="39"/>
      <c r="B1256" s="40"/>
      <c r="C1256" s="226" t="s">
        <v>4632</v>
      </c>
      <c r="D1256" s="226" t="s">
        <v>159</v>
      </c>
      <c r="E1256" s="227" t="s">
        <v>4633</v>
      </c>
      <c r="F1256" s="228" t="s">
        <v>4634</v>
      </c>
      <c r="G1256" s="229" t="s">
        <v>162</v>
      </c>
      <c r="H1256" s="230">
        <v>1</v>
      </c>
      <c r="I1256" s="231"/>
      <c r="J1256" s="232">
        <f>ROUND(I1256*H1256,2)</f>
        <v>0</v>
      </c>
      <c r="K1256" s="228" t="s">
        <v>156</v>
      </c>
      <c r="L1256" s="233"/>
      <c r="M1256" s="234" t="s">
        <v>32</v>
      </c>
      <c r="N1256" s="235" t="s">
        <v>47</v>
      </c>
      <c r="O1256" s="85"/>
      <c r="P1256" s="222">
        <f>O1256*H1256</f>
        <v>0</v>
      </c>
      <c r="Q1256" s="222">
        <v>0</v>
      </c>
      <c r="R1256" s="222">
        <f>Q1256*H1256</f>
        <v>0</v>
      </c>
      <c r="S1256" s="222">
        <v>0</v>
      </c>
      <c r="T1256" s="223">
        <f>S1256*H1256</f>
        <v>0</v>
      </c>
      <c r="U1256" s="39"/>
      <c r="V1256" s="39"/>
      <c r="W1256" s="39"/>
      <c r="X1256" s="39"/>
      <c r="Y1256" s="39"/>
      <c r="Z1256" s="39"/>
      <c r="AA1256" s="39"/>
      <c r="AB1256" s="39"/>
      <c r="AC1256" s="39"/>
      <c r="AD1256" s="39"/>
      <c r="AE1256" s="39"/>
      <c r="AR1256" s="224" t="s">
        <v>188</v>
      </c>
      <c r="AT1256" s="224" t="s">
        <v>159</v>
      </c>
      <c r="AU1256" s="224" t="s">
        <v>83</v>
      </c>
      <c r="AY1256" s="17" t="s">
        <v>151</v>
      </c>
      <c r="BE1256" s="225">
        <f>IF(N1256="základní",J1256,0)</f>
        <v>0</v>
      </c>
      <c r="BF1256" s="225">
        <f>IF(N1256="snížená",J1256,0)</f>
        <v>0</v>
      </c>
      <c r="BG1256" s="225">
        <f>IF(N1256="zákl. přenesená",J1256,0)</f>
        <v>0</v>
      </c>
      <c r="BH1256" s="225">
        <f>IF(N1256="sníž. přenesená",J1256,0)</f>
        <v>0</v>
      </c>
      <c r="BI1256" s="225">
        <f>IF(N1256="nulová",J1256,0)</f>
        <v>0</v>
      </c>
      <c r="BJ1256" s="17" t="s">
        <v>83</v>
      </c>
      <c r="BK1256" s="225">
        <f>ROUND(I1256*H1256,2)</f>
        <v>0</v>
      </c>
      <c r="BL1256" s="17" t="s">
        <v>157</v>
      </c>
      <c r="BM1256" s="224" t="s">
        <v>4635</v>
      </c>
    </row>
    <row r="1257" s="2" customFormat="1" ht="44.25" customHeight="1">
      <c r="A1257" s="39"/>
      <c r="B1257" s="40"/>
      <c r="C1257" s="213" t="s">
        <v>4636</v>
      </c>
      <c r="D1257" s="213" t="s">
        <v>152</v>
      </c>
      <c r="E1257" s="214" t="s">
        <v>4637</v>
      </c>
      <c r="F1257" s="215" t="s">
        <v>4638</v>
      </c>
      <c r="G1257" s="216" t="s">
        <v>172</v>
      </c>
      <c r="H1257" s="217">
        <v>16</v>
      </c>
      <c r="I1257" s="218"/>
      <c r="J1257" s="219">
        <f>ROUND(I1257*H1257,2)</f>
        <v>0</v>
      </c>
      <c r="K1257" s="215" t="s">
        <v>156</v>
      </c>
      <c r="L1257" s="45"/>
      <c r="M1257" s="220" t="s">
        <v>32</v>
      </c>
      <c r="N1257" s="221" t="s">
        <v>47</v>
      </c>
      <c r="O1257" s="85"/>
      <c r="P1257" s="222">
        <f>O1257*H1257</f>
        <v>0</v>
      </c>
      <c r="Q1257" s="222">
        <v>0</v>
      </c>
      <c r="R1257" s="222">
        <f>Q1257*H1257</f>
        <v>0</v>
      </c>
      <c r="S1257" s="222">
        <v>0</v>
      </c>
      <c r="T1257" s="223">
        <f>S1257*H1257</f>
        <v>0</v>
      </c>
      <c r="U1257" s="39"/>
      <c r="V1257" s="39"/>
      <c r="W1257" s="39"/>
      <c r="X1257" s="39"/>
      <c r="Y1257" s="39"/>
      <c r="Z1257" s="39"/>
      <c r="AA1257" s="39"/>
      <c r="AB1257" s="39"/>
      <c r="AC1257" s="39"/>
      <c r="AD1257" s="39"/>
      <c r="AE1257" s="39"/>
      <c r="AR1257" s="224" t="s">
        <v>83</v>
      </c>
      <c r="AT1257" s="224" t="s">
        <v>152</v>
      </c>
      <c r="AU1257" s="224" t="s">
        <v>83</v>
      </c>
      <c r="AY1257" s="17" t="s">
        <v>151</v>
      </c>
      <c r="BE1257" s="225">
        <f>IF(N1257="základní",J1257,0)</f>
        <v>0</v>
      </c>
      <c r="BF1257" s="225">
        <f>IF(N1257="snížená",J1257,0)</f>
        <v>0</v>
      </c>
      <c r="BG1257" s="225">
        <f>IF(N1257="zákl. přenesená",J1257,0)</f>
        <v>0</v>
      </c>
      <c r="BH1257" s="225">
        <f>IF(N1257="sníž. přenesená",J1257,0)</f>
        <v>0</v>
      </c>
      <c r="BI1257" s="225">
        <f>IF(N1257="nulová",J1257,0)</f>
        <v>0</v>
      </c>
      <c r="BJ1257" s="17" t="s">
        <v>83</v>
      </c>
      <c r="BK1257" s="225">
        <f>ROUND(I1257*H1257,2)</f>
        <v>0</v>
      </c>
      <c r="BL1257" s="17" t="s">
        <v>83</v>
      </c>
      <c r="BM1257" s="224" t="s">
        <v>4639</v>
      </c>
    </row>
    <row r="1258" s="2" customFormat="1" ht="33" customHeight="1">
      <c r="A1258" s="39"/>
      <c r="B1258" s="40"/>
      <c r="C1258" s="213" t="s">
        <v>4640</v>
      </c>
      <c r="D1258" s="213" t="s">
        <v>152</v>
      </c>
      <c r="E1258" s="214" t="s">
        <v>4641</v>
      </c>
      <c r="F1258" s="215" t="s">
        <v>4642</v>
      </c>
      <c r="G1258" s="216" t="s">
        <v>172</v>
      </c>
      <c r="H1258" s="217">
        <v>16</v>
      </c>
      <c r="I1258" s="218"/>
      <c r="J1258" s="219">
        <f>ROUND(I1258*H1258,2)</f>
        <v>0</v>
      </c>
      <c r="K1258" s="215" t="s">
        <v>156</v>
      </c>
      <c r="L1258" s="45"/>
      <c r="M1258" s="220" t="s">
        <v>32</v>
      </c>
      <c r="N1258" s="221" t="s">
        <v>47</v>
      </c>
      <c r="O1258" s="85"/>
      <c r="P1258" s="222">
        <f>O1258*H1258</f>
        <v>0</v>
      </c>
      <c r="Q1258" s="222">
        <v>0</v>
      </c>
      <c r="R1258" s="222">
        <f>Q1258*H1258</f>
        <v>0</v>
      </c>
      <c r="S1258" s="222">
        <v>0</v>
      </c>
      <c r="T1258" s="223">
        <f>S1258*H1258</f>
        <v>0</v>
      </c>
      <c r="U1258" s="39"/>
      <c r="V1258" s="39"/>
      <c r="W1258" s="39"/>
      <c r="X1258" s="39"/>
      <c r="Y1258" s="39"/>
      <c r="Z1258" s="39"/>
      <c r="AA1258" s="39"/>
      <c r="AB1258" s="39"/>
      <c r="AC1258" s="39"/>
      <c r="AD1258" s="39"/>
      <c r="AE1258" s="39"/>
      <c r="AR1258" s="224" t="s">
        <v>83</v>
      </c>
      <c r="AT1258" s="224" t="s">
        <v>152</v>
      </c>
      <c r="AU1258" s="224" t="s">
        <v>83</v>
      </c>
      <c r="AY1258" s="17" t="s">
        <v>151</v>
      </c>
      <c r="BE1258" s="225">
        <f>IF(N1258="základní",J1258,0)</f>
        <v>0</v>
      </c>
      <c r="BF1258" s="225">
        <f>IF(N1258="snížená",J1258,0)</f>
        <v>0</v>
      </c>
      <c r="BG1258" s="225">
        <f>IF(N1258="zákl. přenesená",J1258,0)</f>
        <v>0</v>
      </c>
      <c r="BH1258" s="225">
        <f>IF(N1258="sníž. přenesená",J1258,0)</f>
        <v>0</v>
      </c>
      <c r="BI1258" s="225">
        <f>IF(N1258="nulová",J1258,0)</f>
        <v>0</v>
      </c>
      <c r="BJ1258" s="17" t="s">
        <v>83</v>
      </c>
      <c r="BK1258" s="225">
        <f>ROUND(I1258*H1258,2)</f>
        <v>0</v>
      </c>
      <c r="BL1258" s="17" t="s">
        <v>83</v>
      </c>
      <c r="BM1258" s="224" t="s">
        <v>4643</v>
      </c>
    </row>
    <row r="1259" s="2" customFormat="1" ht="33" customHeight="1">
      <c r="A1259" s="39"/>
      <c r="B1259" s="40"/>
      <c r="C1259" s="213" t="s">
        <v>4644</v>
      </c>
      <c r="D1259" s="213" t="s">
        <v>152</v>
      </c>
      <c r="E1259" s="214" t="s">
        <v>4645</v>
      </c>
      <c r="F1259" s="215" t="s">
        <v>4646</v>
      </c>
      <c r="G1259" s="216" t="s">
        <v>191</v>
      </c>
      <c r="H1259" s="217">
        <v>3</v>
      </c>
      <c r="I1259" s="218"/>
      <c r="J1259" s="219">
        <f>ROUND(I1259*H1259,2)</f>
        <v>0</v>
      </c>
      <c r="K1259" s="215" t="s">
        <v>156</v>
      </c>
      <c r="L1259" s="45"/>
      <c r="M1259" s="220" t="s">
        <v>32</v>
      </c>
      <c r="N1259" s="221" t="s">
        <v>47</v>
      </c>
      <c r="O1259" s="85"/>
      <c r="P1259" s="222">
        <f>O1259*H1259</f>
        <v>0</v>
      </c>
      <c r="Q1259" s="222">
        <v>0</v>
      </c>
      <c r="R1259" s="222">
        <f>Q1259*H1259</f>
        <v>0</v>
      </c>
      <c r="S1259" s="222">
        <v>0</v>
      </c>
      <c r="T1259" s="223">
        <f>S1259*H1259</f>
        <v>0</v>
      </c>
      <c r="U1259" s="39"/>
      <c r="V1259" s="39"/>
      <c r="W1259" s="39"/>
      <c r="X1259" s="39"/>
      <c r="Y1259" s="39"/>
      <c r="Z1259" s="39"/>
      <c r="AA1259" s="39"/>
      <c r="AB1259" s="39"/>
      <c r="AC1259" s="39"/>
      <c r="AD1259" s="39"/>
      <c r="AE1259" s="39"/>
      <c r="AR1259" s="224" t="s">
        <v>157</v>
      </c>
      <c r="AT1259" s="224" t="s">
        <v>152</v>
      </c>
      <c r="AU1259" s="224" t="s">
        <v>83</v>
      </c>
      <c r="AY1259" s="17" t="s">
        <v>151</v>
      </c>
      <c r="BE1259" s="225">
        <f>IF(N1259="základní",J1259,0)</f>
        <v>0</v>
      </c>
      <c r="BF1259" s="225">
        <f>IF(N1259="snížená",J1259,0)</f>
        <v>0</v>
      </c>
      <c r="BG1259" s="225">
        <f>IF(N1259="zákl. přenesená",J1259,0)</f>
        <v>0</v>
      </c>
      <c r="BH1259" s="225">
        <f>IF(N1259="sníž. přenesená",J1259,0)</f>
        <v>0</v>
      </c>
      <c r="BI1259" s="225">
        <f>IF(N1259="nulová",J1259,0)</f>
        <v>0</v>
      </c>
      <c r="BJ1259" s="17" t="s">
        <v>83</v>
      </c>
      <c r="BK1259" s="225">
        <f>ROUND(I1259*H1259,2)</f>
        <v>0</v>
      </c>
      <c r="BL1259" s="17" t="s">
        <v>157</v>
      </c>
      <c r="BM1259" s="224" t="s">
        <v>4647</v>
      </c>
    </row>
    <row r="1260" s="2" customFormat="1" ht="16.5" customHeight="1">
      <c r="A1260" s="39"/>
      <c r="B1260" s="40"/>
      <c r="C1260" s="226" t="s">
        <v>4648</v>
      </c>
      <c r="D1260" s="226" t="s">
        <v>159</v>
      </c>
      <c r="E1260" s="227" t="s">
        <v>4649</v>
      </c>
      <c r="F1260" s="228" t="s">
        <v>4650</v>
      </c>
      <c r="G1260" s="229" t="s">
        <v>191</v>
      </c>
      <c r="H1260" s="230">
        <v>3</v>
      </c>
      <c r="I1260" s="231"/>
      <c r="J1260" s="232">
        <f>ROUND(I1260*H1260,2)</f>
        <v>0</v>
      </c>
      <c r="K1260" s="228" t="s">
        <v>156</v>
      </c>
      <c r="L1260" s="233"/>
      <c r="M1260" s="234" t="s">
        <v>32</v>
      </c>
      <c r="N1260" s="235" t="s">
        <v>47</v>
      </c>
      <c r="O1260" s="85"/>
      <c r="P1260" s="222">
        <f>O1260*H1260</f>
        <v>0</v>
      </c>
      <c r="Q1260" s="222">
        <v>0</v>
      </c>
      <c r="R1260" s="222">
        <f>Q1260*H1260</f>
        <v>0</v>
      </c>
      <c r="S1260" s="222">
        <v>0</v>
      </c>
      <c r="T1260" s="223">
        <f>S1260*H1260</f>
        <v>0</v>
      </c>
      <c r="U1260" s="39"/>
      <c r="V1260" s="39"/>
      <c r="W1260" s="39"/>
      <c r="X1260" s="39"/>
      <c r="Y1260" s="39"/>
      <c r="Z1260" s="39"/>
      <c r="AA1260" s="39"/>
      <c r="AB1260" s="39"/>
      <c r="AC1260" s="39"/>
      <c r="AD1260" s="39"/>
      <c r="AE1260" s="39"/>
      <c r="AR1260" s="224" t="s">
        <v>163</v>
      </c>
      <c r="AT1260" s="224" t="s">
        <v>159</v>
      </c>
      <c r="AU1260" s="224" t="s">
        <v>83</v>
      </c>
      <c r="AY1260" s="17" t="s">
        <v>151</v>
      </c>
      <c r="BE1260" s="225">
        <f>IF(N1260="základní",J1260,0)</f>
        <v>0</v>
      </c>
      <c r="BF1260" s="225">
        <f>IF(N1260="snížená",J1260,0)</f>
        <v>0</v>
      </c>
      <c r="BG1260" s="225">
        <f>IF(N1260="zákl. přenesená",J1260,0)</f>
        <v>0</v>
      </c>
      <c r="BH1260" s="225">
        <f>IF(N1260="sníž. přenesená",J1260,0)</f>
        <v>0</v>
      </c>
      <c r="BI1260" s="225">
        <f>IF(N1260="nulová",J1260,0)</f>
        <v>0</v>
      </c>
      <c r="BJ1260" s="17" t="s">
        <v>83</v>
      </c>
      <c r="BK1260" s="225">
        <f>ROUND(I1260*H1260,2)</f>
        <v>0</v>
      </c>
      <c r="BL1260" s="17" t="s">
        <v>164</v>
      </c>
      <c r="BM1260" s="224" t="s">
        <v>4651</v>
      </c>
    </row>
    <row r="1261" s="2" customFormat="1" ht="24.15" customHeight="1">
      <c r="A1261" s="39"/>
      <c r="B1261" s="40"/>
      <c r="C1261" s="213" t="s">
        <v>4652</v>
      </c>
      <c r="D1261" s="213" t="s">
        <v>152</v>
      </c>
      <c r="E1261" s="214" t="s">
        <v>4653</v>
      </c>
      <c r="F1261" s="215" t="s">
        <v>4654</v>
      </c>
      <c r="G1261" s="216" t="s">
        <v>191</v>
      </c>
      <c r="H1261" s="217">
        <v>2</v>
      </c>
      <c r="I1261" s="218"/>
      <c r="J1261" s="219">
        <f>ROUND(I1261*H1261,2)</f>
        <v>0</v>
      </c>
      <c r="K1261" s="215" t="s">
        <v>156</v>
      </c>
      <c r="L1261" s="45"/>
      <c r="M1261" s="220" t="s">
        <v>32</v>
      </c>
      <c r="N1261" s="221" t="s">
        <v>47</v>
      </c>
      <c r="O1261" s="85"/>
      <c r="P1261" s="222">
        <f>O1261*H1261</f>
        <v>0</v>
      </c>
      <c r="Q1261" s="222">
        <v>0</v>
      </c>
      <c r="R1261" s="222">
        <f>Q1261*H1261</f>
        <v>0</v>
      </c>
      <c r="S1261" s="222">
        <v>0</v>
      </c>
      <c r="T1261" s="223">
        <f>S1261*H1261</f>
        <v>0</v>
      </c>
      <c r="U1261" s="39"/>
      <c r="V1261" s="39"/>
      <c r="W1261" s="39"/>
      <c r="X1261" s="39"/>
      <c r="Y1261" s="39"/>
      <c r="Z1261" s="39"/>
      <c r="AA1261" s="39"/>
      <c r="AB1261" s="39"/>
      <c r="AC1261" s="39"/>
      <c r="AD1261" s="39"/>
      <c r="AE1261" s="39"/>
      <c r="AR1261" s="224" t="s">
        <v>157</v>
      </c>
      <c r="AT1261" s="224" t="s">
        <v>152</v>
      </c>
      <c r="AU1261" s="224" t="s">
        <v>83</v>
      </c>
      <c r="AY1261" s="17" t="s">
        <v>151</v>
      </c>
      <c r="BE1261" s="225">
        <f>IF(N1261="základní",J1261,0)</f>
        <v>0</v>
      </c>
      <c r="BF1261" s="225">
        <f>IF(N1261="snížená",J1261,0)</f>
        <v>0</v>
      </c>
      <c r="BG1261" s="225">
        <f>IF(N1261="zákl. přenesená",J1261,0)</f>
        <v>0</v>
      </c>
      <c r="BH1261" s="225">
        <f>IF(N1261="sníž. přenesená",J1261,0)</f>
        <v>0</v>
      </c>
      <c r="BI1261" s="225">
        <f>IF(N1261="nulová",J1261,0)</f>
        <v>0</v>
      </c>
      <c r="BJ1261" s="17" t="s">
        <v>83</v>
      </c>
      <c r="BK1261" s="225">
        <f>ROUND(I1261*H1261,2)</f>
        <v>0</v>
      </c>
      <c r="BL1261" s="17" t="s">
        <v>157</v>
      </c>
      <c r="BM1261" s="224" t="s">
        <v>4655</v>
      </c>
    </row>
    <row r="1262" s="2" customFormat="1" ht="16.5" customHeight="1">
      <c r="A1262" s="39"/>
      <c r="B1262" s="40"/>
      <c r="C1262" s="226" t="s">
        <v>4656</v>
      </c>
      <c r="D1262" s="226" t="s">
        <v>159</v>
      </c>
      <c r="E1262" s="227" t="s">
        <v>4657</v>
      </c>
      <c r="F1262" s="228" t="s">
        <v>4658</v>
      </c>
      <c r="G1262" s="229" t="s">
        <v>162</v>
      </c>
      <c r="H1262" s="230">
        <v>2</v>
      </c>
      <c r="I1262" s="231"/>
      <c r="J1262" s="232">
        <f>ROUND(I1262*H1262,2)</f>
        <v>0</v>
      </c>
      <c r="K1262" s="228" t="s">
        <v>156</v>
      </c>
      <c r="L1262" s="233"/>
      <c r="M1262" s="234" t="s">
        <v>32</v>
      </c>
      <c r="N1262" s="235" t="s">
        <v>47</v>
      </c>
      <c r="O1262" s="85"/>
      <c r="P1262" s="222">
        <f>O1262*H1262</f>
        <v>0</v>
      </c>
      <c r="Q1262" s="222">
        <v>0</v>
      </c>
      <c r="R1262" s="222">
        <f>Q1262*H1262</f>
        <v>0</v>
      </c>
      <c r="S1262" s="222">
        <v>0</v>
      </c>
      <c r="T1262" s="223">
        <f>S1262*H1262</f>
        <v>0</v>
      </c>
      <c r="U1262" s="39"/>
      <c r="V1262" s="39"/>
      <c r="W1262" s="39"/>
      <c r="X1262" s="39"/>
      <c r="Y1262" s="39"/>
      <c r="Z1262" s="39"/>
      <c r="AA1262" s="39"/>
      <c r="AB1262" s="39"/>
      <c r="AC1262" s="39"/>
      <c r="AD1262" s="39"/>
      <c r="AE1262" s="39"/>
      <c r="AR1262" s="224" t="s">
        <v>163</v>
      </c>
      <c r="AT1262" s="224" t="s">
        <v>159</v>
      </c>
      <c r="AU1262" s="224" t="s">
        <v>83</v>
      </c>
      <c r="AY1262" s="17" t="s">
        <v>151</v>
      </c>
      <c r="BE1262" s="225">
        <f>IF(N1262="základní",J1262,0)</f>
        <v>0</v>
      </c>
      <c r="BF1262" s="225">
        <f>IF(N1262="snížená",J1262,0)</f>
        <v>0</v>
      </c>
      <c r="BG1262" s="225">
        <f>IF(N1262="zákl. přenesená",J1262,0)</f>
        <v>0</v>
      </c>
      <c r="BH1262" s="225">
        <f>IF(N1262="sníž. přenesená",J1262,0)</f>
        <v>0</v>
      </c>
      <c r="BI1262" s="225">
        <f>IF(N1262="nulová",J1262,0)</f>
        <v>0</v>
      </c>
      <c r="BJ1262" s="17" t="s">
        <v>83</v>
      </c>
      <c r="BK1262" s="225">
        <f>ROUND(I1262*H1262,2)</f>
        <v>0</v>
      </c>
      <c r="BL1262" s="17" t="s">
        <v>164</v>
      </c>
      <c r="BM1262" s="224" t="s">
        <v>4659</v>
      </c>
    </row>
    <row r="1263" s="2" customFormat="1" ht="16.5" customHeight="1">
      <c r="A1263" s="39"/>
      <c r="B1263" s="40"/>
      <c r="C1263" s="213" t="s">
        <v>4660</v>
      </c>
      <c r="D1263" s="213" t="s">
        <v>152</v>
      </c>
      <c r="E1263" s="214" t="s">
        <v>4661</v>
      </c>
      <c r="F1263" s="215" t="s">
        <v>4662</v>
      </c>
      <c r="G1263" s="216" t="s">
        <v>2017</v>
      </c>
      <c r="H1263" s="217">
        <v>5</v>
      </c>
      <c r="I1263" s="218"/>
      <c r="J1263" s="219">
        <f>ROUND(I1263*H1263,2)</f>
        <v>0</v>
      </c>
      <c r="K1263" s="215" t="s">
        <v>156</v>
      </c>
      <c r="L1263" s="45"/>
      <c r="M1263" s="220" t="s">
        <v>32</v>
      </c>
      <c r="N1263" s="221" t="s">
        <v>47</v>
      </c>
      <c r="O1263" s="85"/>
      <c r="P1263" s="222">
        <f>O1263*H1263</f>
        <v>0</v>
      </c>
      <c r="Q1263" s="222">
        <v>0</v>
      </c>
      <c r="R1263" s="222">
        <f>Q1263*H1263</f>
        <v>0</v>
      </c>
      <c r="S1263" s="222">
        <v>0</v>
      </c>
      <c r="T1263" s="223">
        <f>S1263*H1263</f>
        <v>0</v>
      </c>
      <c r="U1263" s="39"/>
      <c r="V1263" s="39"/>
      <c r="W1263" s="39"/>
      <c r="X1263" s="39"/>
      <c r="Y1263" s="39"/>
      <c r="Z1263" s="39"/>
      <c r="AA1263" s="39"/>
      <c r="AB1263" s="39"/>
      <c r="AC1263" s="39"/>
      <c r="AD1263" s="39"/>
      <c r="AE1263" s="39"/>
      <c r="AR1263" s="224" t="s">
        <v>497</v>
      </c>
      <c r="AT1263" s="224" t="s">
        <v>152</v>
      </c>
      <c r="AU1263" s="224" t="s">
        <v>83</v>
      </c>
      <c r="AY1263" s="17" t="s">
        <v>151</v>
      </c>
      <c r="BE1263" s="225">
        <f>IF(N1263="základní",J1263,0)</f>
        <v>0</v>
      </c>
      <c r="BF1263" s="225">
        <f>IF(N1263="snížená",J1263,0)</f>
        <v>0</v>
      </c>
      <c r="BG1263" s="225">
        <f>IF(N1263="zákl. přenesená",J1263,0)</f>
        <v>0</v>
      </c>
      <c r="BH1263" s="225">
        <f>IF(N1263="sníž. přenesená",J1263,0)</f>
        <v>0</v>
      </c>
      <c r="BI1263" s="225">
        <f>IF(N1263="nulová",J1263,0)</f>
        <v>0</v>
      </c>
      <c r="BJ1263" s="17" t="s">
        <v>83</v>
      </c>
      <c r="BK1263" s="225">
        <f>ROUND(I1263*H1263,2)</f>
        <v>0</v>
      </c>
      <c r="BL1263" s="17" t="s">
        <v>497</v>
      </c>
      <c r="BM1263" s="224" t="s">
        <v>4663</v>
      </c>
    </row>
    <row r="1264" s="2" customFormat="1" ht="37.8" customHeight="1">
      <c r="A1264" s="39"/>
      <c r="B1264" s="40"/>
      <c r="C1264" s="213" t="s">
        <v>4664</v>
      </c>
      <c r="D1264" s="213" t="s">
        <v>152</v>
      </c>
      <c r="E1264" s="214" t="s">
        <v>4665</v>
      </c>
      <c r="F1264" s="215" t="s">
        <v>4666</v>
      </c>
      <c r="G1264" s="216" t="s">
        <v>2017</v>
      </c>
      <c r="H1264" s="217">
        <v>5</v>
      </c>
      <c r="I1264" s="218"/>
      <c r="J1264" s="219">
        <f>ROUND(I1264*H1264,2)</f>
        <v>0</v>
      </c>
      <c r="K1264" s="215" t="s">
        <v>156</v>
      </c>
      <c r="L1264" s="45"/>
      <c r="M1264" s="220" t="s">
        <v>32</v>
      </c>
      <c r="N1264" s="221" t="s">
        <v>47</v>
      </c>
      <c r="O1264" s="85"/>
      <c r="P1264" s="222">
        <f>O1264*H1264</f>
        <v>0</v>
      </c>
      <c r="Q1264" s="222">
        <v>0</v>
      </c>
      <c r="R1264" s="222">
        <f>Q1264*H1264</f>
        <v>0</v>
      </c>
      <c r="S1264" s="222">
        <v>0</v>
      </c>
      <c r="T1264" s="223">
        <f>S1264*H1264</f>
        <v>0</v>
      </c>
      <c r="U1264" s="39"/>
      <c r="V1264" s="39"/>
      <c r="W1264" s="39"/>
      <c r="X1264" s="39"/>
      <c r="Y1264" s="39"/>
      <c r="Z1264" s="39"/>
      <c r="AA1264" s="39"/>
      <c r="AB1264" s="39"/>
      <c r="AC1264" s="39"/>
      <c r="AD1264" s="39"/>
      <c r="AE1264" s="39"/>
      <c r="AR1264" s="224" t="s">
        <v>157</v>
      </c>
      <c r="AT1264" s="224" t="s">
        <v>152</v>
      </c>
      <c r="AU1264" s="224" t="s">
        <v>83</v>
      </c>
      <c r="AY1264" s="17" t="s">
        <v>151</v>
      </c>
      <c r="BE1264" s="225">
        <f>IF(N1264="základní",J1264,0)</f>
        <v>0</v>
      </c>
      <c r="BF1264" s="225">
        <f>IF(N1264="snížená",J1264,0)</f>
        <v>0</v>
      </c>
      <c r="BG1264" s="225">
        <f>IF(N1264="zákl. přenesená",J1264,0)</f>
        <v>0</v>
      </c>
      <c r="BH1264" s="225">
        <f>IF(N1264="sníž. přenesená",J1264,0)</f>
        <v>0</v>
      </c>
      <c r="BI1264" s="225">
        <f>IF(N1264="nulová",J1264,0)</f>
        <v>0</v>
      </c>
      <c r="BJ1264" s="17" t="s">
        <v>83</v>
      </c>
      <c r="BK1264" s="225">
        <f>ROUND(I1264*H1264,2)</f>
        <v>0</v>
      </c>
      <c r="BL1264" s="17" t="s">
        <v>157</v>
      </c>
      <c r="BM1264" s="224" t="s">
        <v>4667</v>
      </c>
    </row>
    <row r="1265" s="2" customFormat="1" ht="16.5" customHeight="1">
      <c r="A1265" s="39"/>
      <c r="B1265" s="40"/>
      <c r="C1265" s="213" t="s">
        <v>4668</v>
      </c>
      <c r="D1265" s="213" t="s">
        <v>152</v>
      </c>
      <c r="E1265" s="214" t="s">
        <v>4669</v>
      </c>
      <c r="F1265" s="215" t="s">
        <v>4670</v>
      </c>
      <c r="G1265" s="216" t="s">
        <v>2017</v>
      </c>
      <c r="H1265" s="217">
        <v>5</v>
      </c>
      <c r="I1265" s="218"/>
      <c r="J1265" s="219">
        <f>ROUND(I1265*H1265,2)</f>
        <v>0</v>
      </c>
      <c r="K1265" s="215" t="s">
        <v>156</v>
      </c>
      <c r="L1265" s="45"/>
      <c r="M1265" s="220" t="s">
        <v>32</v>
      </c>
      <c r="N1265" s="221" t="s">
        <v>47</v>
      </c>
      <c r="O1265" s="85"/>
      <c r="P1265" s="222">
        <f>O1265*H1265</f>
        <v>0</v>
      </c>
      <c r="Q1265" s="222">
        <v>0</v>
      </c>
      <c r="R1265" s="222">
        <f>Q1265*H1265</f>
        <v>0</v>
      </c>
      <c r="S1265" s="222">
        <v>0</v>
      </c>
      <c r="T1265" s="223">
        <f>S1265*H1265</f>
        <v>0</v>
      </c>
      <c r="U1265" s="39"/>
      <c r="V1265" s="39"/>
      <c r="W1265" s="39"/>
      <c r="X1265" s="39"/>
      <c r="Y1265" s="39"/>
      <c r="Z1265" s="39"/>
      <c r="AA1265" s="39"/>
      <c r="AB1265" s="39"/>
      <c r="AC1265" s="39"/>
      <c r="AD1265" s="39"/>
      <c r="AE1265" s="39"/>
      <c r="AR1265" s="224" t="s">
        <v>83</v>
      </c>
      <c r="AT1265" s="224" t="s">
        <v>152</v>
      </c>
      <c r="AU1265" s="224" t="s">
        <v>83</v>
      </c>
      <c r="AY1265" s="17" t="s">
        <v>151</v>
      </c>
      <c r="BE1265" s="225">
        <f>IF(N1265="základní",J1265,0)</f>
        <v>0</v>
      </c>
      <c r="BF1265" s="225">
        <f>IF(N1265="snížená",J1265,0)</f>
        <v>0</v>
      </c>
      <c r="BG1265" s="225">
        <f>IF(N1265="zákl. přenesená",J1265,0)</f>
        <v>0</v>
      </c>
      <c r="BH1265" s="225">
        <f>IF(N1265="sníž. přenesená",J1265,0)</f>
        <v>0</v>
      </c>
      <c r="BI1265" s="225">
        <f>IF(N1265="nulová",J1265,0)</f>
        <v>0</v>
      </c>
      <c r="BJ1265" s="17" t="s">
        <v>83</v>
      </c>
      <c r="BK1265" s="225">
        <f>ROUND(I1265*H1265,2)</f>
        <v>0</v>
      </c>
      <c r="BL1265" s="17" t="s">
        <v>83</v>
      </c>
      <c r="BM1265" s="224" t="s">
        <v>4671</v>
      </c>
    </row>
    <row r="1266" s="2" customFormat="1" ht="24.15" customHeight="1">
      <c r="A1266" s="39"/>
      <c r="B1266" s="40"/>
      <c r="C1266" s="213" t="s">
        <v>4672</v>
      </c>
      <c r="D1266" s="213" t="s">
        <v>152</v>
      </c>
      <c r="E1266" s="214" t="s">
        <v>4673</v>
      </c>
      <c r="F1266" s="215" t="s">
        <v>4674</v>
      </c>
      <c r="G1266" s="216" t="s">
        <v>191</v>
      </c>
      <c r="H1266" s="217">
        <v>17</v>
      </c>
      <c r="I1266" s="218"/>
      <c r="J1266" s="219">
        <f>ROUND(I1266*H1266,2)</f>
        <v>0</v>
      </c>
      <c r="K1266" s="215" t="s">
        <v>156</v>
      </c>
      <c r="L1266" s="45"/>
      <c r="M1266" s="220" t="s">
        <v>32</v>
      </c>
      <c r="N1266" s="221" t="s">
        <v>47</v>
      </c>
      <c r="O1266" s="85"/>
      <c r="P1266" s="222">
        <f>O1266*H1266</f>
        <v>0</v>
      </c>
      <c r="Q1266" s="222">
        <v>0</v>
      </c>
      <c r="R1266" s="222">
        <f>Q1266*H1266</f>
        <v>0</v>
      </c>
      <c r="S1266" s="222">
        <v>0</v>
      </c>
      <c r="T1266" s="223">
        <f>S1266*H1266</f>
        <v>0</v>
      </c>
      <c r="U1266" s="39"/>
      <c r="V1266" s="39"/>
      <c r="W1266" s="39"/>
      <c r="X1266" s="39"/>
      <c r="Y1266" s="39"/>
      <c r="Z1266" s="39"/>
      <c r="AA1266" s="39"/>
      <c r="AB1266" s="39"/>
      <c r="AC1266" s="39"/>
      <c r="AD1266" s="39"/>
      <c r="AE1266" s="39"/>
      <c r="AR1266" s="224" t="s">
        <v>497</v>
      </c>
      <c r="AT1266" s="224" t="s">
        <v>152</v>
      </c>
      <c r="AU1266" s="224" t="s">
        <v>83</v>
      </c>
      <c r="AY1266" s="17" t="s">
        <v>151</v>
      </c>
      <c r="BE1266" s="225">
        <f>IF(N1266="základní",J1266,0)</f>
        <v>0</v>
      </c>
      <c r="BF1266" s="225">
        <f>IF(N1266="snížená",J1266,0)</f>
        <v>0</v>
      </c>
      <c r="BG1266" s="225">
        <f>IF(N1266="zákl. přenesená",J1266,0)</f>
        <v>0</v>
      </c>
      <c r="BH1266" s="225">
        <f>IF(N1266="sníž. přenesená",J1266,0)</f>
        <v>0</v>
      </c>
      <c r="BI1266" s="225">
        <f>IF(N1266="nulová",J1266,0)</f>
        <v>0</v>
      </c>
      <c r="BJ1266" s="17" t="s">
        <v>83</v>
      </c>
      <c r="BK1266" s="225">
        <f>ROUND(I1266*H1266,2)</f>
        <v>0</v>
      </c>
      <c r="BL1266" s="17" t="s">
        <v>497</v>
      </c>
      <c r="BM1266" s="224" t="s">
        <v>4675</v>
      </c>
    </row>
    <row r="1267" s="2" customFormat="1" ht="24.15" customHeight="1">
      <c r="A1267" s="39"/>
      <c r="B1267" s="40"/>
      <c r="C1267" s="213" t="s">
        <v>4676</v>
      </c>
      <c r="D1267" s="213" t="s">
        <v>152</v>
      </c>
      <c r="E1267" s="214" t="s">
        <v>4677</v>
      </c>
      <c r="F1267" s="215" t="s">
        <v>4678</v>
      </c>
      <c r="G1267" s="216" t="s">
        <v>162</v>
      </c>
      <c r="H1267" s="217">
        <v>7</v>
      </c>
      <c r="I1267" s="218"/>
      <c r="J1267" s="219">
        <f>ROUND(I1267*H1267,2)</f>
        <v>0</v>
      </c>
      <c r="K1267" s="215" t="s">
        <v>156</v>
      </c>
      <c r="L1267" s="45"/>
      <c r="M1267" s="220" t="s">
        <v>32</v>
      </c>
      <c r="N1267" s="221" t="s">
        <v>47</v>
      </c>
      <c r="O1267" s="85"/>
      <c r="P1267" s="222">
        <f>O1267*H1267</f>
        <v>0</v>
      </c>
      <c r="Q1267" s="222">
        <v>0</v>
      </c>
      <c r="R1267" s="222">
        <f>Q1267*H1267</f>
        <v>0</v>
      </c>
      <c r="S1267" s="222">
        <v>0</v>
      </c>
      <c r="T1267" s="223">
        <f>S1267*H1267</f>
        <v>0</v>
      </c>
      <c r="U1267" s="39"/>
      <c r="V1267" s="39"/>
      <c r="W1267" s="39"/>
      <c r="X1267" s="39"/>
      <c r="Y1267" s="39"/>
      <c r="Z1267" s="39"/>
      <c r="AA1267" s="39"/>
      <c r="AB1267" s="39"/>
      <c r="AC1267" s="39"/>
      <c r="AD1267" s="39"/>
      <c r="AE1267" s="39"/>
      <c r="AR1267" s="224" t="s">
        <v>497</v>
      </c>
      <c r="AT1267" s="224" t="s">
        <v>152</v>
      </c>
      <c r="AU1267" s="224" t="s">
        <v>83</v>
      </c>
      <c r="AY1267" s="17" t="s">
        <v>151</v>
      </c>
      <c r="BE1267" s="225">
        <f>IF(N1267="základní",J1267,0)</f>
        <v>0</v>
      </c>
      <c r="BF1267" s="225">
        <f>IF(N1267="snížená",J1267,0)</f>
        <v>0</v>
      </c>
      <c r="BG1267" s="225">
        <f>IF(N1267="zákl. přenesená",J1267,0)</f>
        <v>0</v>
      </c>
      <c r="BH1267" s="225">
        <f>IF(N1267="sníž. přenesená",J1267,0)</f>
        <v>0</v>
      </c>
      <c r="BI1267" s="225">
        <f>IF(N1267="nulová",J1267,0)</f>
        <v>0</v>
      </c>
      <c r="BJ1267" s="17" t="s">
        <v>83</v>
      </c>
      <c r="BK1267" s="225">
        <f>ROUND(I1267*H1267,2)</f>
        <v>0</v>
      </c>
      <c r="BL1267" s="17" t="s">
        <v>497</v>
      </c>
      <c r="BM1267" s="224" t="s">
        <v>4679</v>
      </c>
    </row>
    <row r="1268" s="2" customFormat="1" ht="24.15" customHeight="1">
      <c r="A1268" s="39"/>
      <c r="B1268" s="40"/>
      <c r="C1268" s="213" t="s">
        <v>4680</v>
      </c>
      <c r="D1268" s="213" t="s">
        <v>152</v>
      </c>
      <c r="E1268" s="214" t="s">
        <v>4681</v>
      </c>
      <c r="F1268" s="215" t="s">
        <v>4682</v>
      </c>
      <c r="G1268" s="216" t="s">
        <v>191</v>
      </c>
      <c r="H1268" s="217">
        <v>17</v>
      </c>
      <c r="I1268" s="218"/>
      <c r="J1268" s="219">
        <f>ROUND(I1268*H1268,2)</f>
        <v>0</v>
      </c>
      <c r="K1268" s="215" t="s">
        <v>156</v>
      </c>
      <c r="L1268" s="45"/>
      <c r="M1268" s="220" t="s">
        <v>32</v>
      </c>
      <c r="N1268" s="221" t="s">
        <v>47</v>
      </c>
      <c r="O1268" s="85"/>
      <c r="P1268" s="222">
        <f>O1268*H1268</f>
        <v>0</v>
      </c>
      <c r="Q1268" s="222">
        <v>0</v>
      </c>
      <c r="R1268" s="222">
        <f>Q1268*H1268</f>
        <v>0</v>
      </c>
      <c r="S1268" s="222">
        <v>0</v>
      </c>
      <c r="T1268" s="223">
        <f>S1268*H1268</f>
        <v>0</v>
      </c>
      <c r="U1268" s="39"/>
      <c r="V1268" s="39"/>
      <c r="W1268" s="39"/>
      <c r="X1268" s="39"/>
      <c r="Y1268" s="39"/>
      <c r="Z1268" s="39"/>
      <c r="AA1268" s="39"/>
      <c r="AB1268" s="39"/>
      <c r="AC1268" s="39"/>
      <c r="AD1268" s="39"/>
      <c r="AE1268" s="39"/>
      <c r="AR1268" s="224" t="s">
        <v>83</v>
      </c>
      <c r="AT1268" s="224" t="s">
        <v>152</v>
      </c>
      <c r="AU1268" s="224" t="s">
        <v>83</v>
      </c>
      <c r="AY1268" s="17" t="s">
        <v>151</v>
      </c>
      <c r="BE1268" s="225">
        <f>IF(N1268="základní",J1268,0)</f>
        <v>0</v>
      </c>
      <c r="BF1268" s="225">
        <f>IF(N1268="snížená",J1268,0)</f>
        <v>0</v>
      </c>
      <c r="BG1268" s="225">
        <f>IF(N1268="zákl. přenesená",J1268,0)</f>
        <v>0</v>
      </c>
      <c r="BH1268" s="225">
        <f>IF(N1268="sníž. přenesená",J1268,0)</f>
        <v>0</v>
      </c>
      <c r="BI1268" s="225">
        <f>IF(N1268="nulová",J1268,0)</f>
        <v>0</v>
      </c>
      <c r="BJ1268" s="17" t="s">
        <v>83</v>
      </c>
      <c r="BK1268" s="225">
        <f>ROUND(I1268*H1268,2)</f>
        <v>0</v>
      </c>
      <c r="BL1268" s="17" t="s">
        <v>83</v>
      </c>
      <c r="BM1268" s="224" t="s">
        <v>4683</v>
      </c>
    </row>
    <row r="1269" s="2" customFormat="1" ht="24.15" customHeight="1">
      <c r="A1269" s="39"/>
      <c r="B1269" s="40"/>
      <c r="C1269" s="213" t="s">
        <v>4684</v>
      </c>
      <c r="D1269" s="213" t="s">
        <v>152</v>
      </c>
      <c r="E1269" s="214" t="s">
        <v>4685</v>
      </c>
      <c r="F1269" s="215" t="s">
        <v>4686</v>
      </c>
      <c r="G1269" s="216" t="s">
        <v>162</v>
      </c>
      <c r="H1269" s="217">
        <v>1</v>
      </c>
      <c r="I1269" s="218"/>
      <c r="J1269" s="219">
        <f>ROUND(I1269*H1269,2)</f>
        <v>0</v>
      </c>
      <c r="K1269" s="215" t="s">
        <v>156</v>
      </c>
      <c r="L1269" s="45"/>
      <c r="M1269" s="220" t="s">
        <v>32</v>
      </c>
      <c r="N1269" s="221" t="s">
        <v>47</v>
      </c>
      <c r="O1269" s="85"/>
      <c r="P1269" s="222">
        <f>O1269*H1269</f>
        <v>0</v>
      </c>
      <c r="Q1269" s="222">
        <v>0</v>
      </c>
      <c r="R1269" s="222">
        <f>Q1269*H1269</f>
        <v>0</v>
      </c>
      <c r="S1269" s="222">
        <v>0</v>
      </c>
      <c r="T1269" s="223">
        <f>S1269*H1269</f>
        <v>0</v>
      </c>
      <c r="U1269" s="39"/>
      <c r="V1269" s="39"/>
      <c r="W1269" s="39"/>
      <c r="X1269" s="39"/>
      <c r="Y1269" s="39"/>
      <c r="Z1269" s="39"/>
      <c r="AA1269" s="39"/>
      <c r="AB1269" s="39"/>
      <c r="AC1269" s="39"/>
      <c r="AD1269" s="39"/>
      <c r="AE1269" s="39"/>
      <c r="AR1269" s="224" t="s">
        <v>157</v>
      </c>
      <c r="AT1269" s="224" t="s">
        <v>152</v>
      </c>
      <c r="AU1269" s="224" t="s">
        <v>83</v>
      </c>
      <c r="AY1269" s="17" t="s">
        <v>151</v>
      </c>
      <c r="BE1269" s="225">
        <f>IF(N1269="základní",J1269,0)</f>
        <v>0</v>
      </c>
      <c r="BF1269" s="225">
        <f>IF(N1269="snížená",J1269,0)</f>
        <v>0</v>
      </c>
      <c r="BG1269" s="225">
        <f>IF(N1269="zákl. přenesená",J1269,0)</f>
        <v>0</v>
      </c>
      <c r="BH1269" s="225">
        <f>IF(N1269="sníž. přenesená",J1269,0)</f>
        <v>0</v>
      </c>
      <c r="BI1269" s="225">
        <f>IF(N1269="nulová",J1269,0)</f>
        <v>0</v>
      </c>
      <c r="BJ1269" s="17" t="s">
        <v>83</v>
      </c>
      <c r="BK1269" s="225">
        <f>ROUND(I1269*H1269,2)</f>
        <v>0</v>
      </c>
      <c r="BL1269" s="17" t="s">
        <v>157</v>
      </c>
      <c r="BM1269" s="224" t="s">
        <v>4687</v>
      </c>
    </row>
    <row r="1270" s="2" customFormat="1" ht="24.15" customHeight="1">
      <c r="A1270" s="39"/>
      <c r="B1270" s="40"/>
      <c r="C1270" s="213" t="s">
        <v>4688</v>
      </c>
      <c r="D1270" s="213" t="s">
        <v>152</v>
      </c>
      <c r="E1270" s="214" t="s">
        <v>4689</v>
      </c>
      <c r="F1270" s="215" t="s">
        <v>4690</v>
      </c>
      <c r="G1270" s="216" t="s">
        <v>162</v>
      </c>
      <c r="H1270" s="217">
        <v>1</v>
      </c>
      <c r="I1270" s="218"/>
      <c r="J1270" s="219">
        <f>ROUND(I1270*H1270,2)</f>
        <v>0</v>
      </c>
      <c r="K1270" s="215" t="s">
        <v>156</v>
      </c>
      <c r="L1270" s="45"/>
      <c r="M1270" s="220" t="s">
        <v>32</v>
      </c>
      <c r="N1270" s="221" t="s">
        <v>47</v>
      </c>
      <c r="O1270" s="85"/>
      <c r="P1270" s="222">
        <f>O1270*H1270</f>
        <v>0</v>
      </c>
      <c r="Q1270" s="222">
        <v>0</v>
      </c>
      <c r="R1270" s="222">
        <f>Q1270*H1270</f>
        <v>0</v>
      </c>
      <c r="S1270" s="222">
        <v>0</v>
      </c>
      <c r="T1270" s="223">
        <f>S1270*H1270</f>
        <v>0</v>
      </c>
      <c r="U1270" s="39"/>
      <c r="V1270" s="39"/>
      <c r="W1270" s="39"/>
      <c r="X1270" s="39"/>
      <c r="Y1270" s="39"/>
      <c r="Z1270" s="39"/>
      <c r="AA1270" s="39"/>
      <c r="AB1270" s="39"/>
      <c r="AC1270" s="39"/>
      <c r="AD1270" s="39"/>
      <c r="AE1270" s="39"/>
      <c r="AR1270" s="224" t="s">
        <v>157</v>
      </c>
      <c r="AT1270" s="224" t="s">
        <v>152</v>
      </c>
      <c r="AU1270" s="224" t="s">
        <v>83</v>
      </c>
      <c r="AY1270" s="17" t="s">
        <v>151</v>
      </c>
      <c r="BE1270" s="225">
        <f>IF(N1270="základní",J1270,0)</f>
        <v>0</v>
      </c>
      <c r="BF1270" s="225">
        <f>IF(N1270="snížená",J1270,0)</f>
        <v>0</v>
      </c>
      <c r="BG1270" s="225">
        <f>IF(N1270="zákl. přenesená",J1270,0)</f>
        <v>0</v>
      </c>
      <c r="BH1270" s="225">
        <f>IF(N1270="sníž. přenesená",J1270,0)</f>
        <v>0</v>
      </c>
      <c r="BI1270" s="225">
        <f>IF(N1270="nulová",J1270,0)</f>
        <v>0</v>
      </c>
      <c r="BJ1270" s="17" t="s">
        <v>83</v>
      </c>
      <c r="BK1270" s="225">
        <f>ROUND(I1270*H1270,2)</f>
        <v>0</v>
      </c>
      <c r="BL1270" s="17" t="s">
        <v>157</v>
      </c>
      <c r="BM1270" s="224" t="s">
        <v>4691</v>
      </c>
    </row>
    <row r="1271" s="2" customFormat="1" ht="21.75" customHeight="1">
      <c r="A1271" s="39"/>
      <c r="B1271" s="40"/>
      <c r="C1271" s="226" t="s">
        <v>4692</v>
      </c>
      <c r="D1271" s="226" t="s">
        <v>159</v>
      </c>
      <c r="E1271" s="227" t="s">
        <v>4693</v>
      </c>
      <c r="F1271" s="228" t="s">
        <v>4694</v>
      </c>
      <c r="G1271" s="229" t="s">
        <v>162</v>
      </c>
      <c r="H1271" s="230">
        <v>1</v>
      </c>
      <c r="I1271" s="231"/>
      <c r="J1271" s="232">
        <f>ROUND(I1271*H1271,2)</f>
        <v>0</v>
      </c>
      <c r="K1271" s="228" t="s">
        <v>156</v>
      </c>
      <c r="L1271" s="233"/>
      <c r="M1271" s="234" t="s">
        <v>32</v>
      </c>
      <c r="N1271" s="235" t="s">
        <v>47</v>
      </c>
      <c r="O1271" s="85"/>
      <c r="P1271" s="222">
        <f>O1271*H1271</f>
        <v>0</v>
      </c>
      <c r="Q1271" s="222">
        <v>0</v>
      </c>
      <c r="R1271" s="222">
        <f>Q1271*H1271</f>
        <v>0</v>
      </c>
      <c r="S1271" s="222">
        <v>0</v>
      </c>
      <c r="T1271" s="223">
        <f>S1271*H1271</f>
        <v>0</v>
      </c>
      <c r="U1271" s="39"/>
      <c r="V1271" s="39"/>
      <c r="W1271" s="39"/>
      <c r="X1271" s="39"/>
      <c r="Y1271" s="39"/>
      <c r="Z1271" s="39"/>
      <c r="AA1271" s="39"/>
      <c r="AB1271" s="39"/>
      <c r="AC1271" s="39"/>
      <c r="AD1271" s="39"/>
      <c r="AE1271" s="39"/>
      <c r="AR1271" s="224" t="s">
        <v>188</v>
      </c>
      <c r="AT1271" s="224" t="s">
        <v>159</v>
      </c>
      <c r="AU1271" s="224" t="s">
        <v>83</v>
      </c>
      <c r="AY1271" s="17" t="s">
        <v>151</v>
      </c>
      <c r="BE1271" s="225">
        <f>IF(N1271="základní",J1271,0)</f>
        <v>0</v>
      </c>
      <c r="BF1271" s="225">
        <f>IF(N1271="snížená",J1271,0)</f>
        <v>0</v>
      </c>
      <c r="BG1271" s="225">
        <f>IF(N1271="zákl. přenesená",J1271,0)</f>
        <v>0</v>
      </c>
      <c r="BH1271" s="225">
        <f>IF(N1271="sníž. přenesená",J1271,0)</f>
        <v>0</v>
      </c>
      <c r="BI1271" s="225">
        <f>IF(N1271="nulová",J1271,0)</f>
        <v>0</v>
      </c>
      <c r="BJ1271" s="17" t="s">
        <v>83</v>
      </c>
      <c r="BK1271" s="225">
        <f>ROUND(I1271*H1271,2)</f>
        <v>0</v>
      </c>
      <c r="BL1271" s="17" t="s">
        <v>157</v>
      </c>
      <c r="BM1271" s="224" t="s">
        <v>4695</v>
      </c>
    </row>
    <row r="1272" s="2" customFormat="1" ht="16.5" customHeight="1">
      <c r="A1272" s="39"/>
      <c r="B1272" s="40"/>
      <c r="C1272" s="226" t="s">
        <v>4696</v>
      </c>
      <c r="D1272" s="226" t="s">
        <v>159</v>
      </c>
      <c r="E1272" s="227" t="s">
        <v>4697</v>
      </c>
      <c r="F1272" s="228" t="s">
        <v>4698</v>
      </c>
      <c r="G1272" s="229" t="s">
        <v>162</v>
      </c>
      <c r="H1272" s="230">
        <v>1</v>
      </c>
      <c r="I1272" s="231"/>
      <c r="J1272" s="232">
        <f>ROUND(I1272*H1272,2)</f>
        <v>0</v>
      </c>
      <c r="K1272" s="228" t="s">
        <v>156</v>
      </c>
      <c r="L1272" s="233"/>
      <c r="M1272" s="234" t="s">
        <v>32</v>
      </c>
      <c r="N1272" s="235" t="s">
        <v>47</v>
      </c>
      <c r="O1272" s="85"/>
      <c r="P1272" s="222">
        <f>O1272*H1272</f>
        <v>0</v>
      </c>
      <c r="Q1272" s="222">
        <v>0</v>
      </c>
      <c r="R1272" s="222">
        <f>Q1272*H1272</f>
        <v>0</v>
      </c>
      <c r="S1272" s="222">
        <v>0</v>
      </c>
      <c r="T1272" s="223">
        <f>S1272*H1272</f>
        <v>0</v>
      </c>
      <c r="U1272" s="39"/>
      <c r="V1272" s="39"/>
      <c r="W1272" s="39"/>
      <c r="X1272" s="39"/>
      <c r="Y1272" s="39"/>
      <c r="Z1272" s="39"/>
      <c r="AA1272" s="39"/>
      <c r="AB1272" s="39"/>
      <c r="AC1272" s="39"/>
      <c r="AD1272" s="39"/>
      <c r="AE1272" s="39"/>
      <c r="AR1272" s="224" t="s">
        <v>188</v>
      </c>
      <c r="AT1272" s="224" t="s">
        <v>159</v>
      </c>
      <c r="AU1272" s="224" t="s">
        <v>83</v>
      </c>
      <c r="AY1272" s="17" t="s">
        <v>151</v>
      </c>
      <c r="BE1272" s="225">
        <f>IF(N1272="základní",J1272,0)</f>
        <v>0</v>
      </c>
      <c r="BF1272" s="225">
        <f>IF(N1272="snížená",J1272,0)</f>
        <v>0</v>
      </c>
      <c r="BG1272" s="225">
        <f>IF(N1272="zákl. přenesená",J1272,0)</f>
        <v>0</v>
      </c>
      <c r="BH1272" s="225">
        <f>IF(N1272="sníž. přenesená",J1272,0)</f>
        <v>0</v>
      </c>
      <c r="BI1272" s="225">
        <f>IF(N1272="nulová",J1272,0)</f>
        <v>0</v>
      </c>
      <c r="BJ1272" s="17" t="s">
        <v>83</v>
      </c>
      <c r="BK1272" s="225">
        <f>ROUND(I1272*H1272,2)</f>
        <v>0</v>
      </c>
      <c r="BL1272" s="17" t="s">
        <v>157</v>
      </c>
      <c r="BM1272" s="224" t="s">
        <v>4699</v>
      </c>
    </row>
    <row r="1273" s="2" customFormat="1" ht="21.75" customHeight="1">
      <c r="A1273" s="39"/>
      <c r="B1273" s="40"/>
      <c r="C1273" s="213" t="s">
        <v>4700</v>
      </c>
      <c r="D1273" s="213" t="s">
        <v>152</v>
      </c>
      <c r="E1273" s="214" t="s">
        <v>4701</v>
      </c>
      <c r="F1273" s="215" t="s">
        <v>4702</v>
      </c>
      <c r="G1273" s="216" t="s">
        <v>162</v>
      </c>
      <c r="H1273" s="217">
        <v>1</v>
      </c>
      <c r="I1273" s="218"/>
      <c r="J1273" s="219">
        <f>ROUND(I1273*H1273,2)</f>
        <v>0</v>
      </c>
      <c r="K1273" s="215" t="s">
        <v>156</v>
      </c>
      <c r="L1273" s="45"/>
      <c r="M1273" s="220" t="s">
        <v>32</v>
      </c>
      <c r="N1273" s="221" t="s">
        <v>47</v>
      </c>
      <c r="O1273" s="85"/>
      <c r="P1273" s="222">
        <f>O1273*H1273</f>
        <v>0</v>
      </c>
      <c r="Q1273" s="222">
        <v>0</v>
      </c>
      <c r="R1273" s="222">
        <f>Q1273*H1273</f>
        <v>0</v>
      </c>
      <c r="S1273" s="222">
        <v>0</v>
      </c>
      <c r="T1273" s="223">
        <f>S1273*H1273</f>
        <v>0</v>
      </c>
      <c r="U1273" s="39"/>
      <c r="V1273" s="39"/>
      <c r="W1273" s="39"/>
      <c r="X1273" s="39"/>
      <c r="Y1273" s="39"/>
      <c r="Z1273" s="39"/>
      <c r="AA1273" s="39"/>
      <c r="AB1273" s="39"/>
      <c r="AC1273" s="39"/>
      <c r="AD1273" s="39"/>
      <c r="AE1273" s="39"/>
      <c r="AR1273" s="224" t="s">
        <v>497</v>
      </c>
      <c r="AT1273" s="224" t="s">
        <v>152</v>
      </c>
      <c r="AU1273" s="224" t="s">
        <v>83</v>
      </c>
      <c r="AY1273" s="17" t="s">
        <v>151</v>
      </c>
      <c r="BE1273" s="225">
        <f>IF(N1273="základní",J1273,0)</f>
        <v>0</v>
      </c>
      <c r="BF1273" s="225">
        <f>IF(N1273="snížená",J1273,0)</f>
        <v>0</v>
      </c>
      <c r="BG1273" s="225">
        <f>IF(N1273="zákl. přenesená",J1273,0)</f>
        <v>0</v>
      </c>
      <c r="BH1273" s="225">
        <f>IF(N1273="sníž. přenesená",J1273,0)</f>
        <v>0</v>
      </c>
      <c r="BI1273" s="225">
        <f>IF(N1273="nulová",J1273,0)</f>
        <v>0</v>
      </c>
      <c r="BJ1273" s="17" t="s">
        <v>83</v>
      </c>
      <c r="BK1273" s="225">
        <f>ROUND(I1273*H1273,2)</f>
        <v>0</v>
      </c>
      <c r="BL1273" s="17" t="s">
        <v>497</v>
      </c>
      <c r="BM1273" s="224" t="s">
        <v>4703</v>
      </c>
    </row>
    <row r="1274" s="2" customFormat="1" ht="24.15" customHeight="1">
      <c r="A1274" s="39"/>
      <c r="B1274" s="40"/>
      <c r="C1274" s="226" t="s">
        <v>4704</v>
      </c>
      <c r="D1274" s="226" t="s">
        <v>159</v>
      </c>
      <c r="E1274" s="227" t="s">
        <v>4705</v>
      </c>
      <c r="F1274" s="228" t="s">
        <v>4706</v>
      </c>
      <c r="G1274" s="229" t="s">
        <v>162</v>
      </c>
      <c r="H1274" s="230">
        <v>1</v>
      </c>
      <c r="I1274" s="231"/>
      <c r="J1274" s="232">
        <f>ROUND(I1274*H1274,2)</f>
        <v>0</v>
      </c>
      <c r="K1274" s="228" t="s">
        <v>156</v>
      </c>
      <c r="L1274" s="233"/>
      <c r="M1274" s="234" t="s">
        <v>32</v>
      </c>
      <c r="N1274" s="235" t="s">
        <v>47</v>
      </c>
      <c r="O1274" s="85"/>
      <c r="P1274" s="222">
        <f>O1274*H1274</f>
        <v>0</v>
      </c>
      <c r="Q1274" s="222">
        <v>0</v>
      </c>
      <c r="R1274" s="222">
        <f>Q1274*H1274</f>
        <v>0</v>
      </c>
      <c r="S1274" s="222">
        <v>0</v>
      </c>
      <c r="T1274" s="223">
        <f>S1274*H1274</f>
        <v>0</v>
      </c>
      <c r="U1274" s="39"/>
      <c r="V1274" s="39"/>
      <c r="W1274" s="39"/>
      <c r="X1274" s="39"/>
      <c r="Y1274" s="39"/>
      <c r="Z1274" s="39"/>
      <c r="AA1274" s="39"/>
      <c r="AB1274" s="39"/>
      <c r="AC1274" s="39"/>
      <c r="AD1274" s="39"/>
      <c r="AE1274" s="39"/>
      <c r="AR1274" s="224" t="s">
        <v>163</v>
      </c>
      <c r="AT1274" s="224" t="s">
        <v>159</v>
      </c>
      <c r="AU1274" s="224" t="s">
        <v>83</v>
      </c>
      <c r="AY1274" s="17" t="s">
        <v>151</v>
      </c>
      <c r="BE1274" s="225">
        <f>IF(N1274="základní",J1274,0)</f>
        <v>0</v>
      </c>
      <c r="BF1274" s="225">
        <f>IF(N1274="snížená",J1274,0)</f>
        <v>0</v>
      </c>
      <c r="BG1274" s="225">
        <f>IF(N1274="zákl. přenesená",J1274,0)</f>
        <v>0</v>
      </c>
      <c r="BH1274" s="225">
        <f>IF(N1274="sníž. přenesená",J1274,0)</f>
        <v>0</v>
      </c>
      <c r="BI1274" s="225">
        <f>IF(N1274="nulová",J1274,0)</f>
        <v>0</v>
      </c>
      <c r="BJ1274" s="17" t="s">
        <v>83</v>
      </c>
      <c r="BK1274" s="225">
        <f>ROUND(I1274*H1274,2)</f>
        <v>0</v>
      </c>
      <c r="BL1274" s="17" t="s">
        <v>164</v>
      </c>
      <c r="BM1274" s="224" t="s">
        <v>4707</v>
      </c>
    </row>
    <row r="1275" s="2" customFormat="1" ht="24.15" customHeight="1">
      <c r="A1275" s="39"/>
      <c r="B1275" s="40"/>
      <c r="C1275" s="226" t="s">
        <v>4708</v>
      </c>
      <c r="D1275" s="226" t="s">
        <v>159</v>
      </c>
      <c r="E1275" s="227" t="s">
        <v>4709</v>
      </c>
      <c r="F1275" s="228" t="s">
        <v>4710</v>
      </c>
      <c r="G1275" s="229" t="s">
        <v>162</v>
      </c>
      <c r="H1275" s="230">
        <v>1</v>
      </c>
      <c r="I1275" s="231"/>
      <c r="J1275" s="232">
        <f>ROUND(I1275*H1275,2)</f>
        <v>0</v>
      </c>
      <c r="K1275" s="228" t="s">
        <v>156</v>
      </c>
      <c r="L1275" s="233"/>
      <c r="M1275" s="234" t="s">
        <v>32</v>
      </c>
      <c r="N1275" s="235" t="s">
        <v>47</v>
      </c>
      <c r="O1275" s="85"/>
      <c r="P1275" s="222">
        <f>O1275*H1275</f>
        <v>0</v>
      </c>
      <c r="Q1275" s="222">
        <v>0</v>
      </c>
      <c r="R1275" s="222">
        <f>Q1275*H1275</f>
        <v>0</v>
      </c>
      <c r="S1275" s="222">
        <v>0</v>
      </c>
      <c r="T1275" s="223">
        <f>S1275*H1275</f>
        <v>0</v>
      </c>
      <c r="U1275" s="39"/>
      <c r="V1275" s="39"/>
      <c r="W1275" s="39"/>
      <c r="X1275" s="39"/>
      <c r="Y1275" s="39"/>
      <c r="Z1275" s="39"/>
      <c r="AA1275" s="39"/>
      <c r="AB1275" s="39"/>
      <c r="AC1275" s="39"/>
      <c r="AD1275" s="39"/>
      <c r="AE1275" s="39"/>
      <c r="AR1275" s="224" t="s">
        <v>163</v>
      </c>
      <c r="AT1275" s="224" t="s">
        <v>159</v>
      </c>
      <c r="AU1275" s="224" t="s">
        <v>83</v>
      </c>
      <c r="AY1275" s="17" t="s">
        <v>151</v>
      </c>
      <c r="BE1275" s="225">
        <f>IF(N1275="základní",J1275,0)</f>
        <v>0</v>
      </c>
      <c r="BF1275" s="225">
        <f>IF(N1275="snížená",J1275,0)</f>
        <v>0</v>
      </c>
      <c r="BG1275" s="225">
        <f>IF(N1275="zákl. přenesená",J1275,0)</f>
        <v>0</v>
      </c>
      <c r="BH1275" s="225">
        <f>IF(N1275="sníž. přenesená",J1275,0)</f>
        <v>0</v>
      </c>
      <c r="BI1275" s="225">
        <f>IF(N1275="nulová",J1275,0)</f>
        <v>0</v>
      </c>
      <c r="BJ1275" s="17" t="s">
        <v>83</v>
      </c>
      <c r="BK1275" s="225">
        <f>ROUND(I1275*H1275,2)</f>
        <v>0</v>
      </c>
      <c r="BL1275" s="17" t="s">
        <v>164</v>
      </c>
      <c r="BM1275" s="224" t="s">
        <v>4711</v>
      </c>
    </row>
    <row r="1276" s="2" customFormat="1" ht="21.75" customHeight="1">
      <c r="A1276" s="39"/>
      <c r="B1276" s="40"/>
      <c r="C1276" s="226" t="s">
        <v>4712</v>
      </c>
      <c r="D1276" s="226" t="s">
        <v>159</v>
      </c>
      <c r="E1276" s="227" t="s">
        <v>4713</v>
      </c>
      <c r="F1276" s="228" t="s">
        <v>4714</v>
      </c>
      <c r="G1276" s="229" t="s">
        <v>162</v>
      </c>
      <c r="H1276" s="230">
        <v>1</v>
      </c>
      <c r="I1276" s="231"/>
      <c r="J1276" s="232">
        <f>ROUND(I1276*H1276,2)</f>
        <v>0</v>
      </c>
      <c r="K1276" s="228" t="s">
        <v>156</v>
      </c>
      <c r="L1276" s="233"/>
      <c r="M1276" s="234" t="s">
        <v>32</v>
      </c>
      <c r="N1276" s="235" t="s">
        <v>47</v>
      </c>
      <c r="O1276" s="85"/>
      <c r="P1276" s="222">
        <f>O1276*H1276</f>
        <v>0</v>
      </c>
      <c r="Q1276" s="222">
        <v>0</v>
      </c>
      <c r="R1276" s="222">
        <f>Q1276*H1276</f>
        <v>0</v>
      </c>
      <c r="S1276" s="222">
        <v>0</v>
      </c>
      <c r="T1276" s="223">
        <f>S1276*H1276</f>
        <v>0</v>
      </c>
      <c r="U1276" s="39"/>
      <c r="V1276" s="39"/>
      <c r="W1276" s="39"/>
      <c r="X1276" s="39"/>
      <c r="Y1276" s="39"/>
      <c r="Z1276" s="39"/>
      <c r="AA1276" s="39"/>
      <c r="AB1276" s="39"/>
      <c r="AC1276" s="39"/>
      <c r="AD1276" s="39"/>
      <c r="AE1276" s="39"/>
      <c r="AR1276" s="224" t="s">
        <v>163</v>
      </c>
      <c r="AT1276" s="224" t="s">
        <v>159</v>
      </c>
      <c r="AU1276" s="224" t="s">
        <v>83</v>
      </c>
      <c r="AY1276" s="17" t="s">
        <v>151</v>
      </c>
      <c r="BE1276" s="225">
        <f>IF(N1276="základní",J1276,0)</f>
        <v>0</v>
      </c>
      <c r="BF1276" s="225">
        <f>IF(N1276="snížená",J1276,0)</f>
        <v>0</v>
      </c>
      <c r="BG1276" s="225">
        <f>IF(N1276="zákl. přenesená",J1276,0)</f>
        <v>0</v>
      </c>
      <c r="BH1276" s="225">
        <f>IF(N1276="sníž. přenesená",J1276,0)</f>
        <v>0</v>
      </c>
      <c r="BI1276" s="225">
        <f>IF(N1276="nulová",J1276,0)</f>
        <v>0</v>
      </c>
      <c r="BJ1276" s="17" t="s">
        <v>83</v>
      </c>
      <c r="BK1276" s="225">
        <f>ROUND(I1276*H1276,2)</f>
        <v>0</v>
      </c>
      <c r="BL1276" s="17" t="s">
        <v>164</v>
      </c>
      <c r="BM1276" s="224" t="s">
        <v>4715</v>
      </c>
    </row>
    <row r="1277" s="2" customFormat="1">
      <c r="A1277" s="39"/>
      <c r="B1277" s="40"/>
      <c r="C1277" s="41"/>
      <c r="D1277" s="240" t="s">
        <v>2145</v>
      </c>
      <c r="E1277" s="41"/>
      <c r="F1277" s="271" t="s">
        <v>4716</v>
      </c>
      <c r="G1277" s="41"/>
      <c r="H1277" s="41"/>
      <c r="I1277" s="272"/>
      <c r="J1277" s="41"/>
      <c r="K1277" s="41"/>
      <c r="L1277" s="45"/>
      <c r="M1277" s="273"/>
      <c r="N1277" s="274"/>
      <c r="O1277" s="85"/>
      <c r="P1277" s="85"/>
      <c r="Q1277" s="85"/>
      <c r="R1277" s="85"/>
      <c r="S1277" s="85"/>
      <c r="T1277" s="86"/>
      <c r="U1277" s="39"/>
      <c r="V1277" s="39"/>
      <c r="W1277" s="39"/>
      <c r="X1277" s="39"/>
      <c r="Y1277" s="39"/>
      <c r="Z1277" s="39"/>
      <c r="AA1277" s="39"/>
      <c r="AB1277" s="39"/>
      <c r="AC1277" s="39"/>
      <c r="AD1277" s="39"/>
      <c r="AE1277" s="39"/>
      <c r="AT1277" s="17" t="s">
        <v>2145</v>
      </c>
      <c r="AU1277" s="17" t="s">
        <v>83</v>
      </c>
    </row>
    <row r="1278" s="2" customFormat="1" ht="24.15" customHeight="1">
      <c r="A1278" s="39"/>
      <c r="B1278" s="40"/>
      <c r="C1278" s="226" t="s">
        <v>4717</v>
      </c>
      <c r="D1278" s="226" t="s">
        <v>159</v>
      </c>
      <c r="E1278" s="227" t="s">
        <v>4718</v>
      </c>
      <c r="F1278" s="228" t="s">
        <v>4719</v>
      </c>
      <c r="G1278" s="229" t="s">
        <v>162</v>
      </c>
      <c r="H1278" s="230">
        <v>1</v>
      </c>
      <c r="I1278" s="231"/>
      <c r="J1278" s="232">
        <f>ROUND(I1278*H1278,2)</f>
        <v>0</v>
      </c>
      <c r="K1278" s="228" t="s">
        <v>156</v>
      </c>
      <c r="L1278" s="233"/>
      <c r="M1278" s="234" t="s">
        <v>32</v>
      </c>
      <c r="N1278" s="235" t="s">
        <v>47</v>
      </c>
      <c r="O1278" s="85"/>
      <c r="P1278" s="222">
        <f>O1278*H1278</f>
        <v>0</v>
      </c>
      <c r="Q1278" s="222">
        <v>0</v>
      </c>
      <c r="R1278" s="222">
        <f>Q1278*H1278</f>
        <v>0</v>
      </c>
      <c r="S1278" s="222">
        <v>0</v>
      </c>
      <c r="T1278" s="223">
        <f>S1278*H1278</f>
        <v>0</v>
      </c>
      <c r="U1278" s="39"/>
      <c r="V1278" s="39"/>
      <c r="W1278" s="39"/>
      <c r="X1278" s="39"/>
      <c r="Y1278" s="39"/>
      <c r="Z1278" s="39"/>
      <c r="AA1278" s="39"/>
      <c r="AB1278" s="39"/>
      <c r="AC1278" s="39"/>
      <c r="AD1278" s="39"/>
      <c r="AE1278" s="39"/>
      <c r="AR1278" s="224" t="s">
        <v>163</v>
      </c>
      <c r="AT1278" s="224" t="s">
        <v>159</v>
      </c>
      <c r="AU1278" s="224" t="s">
        <v>83</v>
      </c>
      <c r="AY1278" s="17" t="s">
        <v>151</v>
      </c>
      <c r="BE1278" s="225">
        <f>IF(N1278="základní",J1278,0)</f>
        <v>0</v>
      </c>
      <c r="BF1278" s="225">
        <f>IF(N1278="snížená",J1278,0)</f>
        <v>0</v>
      </c>
      <c r="BG1278" s="225">
        <f>IF(N1278="zákl. přenesená",J1278,0)</f>
        <v>0</v>
      </c>
      <c r="BH1278" s="225">
        <f>IF(N1278="sníž. přenesená",J1278,0)</f>
        <v>0</v>
      </c>
      <c r="BI1278" s="225">
        <f>IF(N1278="nulová",J1278,0)</f>
        <v>0</v>
      </c>
      <c r="BJ1278" s="17" t="s">
        <v>83</v>
      </c>
      <c r="BK1278" s="225">
        <f>ROUND(I1278*H1278,2)</f>
        <v>0</v>
      </c>
      <c r="BL1278" s="17" t="s">
        <v>164</v>
      </c>
      <c r="BM1278" s="224" t="s">
        <v>4720</v>
      </c>
    </row>
    <row r="1279" s="2" customFormat="1">
      <c r="A1279" s="39"/>
      <c r="B1279" s="40"/>
      <c r="C1279" s="41"/>
      <c r="D1279" s="240" t="s">
        <v>2145</v>
      </c>
      <c r="E1279" s="41"/>
      <c r="F1279" s="271" t="s">
        <v>4721</v>
      </c>
      <c r="G1279" s="41"/>
      <c r="H1279" s="41"/>
      <c r="I1279" s="272"/>
      <c r="J1279" s="41"/>
      <c r="K1279" s="41"/>
      <c r="L1279" s="45"/>
      <c r="M1279" s="273"/>
      <c r="N1279" s="274"/>
      <c r="O1279" s="85"/>
      <c r="P1279" s="85"/>
      <c r="Q1279" s="85"/>
      <c r="R1279" s="85"/>
      <c r="S1279" s="85"/>
      <c r="T1279" s="86"/>
      <c r="U1279" s="39"/>
      <c r="V1279" s="39"/>
      <c r="W1279" s="39"/>
      <c r="X1279" s="39"/>
      <c r="Y1279" s="39"/>
      <c r="Z1279" s="39"/>
      <c r="AA1279" s="39"/>
      <c r="AB1279" s="39"/>
      <c r="AC1279" s="39"/>
      <c r="AD1279" s="39"/>
      <c r="AE1279" s="39"/>
      <c r="AT1279" s="17" t="s">
        <v>2145</v>
      </c>
      <c r="AU1279" s="17" t="s">
        <v>83</v>
      </c>
    </row>
    <row r="1280" s="2" customFormat="1" ht="16.5" customHeight="1">
      <c r="A1280" s="39"/>
      <c r="B1280" s="40"/>
      <c r="C1280" s="213" t="s">
        <v>4722</v>
      </c>
      <c r="D1280" s="213" t="s">
        <v>152</v>
      </c>
      <c r="E1280" s="214" t="s">
        <v>4723</v>
      </c>
      <c r="F1280" s="215" t="s">
        <v>4724</v>
      </c>
      <c r="G1280" s="216" t="s">
        <v>162</v>
      </c>
      <c r="H1280" s="217">
        <v>1</v>
      </c>
      <c r="I1280" s="218"/>
      <c r="J1280" s="219">
        <f>ROUND(I1280*H1280,2)</f>
        <v>0</v>
      </c>
      <c r="K1280" s="215" t="s">
        <v>156</v>
      </c>
      <c r="L1280" s="45"/>
      <c r="M1280" s="220" t="s">
        <v>32</v>
      </c>
      <c r="N1280" s="221" t="s">
        <v>47</v>
      </c>
      <c r="O1280" s="85"/>
      <c r="P1280" s="222">
        <f>O1280*H1280</f>
        <v>0</v>
      </c>
      <c r="Q1280" s="222">
        <v>0</v>
      </c>
      <c r="R1280" s="222">
        <f>Q1280*H1280</f>
        <v>0</v>
      </c>
      <c r="S1280" s="222">
        <v>0</v>
      </c>
      <c r="T1280" s="223">
        <f>S1280*H1280</f>
        <v>0</v>
      </c>
      <c r="U1280" s="39"/>
      <c r="V1280" s="39"/>
      <c r="W1280" s="39"/>
      <c r="X1280" s="39"/>
      <c r="Y1280" s="39"/>
      <c r="Z1280" s="39"/>
      <c r="AA1280" s="39"/>
      <c r="AB1280" s="39"/>
      <c r="AC1280" s="39"/>
      <c r="AD1280" s="39"/>
      <c r="AE1280" s="39"/>
      <c r="AR1280" s="224" t="s">
        <v>497</v>
      </c>
      <c r="AT1280" s="224" t="s">
        <v>152</v>
      </c>
      <c r="AU1280" s="224" t="s">
        <v>83</v>
      </c>
      <c r="AY1280" s="17" t="s">
        <v>151</v>
      </c>
      <c r="BE1280" s="225">
        <f>IF(N1280="základní",J1280,0)</f>
        <v>0</v>
      </c>
      <c r="BF1280" s="225">
        <f>IF(N1280="snížená",J1280,0)</f>
        <v>0</v>
      </c>
      <c r="BG1280" s="225">
        <f>IF(N1280="zákl. přenesená",J1280,0)</f>
        <v>0</v>
      </c>
      <c r="BH1280" s="225">
        <f>IF(N1280="sníž. přenesená",J1280,0)</f>
        <v>0</v>
      </c>
      <c r="BI1280" s="225">
        <f>IF(N1280="nulová",J1280,0)</f>
        <v>0</v>
      </c>
      <c r="BJ1280" s="17" t="s">
        <v>83</v>
      </c>
      <c r="BK1280" s="225">
        <f>ROUND(I1280*H1280,2)</f>
        <v>0</v>
      </c>
      <c r="BL1280" s="17" t="s">
        <v>497</v>
      </c>
      <c r="BM1280" s="224" t="s">
        <v>4725</v>
      </c>
    </row>
    <row r="1281" s="2" customFormat="1" ht="16.5" customHeight="1">
      <c r="A1281" s="39"/>
      <c r="B1281" s="40"/>
      <c r="C1281" s="213" t="s">
        <v>4726</v>
      </c>
      <c r="D1281" s="213" t="s">
        <v>152</v>
      </c>
      <c r="E1281" s="214" t="s">
        <v>4727</v>
      </c>
      <c r="F1281" s="215" t="s">
        <v>4728</v>
      </c>
      <c r="G1281" s="216" t="s">
        <v>162</v>
      </c>
      <c r="H1281" s="217">
        <v>2</v>
      </c>
      <c r="I1281" s="218"/>
      <c r="J1281" s="219">
        <f>ROUND(I1281*H1281,2)</f>
        <v>0</v>
      </c>
      <c r="K1281" s="215" t="s">
        <v>156</v>
      </c>
      <c r="L1281" s="45"/>
      <c r="M1281" s="220" t="s">
        <v>32</v>
      </c>
      <c r="N1281" s="221" t="s">
        <v>47</v>
      </c>
      <c r="O1281" s="85"/>
      <c r="P1281" s="222">
        <f>O1281*H1281</f>
        <v>0</v>
      </c>
      <c r="Q1281" s="222">
        <v>0</v>
      </c>
      <c r="R1281" s="222">
        <f>Q1281*H1281</f>
        <v>0</v>
      </c>
      <c r="S1281" s="222">
        <v>0</v>
      </c>
      <c r="T1281" s="223">
        <f>S1281*H1281</f>
        <v>0</v>
      </c>
      <c r="U1281" s="39"/>
      <c r="V1281" s="39"/>
      <c r="W1281" s="39"/>
      <c r="X1281" s="39"/>
      <c r="Y1281" s="39"/>
      <c r="Z1281" s="39"/>
      <c r="AA1281" s="39"/>
      <c r="AB1281" s="39"/>
      <c r="AC1281" s="39"/>
      <c r="AD1281" s="39"/>
      <c r="AE1281" s="39"/>
      <c r="AR1281" s="224" t="s">
        <v>497</v>
      </c>
      <c r="AT1281" s="224" t="s">
        <v>152</v>
      </c>
      <c r="AU1281" s="224" t="s">
        <v>83</v>
      </c>
      <c r="AY1281" s="17" t="s">
        <v>151</v>
      </c>
      <c r="BE1281" s="225">
        <f>IF(N1281="základní",J1281,0)</f>
        <v>0</v>
      </c>
      <c r="BF1281" s="225">
        <f>IF(N1281="snížená",J1281,0)</f>
        <v>0</v>
      </c>
      <c r="BG1281" s="225">
        <f>IF(N1281="zákl. přenesená",J1281,0)</f>
        <v>0</v>
      </c>
      <c r="BH1281" s="225">
        <f>IF(N1281="sníž. přenesená",J1281,0)</f>
        <v>0</v>
      </c>
      <c r="BI1281" s="225">
        <f>IF(N1281="nulová",J1281,0)</f>
        <v>0</v>
      </c>
      <c r="BJ1281" s="17" t="s">
        <v>83</v>
      </c>
      <c r="BK1281" s="225">
        <f>ROUND(I1281*H1281,2)</f>
        <v>0</v>
      </c>
      <c r="BL1281" s="17" t="s">
        <v>497</v>
      </c>
      <c r="BM1281" s="224" t="s">
        <v>4729</v>
      </c>
    </row>
    <row r="1282" s="2" customFormat="1" ht="16.5" customHeight="1">
      <c r="A1282" s="39"/>
      <c r="B1282" s="40"/>
      <c r="C1282" s="213" t="s">
        <v>4730</v>
      </c>
      <c r="D1282" s="213" t="s">
        <v>152</v>
      </c>
      <c r="E1282" s="214" t="s">
        <v>4731</v>
      </c>
      <c r="F1282" s="215" t="s">
        <v>4732</v>
      </c>
      <c r="G1282" s="216" t="s">
        <v>162</v>
      </c>
      <c r="H1282" s="217">
        <v>3</v>
      </c>
      <c r="I1282" s="218"/>
      <c r="J1282" s="219">
        <f>ROUND(I1282*H1282,2)</f>
        <v>0</v>
      </c>
      <c r="K1282" s="215" t="s">
        <v>156</v>
      </c>
      <c r="L1282" s="45"/>
      <c r="M1282" s="220" t="s">
        <v>32</v>
      </c>
      <c r="N1282" s="221" t="s">
        <v>47</v>
      </c>
      <c r="O1282" s="85"/>
      <c r="P1282" s="222">
        <f>O1282*H1282</f>
        <v>0</v>
      </c>
      <c r="Q1282" s="222">
        <v>0</v>
      </c>
      <c r="R1282" s="222">
        <f>Q1282*H1282</f>
        <v>0</v>
      </c>
      <c r="S1282" s="222">
        <v>0</v>
      </c>
      <c r="T1282" s="223">
        <f>S1282*H1282</f>
        <v>0</v>
      </c>
      <c r="U1282" s="39"/>
      <c r="V1282" s="39"/>
      <c r="W1282" s="39"/>
      <c r="X1282" s="39"/>
      <c r="Y1282" s="39"/>
      <c r="Z1282" s="39"/>
      <c r="AA1282" s="39"/>
      <c r="AB1282" s="39"/>
      <c r="AC1282" s="39"/>
      <c r="AD1282" s="39"/>
      <c r="AE1282" s="39"/>
      <c r="AR1282" s="224" t="s">
        <v>83</v>
      </c>
      <c r="AT1282" s="224" t="s">
        <v>152</v>
      </c>
      <c r="AU1282" s="224" t="s">
        <v>83</v>
      </c>
      <c r="AY1282" s="17" t="s">
        <v>151</v>
      </c>
      <c r="BE1282" s="225">
        <f>IF(N1282="základní",J1282,0)</f>
        <v>0</v>
      </c>
      <c r="BF1282" s="225">
        <f>IF(N1282="snížená",J1282,0)</f>
        <v>0</v>
      </c>
      <c r="BG1282" s="225">
        <f>IF(N1282="zákl. přenesená",J1282,0)</f>
        <v>0</v>
      </c>
      <c r="BH1282" s="225">
        <f>IF(N1282="sníž. přenesená",J1282,0)</f>
        <v>0</v>
      </c>
      <c r="BI1282" s="225">
        <f>IF(N1282="nulová",J1282,0)</f>
        <v>0</v>
      </c>
      <c r="BJ1282" s="17" t="s">
        <v>83</v>
      </c>
      <c r="BK1282" s="225">
        <f>ROUND(I1282*H1282,2)</f>
        <v>0</v>
      </c>
      <c r="BL1282" s="17" t="s">
        <v>83</v>
      </c>
      <c r="BM1282" s="224" t="s">
        <v>4733</v>
      </c>
    </row>
    <row r="1283" s="2" customFormat="1" ht="16.5" customHeight="1">
      <c r="A1283" s="39"/>
      <c r="B1283" s="40"/>
      <c r="C1283" s="213" t="s">
        <v>4734</v>
      </c>
      <c r="D1283" s="213" t="s">
        <v>152</v>
      </c>
      <c r="E1283" s="214" t="s">
        <v>4735</v>
      </c>
      <c r="F1283" s="215" t="s">
        <v>4736</v>
      </c>
      <c r="G1283" s="216" t="s">
        <v>3817</v>
      </c>
      <c r="H1283" s="217">
        <v>12</v>
      </c>
      <c r="I1283" s="218"/>
      <c r="J1283" s="219">
        <f>ROUND(I1283*H1283,2)</f>
        <v>0</v>
      </c>
      <c r="K1283" s="215" t="s">
        <v>156</v>
      </c>
      <c r="L1283" s="45"/>
      <c r="M1283" s="220" t="s">
        <v>32</v>
      </c>
      <c r="N1283" s="221" t="s">
        <v>47</v>
      </c>
      <c r="O1283" s="85"/>
      <c r="P1283" s="222">
        <f>O1283*H1283</f>
        <v>0</v>
      </c>
      <c r="Q1283" s="222">
        <v>0</v>
      </c>
      <c r="R1283" s="222">
        <f>Q1283*H1283</f>
        <v>0</v>
      </c>
      <c r="S1283" s="222">
        <v>0</v>
      </c>
      <c r="T1283" s="223">
        <f>S1283*H1283</f>
        <v>0</v>
      </c>
      <c r="U1283" s="39"/>
      <c r="V1283" s="39"/>
      <c r="W1283" s="39"/>
      <c r="X1283" s="39"/>
      <c r="Y1283" s="39"/>
      <c r="Z1283" s="39"/>
      <c r="AA1283" s="39"/>
      <c r="AB1283" s="39"/>
      <c r="AC1283" s="39"/>
      <c r="AD1283" s="39"/>
      <c r="AE1283" s="39"/>
      <c r="AR1283" s="224" t="s">
        <v>497</v>
      </c>
      <c r="AT1283" s="224" t="s">
        <v>152</v>
      </c>
      <c r="AU1283" s="224" t="s">
        <v>83</v>
      </c>
      <c r="AY1283" s="17" t="s">
        <v>151</v>
      </c>
      <c r="BE1283" s="225">
        <f>IF(N1283="základní",J1283,0)</f>
        <v>0</v>
      </c>
      <c r="BF1283" s="225">
        <f>IF(N1283="snížená",J1283,0)</f>
        <v>0</v>
      </c>
      <c r="BG1283" s="225">
        <f>IF(N1283="zákl. přenesená",J1283,0)</f>
        <v>0</v>
      </c>
      <c r="BH1283" s="225">
        <f>IF(N1283="sníž. přenesená",J1283,0)</f>
        <v>0</v>
      </c>
      <c r="BI1283" s="225">
        <f>IF(N1283="nulová",J1283,0)</f>
        <v>0</v>
      </c>
      <c r="BJ1283" s="17" t="s">
        <v>83</v>
      </c>
      <c r="BK1283" s="225">
        <f>ROUND(I1283*H1283,2)</f>
        <v>0</v>
      </c>
      <c r="BL1283" s="17" t="s">
        <v>497</v>
      </c>
      <c r="BM1283" s="224" t="s">
        <v>4737</v>
      </c>
    </row>
    <row r="1284" s="2" customFormat="1" ht="55.5" customHeight="1">
      <c r="A1284" s="39"/>
      <c r="B1284" s="40"/>
      <c r="C1284" s="213" t="s">
        <v>4738</v>
      </c>
      <c r="D1284" s="213" t="s">
        <v>152</v>
      </c>
      <c r="E1284" s="214" t="s">
        <v>4739</v>
      </c>
      <c r="F1284" s="215" t="s">
        <v>4740</v>
      </c>
      <c r="G1284" s="216" t="s">
        <v>191</v>
      </c>
      <c r="H1284" s="217">
        <v>30</v>
      </c>
      <c r="I1284" s="218"/>
      <c r="J1284" s="219">
        <f>ROUND(I1284*H1284,2)</f>
        <v>0</v>
      </c>
      <c r="K1284" s="215" t="s">
        <v>156</v>
      </c>
      <c r="L1284" s="45"/>
      <c r="M1284" s="220" t="s">
        <v>32</v>
      </c>
      <c r="N1284" s="221" t="s">
        <v>47</v>
      </c>
      <c r="O1284" s="85"/>
      <c r="P1284" s="222">
        <f>O1284*H1284</f>
        <v>0</v>
      </c>
      <c r="Q1284" s="222">
        <v>0</v>
      </c>
      <c r="R1284" s="222">
        <f>Q1284*H1284</f>
        <v>0</v>
      </c>
      <c r="S1284" s="222">
        <v>0</v>
      </c>
      <c r="T1284" s="223">
        <f>S1284*H1284</f>
        <v>0</v>
      </c>
      <c r="U1284" s="39"/>
      <c r="V1284" s="39"/>
      <c r="W1284" s="39"/>
      <c r="X1284" s="39"/>
      <c r="Y1284" s="39"/>
      <c r="Z1284" s="39"/>
      <c r="AA1284" s="39"/>
      <c r="AB1284" s="39"/>
      <c r="AC1284" s="39"/>
      <c r="AD1284" s="39"/>
      <c r="AE1284" s="39"/>
      <c r="AR1284" s="224" t="s">
        <v>220</v>
      </c>
      <c r="AT1284" s="224" t="s">
        <v>152</v>
      </c>
      <c r="AU1284" s="224" t="s">
        <v>83</v>
      </c>
      <c r="AY1284" s="17" t="s">
        <v>151</v>
      </c>
      <c r="BE1284" s="225">
        <f>IF(N1284="základní",J1284,0)</f>
        <v>0</v>
      </c>
      <c r="BF1284" s="225">
        <f>IF(N1284="snížená",J1284,0)</f>
        <v>0</v>
      </c>
      <c r="BG1284" s="225">
        <f>IF(N1284="zákl. přenesená",J1284,0)</f>
        <v>0</v>
      </c>
      <c r="BH1284" s="225">
        <f>IF(N1284="sníž. přenesená",J1284,0)</f>
        <v>0</v>
      </c>
      <c r="BI1284" s="225">
        <f>IF(N1284="nulová",J1284,0)</f>
        <v>0</v>
      </c>
      <c r="BJ1284" s="17" t="s">
        <v>83</v>
      </c>
      <c r="BK1284" s="225">
        <f>ROUND(I1284*H1284,2)</f>
        <v>0</v>
      </c>
      <c r="BL1284" s="17" t="s">
        <v>220</v>
      </c>
      <c r="BM1284" s="224" t="s">
        <v>4741</v>
      </c>
    </row>
    <row r="1285" s="2" customFormat="1" ht="33" customHeight="1">
      <c r="A1285" s="39"/>
      <c r="B1285" s="40"/>
      <c r="C1285" s="213" t="s">
        <v>4742</v>
      </c>
      <c r="D1285" s="213" t="s">
        <v>152</v>
      </c>
      <c r="E1285" s="214" t="s">
        <v>4743</v>
      </c>
      <c r="F1285" s="215" t="s">
        <v>4744</v>
      </c>
      <c r="G1285" s="216" t="s">
        <v>162</v>
      </c>
      <c r="H1285" s="217">
        <v>1</v>
      </c>
      <c r="I1285" s="218"/>
      <c r="J1285" s="219">
        <f>ROUND(I1285*H1285,2)</f>
        <v>0</v>
      </c>
      <c r="K1285" s="215" t="s">
        <v>156</v>
      </c>
      <c r="L1285" s="45"/>
      <c r="M1285" s="220" t="s">
        <v>32</v>
      </c>
      <c r="N1285" s="221" t="s">
        <v>47</v>
      </c>
      <c r="O1285" s="85"/>
      <c r="P1285" s="222">
        <f>O1285*H1285</f>
        <v>0</v>
      </c>
      <c r="Q1285" s="222">
        <v>0</v>
      </c>
      <c r="R1285" s="222">
        <f>Q1285*H1285</f>
        <v>0</v>
      </c>
      <c r="S1285" s="222">
        <v>0</v>
      </c>
      <c r="T1285" s="223">
        <f>S1285*H1285</f>
        <v>0</v>
      </c>
      <c r="U1285" s="39"/>
      <c r="V1285" s="39"/>
      <c r="W1285" s="39"/>
      <c r="X1285" s="39"/>
      <c r="Y1285" s="39"/>
      <c r="Z1285" s="39"/>
      <c r="AA1285" s="39"/>
      <c r="AB1285" s="39"/>
      <c r="AC1285" s="39"/>
      <c r="AD1285" s="39"/>
      <c r="AE1285" s="39"/>
      <c r="AR1285" s="224" t="s">
        <v>164</v>
      </c>
      <c r="AT1285" s="224" t="s">
        <v>152</v>
      </c>
      <c r="AU1285" s="224" t="s">
        <v>83</v>
      </c>
      <c r="AY1285" s="17" t="s">
        <v>151</v>
      </c>
      <c r="BE1285" s="225">
        <f>IF(N1285="základní",J1285,0)</f>
        <v>0</v>
      </c>
      <c r="BF1285" s="225">
        <f>IF(N1285="snížená",J1285,0)</f>
        <v>0</v>
      </c>
      <c r="BG1285" s="225">
        <f>IF(N1285="zákl. přenesená",J1285,0)</f>
        <v>0</v>
      </c>
      <c r="BH1285" s="225">
        <f>IF(N1285="sníž. přenesená",J1285,0)</f>
        <v>0</v>
      </c>
      <c r="BI1285" s="225">
        <f>IF(N1285="nulová",J1285,0)</f>
        <v>0</v>
      </c>
      <c r="BJ1285" s="17" t="s">
        <v>83</v>
      </c>
      <c r="BK1285" s="225">
        <f>ROUND(I1285*H1285,2)</f>
        <v>0</v>
      </c>
      <c r="BL1285" s="17" t="s">
        <v>164</v>
      </c>
      <c r="BM1285" s="224" t="s">
        <v>4745</v>
      </c>
    </row>
    <row r="1286" s="2" customFormat="1" ht="49.05" customHeight="1">
      <c r="A1286" s="39"/>
      <c r="B1286" s="40"/>
      <c r="C1286" s="213" t="s">
        <v>4746</v>
      </c>
      <c r="D1286" s="213" t="s">
        <v>152</v>
      </c>
      <c r="E1286" s="214" t="s">
        <v>4747</v>
      </c>
      <c r="F1286" s="215" t="s">
        <v>4748</v>
      </c>
      <c r="G1286" s="216" t="s">
        <v>191</v>
      </c>
      <c r="H1286" s="217">
        <v>17</v>
      </c>
      <c r="I1286" s="218"/>
      <c r="J1286" s="219">
        <f>ROUND(I1286*H1286,2)</f>
        <v>0</v>
      </c>
      <c r="K1286" s="215" t="s">
        <v>156</v>
      </c>
      <c r="L1286" s="45"/>
      <c r="M1286" s="220" t="s">
        <v>32</v>
      </c>
      <c r="N1286" s="221" t="s">
        <v>47</v>
      </c>
      <c r="O1286" s="85"/>
      <c r="P1286" s="222">
        <f>O1286*H1286</f>
        <v>0</v>
      </c>
      <c r="Q1286" s="222">
        <v>0</v>
      </c>
      <c r="R1286" s="222">
        <f>Q1286*H1286</f>
        <v>0</v>
      </c>
      <c r="S1286" s="222">
        <v>0</v>
      </c>
      <c r="T1286" s="223">
        <f>S1286*H1286</f>
        <v>0</v>
      </c>
      <c r="U1286" s="39"/>
      <c r="V1286" s="39"/>
      <c r="W1286" s="39"/>
      <c r="X1286" s="39"/>
      <c r="Y1286" s="39"/>
      <c r="Z1286" s="39"/>
      <c r="AA1286" s="39"/>
      <c r="AB1286" s="39"/>
      <c r="AC1286" s="39"/>
      <c r="AD1286" s="39"/>
      <c r="AE1286" s="39"/>
      <c r="AR1286" s="224" t="s">
        <v>157</v>
      </c>
      <c r="AT1286" s="224" t="s">
        <v>152</v>
      </c>
      <c r="AU1286" s="224" t="s">
        <v>83</v>
      </c>
      <c r="AY1286" s="17" t="s">
        <v>151</v>
      </c>
      <c r="BE1286" s="225">
        <f>IF(N1286="základní",J1286,0)</f>
        <v>0</v>
      </c>
      <c r="BF1286" s="225">
        <f>IF(N1286="snížená",J1286,0)</f>
        <v>0</v>
      </c>
      <c r="BG1286" s="225">
        <f>IF(N1286="zákl. přenesená",J1286,0)</f>
        <v>0</v>
      </c>
      <c r="BH1286" s="225">
        <f>IF(N1286="sníž. přenesená",J1286,0)</f>
        <v>0</v>
      </c>
      <c r="BI1286" s="225">
        <f>IF(N1286="nulová",J1286,0)</f>
        <v>0</v>
      </c>
      <c r="BJ1286" s="17" t="s">
        <v>83</v>
      </c>
      <c r="BK1286" s="225">
        <f>ROUND(I1286*H1286,2)</f>
        <v>0</v>
      </c>
      <c r="BL1286" s="17" t="s">
        <v>157</v>
      </c>
      <c r="BM1286" s="224" t="s">
        <v>4749</v>
      </c>
    </row>
    <row r="1287" s="2" customFormat="1" ht="44.25" customHeight="1">
      <c r="A1287" s="39"/>
      <c r="B1287" s="40"/>
      <c r="C1287" s="213" t="s">
        <v>4750</v>
      </c>
      <c r="D1287" s="213" t="s">
        <v>152</v>
      </c>
      <c r="E1287" s="214" t="s">
        <v>4751</v>
      </c>
      <c r="F1287" s="215" t="s">
        <v>4752</v>
      </c>
      <c r="G1287" s="216" t="s">
        <v>162</v>
      </c>
      <c r="H1287" s="217">
        <v>1</v>
      </c>
      <c r="I1287" s="218"/>
      <c r="J1287" s="219">
        <f>ROUND(I1287*H1287,2)</f>
        <v>0</v>
      </c>
      <c r="K1287" s="215" t="s">
        <v>156</v>
      </c>
      <c r="L1287" s="45"/>
      <c r="M1287" s="220" t="s">
        <v>32</v>
      </c>
      <c r="N1287" s="221" t="s">
        <v>47</v>
      </c>
      <c r="O1287" s="85"/>
      <c r="P1287" s="222">
        <f>O1287*H1287</f>
        <v>0</v>
      </c>
      <c r="Q1287" s="222">
        <v>0</v>
      </c>
      <c r="R1287" s="222">
        <f>Q1287*H1287</f>
        <v>0</v>
      </c>
      <c r="S1287" s="222">
        <v>0</v>
      </c>
      <c r="T1287" s="223">
        <f>S1287*H1287</f>
        <v>0</v>
      </c>
      <c r="U1287" s="39"/>
      <c r="V1287" s="39"/>
      <c r="W1287" s="39"/>
      <c r="X1287" s="39"/>
      <c r="Y1287" s="39"/>
      <c r="Z1287" s="39"/>
      <c r="AA1287" s="39"/>
      <c r="AB1287" s="39"/>
      <c r="AC1287" s="39"/>
      <c r="AD1287" s="39"/>
      <c r="AE1287" s="39"/>
      <c r="AR1287" s="224" t="s">
        <v>157</v>
      </c>
      <c r="AT1287" s="224" t="s">
        <v>152</v>
      </c>
      <c r="AU1287" s="224" t="s">
        <v>83</v>
      </c>
      <c r="AY1287" s="17" t="s">
        <v>151</v>
      </c>
      <c r="BE1287" s="225">
        <f>IF(N1287="základní",J1287,0)</f>
        <v>0</v>
      </c>
      <c r="BF1287" s="225">
        <f>IF(N1287="snížená",J1287,0)</f>
        <v>0</v>
      </c>
      <c r="BG1287" s="225">
        <f>IF(N1287="zákl. přenesená",J1287,0)</f>
        <v>0</v>
      </c>
      <c r="BH1287" s="225">
        <f>IF(N1287="sníž. přenesená",J1287,0)</f>
        <v>0</v>
      </c>
      <c r="BI1287" s="225">
        <f>IF(N1287="nulová",J1287,0)</f>
        <v>0</v>
      </c>
      <c r="BJ1287" s="17" t="s">
        <v>83</v>
      </c>
      <c r="BK1287" s="225">
        <f>ROUND(I1287*H1287,2)</f>
        <v>0</v>
      </c>
      <c r="BL1287" s="17" t="s">
        <v>157</v>
      </c>
      <c r="BM1287" s="224" t="s">
        <v>4753</v>
      </c>
    </row>
    <row r="1288" s="2" customFormat="1" ht="44.25" customHeight="1">
      <c r="A1288" s="39"/>
      <c r="B1288" s="40"/>
      <c r="C1288" s="213" t="s">
        <v>4754</v>
      </c>
      <c r="D1288" s="213" t="s">
        <v>152</v>
      </c>
      <c r="E1288" s="214" t="s">
        <v>4755</v>
      </c>
      <c r="F1288" s="215" t="s">
        <v>4756</v>
      </c>
      <c r="G1288" s="216" t="s">
        <v>162</v>
      </c>
      <c r="H1288" s="217">
        <v>1</v>
      </c>
      <c r="I1288" s="218"/>
      <c r="J1288" s="219">
        <f>ROUND(I1288*H1288,2)</f>
        <v>0</v>
      </c>
      <c r="K1288" s="215" t="s">
        <v>156</v>
      </c>
      <c r="L1288" s="45"/>
      <c r="M1288" s="220" t="s">
        <v>32</v>
      </c>
      <c r="N1288" s="221" t="s">
        <v>47</v>
      </c>
      <c r="O1288" s="85"/>
      <c r="P1288" s="222">
        <f>O1288*H1288</f>
        <v>0</v>
      </c>
      <c r="Q1288" s="222">
        <v>0</v>
      </c>
      <c r="R1288" s="222">
        <f>Q1288*H1288</f>
        <v>0</v>
      </c>
      <c r="S1288" s="222">
        <v>0</v>
      </c>
      <c r="T1288" s="223">
        <f>S1288*H1288</f>
        <v>0</v>
      </c>
      <c r="U1288" s="39"/>
      <c r="V1288" s="39"/>
      <c r="W1288" s="39"/>
      <c r="X1288" s="39"/>
      <c r="Y1288" s="39"/>
      <c r="Z1288" s="39"/>
      <c r="AA1288" s="39"/>
      <c r="AB1288" s="39"/>
      <c r="AC1288" s="39"/>
      <c r="AD1288" s="39"/>
      <c r="AE1288" s="39"/>
      <c r="AR1288" s="224" t="s">
        <v>157</v>
      </c>
      <c r="AT1288" s="224" t="s">
        <v>152</v>
      </c>
      <c r="AU1288" s="224" t="s">
        <v>83</v>
      </c>
      <c r="AY1288" s="17" t="s">
        <v>151</v>
      </c>
      <c r="BE1288" s="225">
        <f>IF(N1288="základní",J1288,0)</f>
        <v>0</v>
      </c>
      <c r="BF1288" s="225">
        <f>IF(N1288="snížená",J1288,0)</f>
        <v>0</v>
      </c>
      <c r="BG1288" s="225">
        <f>IF(N1288="zákl. přenesená",J1288,0)</f>
        <v>0</v>
      </c>
      <c r="BH1288" s="225">
        <f>IF(N1288="sníž. přenesená",J1288,0)</f>
        <v>0</v>
      </c>
      <c r="BI1288" s="225">
        <f>IF(N1288="nulová",J1288,0)</f>
        <v>0</v>
      </c>
      <c r="BJ1288" s="17" t="s">
        <v>83</v>
      </c>
      <c r="BK1288" s="225">
        <f>ROUND(I1288*H1288,2)</f>
        <v>0</v>
      </c>
      <c r="BL1288" s="17" t="s">
        <v>157</v>
      </c>
      <c r="BM1288" s="224" t="s">
        <v>4757</v>
      </c>
    </row>
    <row r="1289" s="2" customFormat="1" ht="33" customHeight="1">
      <c r="A1289" s="39"/>
      <c r="B1289" s="40"/>
      <c r="C1289" s="213" t="s">
        <v>4758</v>
      </c>
      <c r="D1289" s="213" t="s">
        <v>152</v>
      </c>
      <c r="E1289" s="214" t="s">
        <v>4759</v>
      </c>
      <c r="F1289" s="215" t="s">
        <v>4760</v>
      </c>
      <c r="G1289" s="216" t="s">
        <v>162</v>
      </c>
      <c r="H1289" s="217">
        <v>1</v>
      </c>
      <c r="I1289" s="218"/>
      <c r="J1289" s="219">
        <f>ROUND(I1289*H1289,2)</f>
        <v>0</v>
      </c>
      <c r="K1289" s="215" t="s">
        <v>156</v>
      </c>
      <c r="L1289" s="45"/>
      <c r="M1289" s="220" t="s">
        <v>32</v>
      </c>
      <c r="N1289" s="221" t="s">
        <v>47</v>
      </c>
      <c r="O1289" s="85"/>
      <c r="P1289" s="222">
        <f>O1289*H1289</f>
        <v>0</v>
      </c>
      <c r="Q1289" s="222">
        <v>0</v>
      </c>
      <c r="R1289" s="222">
        <f>Q1289*H1289</f>
        <v>0</v>
      </c>
      <c r="S1289" s="222">
        <v>0</v>
      </c>
      <c r="T1289" s="223">
        <f>S1289*H1289</f>
        <v>0</v>
      </c>
      <c r="U1289" s="39"/>
      <c r="V1289" s="39"/>
      <c r="W1289" s="39"/>
      <c r="X1289" s="39"/>
      <c r="Y1289" s="39"/>
      <c r="Z1289" s="39"/>
      <c r="AA1289" s="39"/>
      <c r="AB1289" s="39"/>
      <c r="AC1289" s="39"/>
      <c r="AD1289" s="39"/>
      <c r="AE1289" s="39"/>
      <c r="AR1289" s="224" t="s">
        <v>157</v>
      </c>
      <c r="AT1289" s="224" t="s">
        <v>152</v>
      </c>
      <c r="AU1289" s="224" t="s">
        <v>83</v>
      </c>
      <c r="AY1289" s="17" t="s">
        <v>151</v>
      </c>
      <c r="BE1289" s="225">
        <f>IF(N1289="základní",J1289,0)</f>
        <v>0</v>
      </c>
      <c r="BF1289" s="225">
        <f>IF(N1289="snížená",J1289,0)</f>
        <v>0</v>
      </c>
      <c r="BG1289" s="225">
        <f>IF(N1289="zákl. přenesená",J1289,0)</f>
        <v>0</v>
      </c>
      <c r="BH1289" s="225">
        <f>IF(N1289="sníž. přenesená",J1289,0)</f>
        <v>0</v>
      </c>
      <c r="BI1289" s="225">
        <f>IF(N1289="nulová",J1289,0)</f>
        <v>0</v>
      </c>
      <c r="BJ1289" s="17" t="s">
        <v>83</v>
      </c>
      <c r="BK1289" s="225">
        <f>ROUND(I1289*H1289,2)</f>
        <v>0</v>
      </c>
      <c r="BL1289" s="17" t="s">
        <v>157</v>
      </c>
      <c r="BM1289" s="224" t="s">
        <v>4761</v>
      </c>
    </row>
    <row r="1290" s="2" customFormat="1" ht="37.8" customHeight="1">
      <c r="A1290" s="39"/>
      <c r="B1290" s="40"/>
      <c r="C1290" s="213" t="s">
        <v>4762</v>
      </c>
      <c r="D1290" s="213" t="s">
        <v>152</v>
      </c>
      <c r="E1290" s="214" t="s">
        <v>4763</v>
      </c>
      <c r="F1290" s="215" t="s">
        <v>4764</v>
      </c>
      <c r="G1290" s="216" t="s">
        <v>162</v>
      </c>
      <c r="H1290" s="217">
        <v>3</v>
      </c>
      <c r="I1290" s="218"/>
      <c r="J1290" s="219">
        <f>ROUND(I1290*H1290,2)</f>
        <v>0</v>
      </c>
      <c r="K1290" s="215" t="s">
        <v>156</v>
      </c>
      <c r="L1290" s="45"/>
      <c r="M1290" s="220" t="s">
        <v>32</v>
      </c>
      <c r="N1290" s="221" t="s">
        <v>47</v>
      </c>
      <c r="O1290" s="85"/>
      <c r="P1290" s="222">
        <f>O1290*H1290</f>
        <v>0</v>
      </c>
      <c r="Q1290" s="222">
        <v>0</v>
      </c>
      <c r="R1290" s="222">
        <f>Q1290*H1290</f>
        <v>0</v>
      </c>
      <c r="S1290" s="222">
        <v>0</v>
      </c>
      <c r="T1290" s="223">
        <f>S1290*H1290</f>
        <v>0</v>
      </c>
      <c r="U1290" s="39"/>
      <c r="V1290" s="39"/>
      <c r="W1290" s="39"/>
      <c r="X1290" s="39"/>
      <c r="Y1290" s="39"/>
      <c r="Z1290" s="39"/>
      <c r="AA1290" s="39"/>
      <c r="AB1290" s="39"/>
      <c r="AC1290" s="39"/>
      <c r="AD1290" s="39"/>
      <c r="AE1290" s="39"/>
      <c r="AR1290" s="224" t="s">
        <v>157</v>
      </c>
      <c r="AT1290" s="224" t="s">
        <v>152</v>
      </c>
      <c r="AU1290" s="224" t="s">
        <v>83</v>
      </c>
      <c r="AY1290" s="17" t="s">
        <v>151</v>
      </c>
      <c r="BE1290" s="225">
        <f>IF(N1290="základní",J1290,0)</f>
        <v>0</v>
      </c>
      <c r="BF1290" s="225">
        <f>IF(N1290="snížená",J1290,0)</f>
        <v>0</v>
      </c>
      <c r="BG1290" s="225">
        <f>IF(N1290="zákl. přenesená",J1290,0)</f>
        <v>0</v>
      </c>
      <c r="BH1290" s="225">
        <f>IF(N1290="sníž. přenesená",J1290,0)</f>
        <v>0</v>
      </c>
      <c r="BI1290" s="225">
        <f>IF(N1290="nulová",J1290,0)</f>
        <v>0</v>
      </c>
      <c r="BJ1290" s="17" t="s">
        <v>83</v>
      </c>
      <c r="BK1290" s="225">
        <f>ROUND(I1290*H1290,2)</f>
        <v>0</v>
      </c>
      <c r="BL1290" s="17" t="s">
        <v>157</v>
      </c>
      <c r="BM1290" s="224" t="s">
        <v>4765</v>
      </c>
    </row>
    <row r="1291" s="2" customFormat="1" ht="44.25" customHeight="1">
      <c r="A1291" s="39"/>
      <c r="B1291" s="40"/>
      <c r="C1291" s="213" t="s">
        <v>4766</v>
      </c>
      <c r="D1291" s="213" t="s">
        <v>152</v>
      </c>
      <c r="E1291" s="214" t="s">
        <v>4767</v>
      </c>
      <c r="F1291" s="215" t="s">
        <v>4768</v>
      </c>
      <c r="G1291" s="216" t="s">
        <v>162</v>
      </c>
      <c r="H1291" s="217">
        <v>1</v>
      </c>
      <c r="I1291" s="218"/>
      <c r="J1291" s="219">
        <f>ROUND(I1291*H1291,2)</f>
        <v>0</v>
      </c>
      <c r="K1291" s="215" t="s">
        <v>156</v>
      </c>
      <c r="L1291" s="45"/>
      <c r="M1291" s="220" t="s">
        <v>32</v>
      </c>
      <c r="N1291" s="221" t="s">
        <v>47</v>
      </c>
      <c r="O1291" s="85"/>
      <c r="P1291" s="222">
        <f>O1291*H1291</f>
        <v>0</v>
      </c>
      <c r="Q1291" s="222">
        <v>0</v>
      </c>
      <c r="R1291" s="222">
        <f>Q1291*H1291</f>
        <v>0</v>
      </c>
      <c r="S1291" s="222">
        <v>0</v>
      </c>
      <c r="T1291" s="223">
        <f>S1291*H1291</f>
        <v>0</v>
      </c>
      <c r="U1291" s="39"/>
      <c r="V1291" s="39"/>
      <c r="W1291" s="39"/>
      <c r="X1291" s="39"/>
      <c r="Y1291" s="39"/>
      <c r="Z1291" s="39"/>
      <c r="AA1291" s="39"/>
      <c r="AB1291" s="39"/>
      <c r="AC1291" s="39"/>
      <c r="AD1291" s="39"/>
      <c r="AE1291" s="39"/>
      <c r="AR1291" s="224" t="s">
        <v>157</v>
      </c>
      <c r="AT1291" s="224" t="s">
        <v>152</v>
      </c>
      <c r="AU1291" s="224" t="s">
        <v>83</v>
      </c>
      <c r="AY1291" s="17" t="s">
        <v>151</v>
      </c>
      <c r="BE1291" s="225">
        <f>IF(N1291="základní",J1291,0)</f>
        <v>0</v>
      </c>
      <c r="BF1291" s="225">
        <f>IF(N1291="snížená",J1291,0)</f>
        <v>0</v>
      </c>
      <c r="BG1291" s="225">
        <f>IF(N1291="zákl. přenesená",J1291,0)</f>
        <v>0</v>
      </c>
      <c r="BH1291" s="225">
        <f>IF(N1291="sníž. přenesená",J1291,0)</f>
        <v>0</v>
      </c>
      <c r="BI1291" s="225">
        <f>IF(N1291="nulová",J1291,0)</f>
        <v>0</v>
      </c>
      <c r="BJ1291" s="17" t="s">
        <v>83</v>
      </c>
      <c r="BK1291" s="225">
        <f>ROUND(I1291*H1291,2)</f>
        <v>0</v>
      </c>
      <c r="BL1291" s="17" t="s">
        <v>157</v>
      </c>
      <c r="BM1291" s="224" t="s">
        <v>4769</v>
      </c>
    </row>
    <row r="1292" s="2" customFormat="1" ht="49.05" customHeight="1">
      <c r="A1292" s="39"/>
      <c r="B1292" s="40"/>
      <c r="C1292" s="213" t="s">
        <v>4770</v>
      </c>
      <c r="D1292" s="213" t="s">
        <v>152</v>
      </c>
      <c r="E1292" s="214" t="s">
        <v>4771</v>
      </c>
      <c r="F1292" s="215" t="s">
        <v>4772</v>
      </c>
      <c r="G1292" s="216" t="s">
        <v>162</v>
      </c>
      <c r="H1292" s="217">
        <v>1</v>
      </c>
      <c r="I1292" s="218"/>
      <c r="J1292" s="219">
        <f>ROUND(I1292*H1292,2)</f>
        <v>0</v>
      </c>
      <c r="K1292" s="215" t="s">
        <v>156</v>
      </c>
      <c r="L1292" s="45"/>
      <c r="M1292" s="220" t="s">
        <v>32</v>
      </c>
      <c r="N1292" s="221" t="s">
        <v>47</v>
      </c>
      <c r="O1292" s="85"/>
      <c r="P1292" s="222">
        <f>O1292*H1292</f>
        <v>0</v>
      </c>
      <c r="Q1292" s="222">
        <v>0</v>
      </c>
      <c r="R1292" s="222">
        <f>Q1292*H1292</f>
        <v>0</v>
      </c>
      <c r="S1292" s="222">
        <v>0</v>
      </c>
      <c r="T1292" s="223">
        <f>S1292*H1292</f>
        <v>0</v>
      </c>
      <c r="U1292" s="39"/>
      <c r="V1292" s="39"/>
      <c r="W1292" s="39"/>
      <c r="X1292" s="39"/>
      <c r="Y1292" s="39"/>
      <c r="Z1292" s="39"/>
      <c r="AA1292" s="39"/>
      <c r="AB1292" s="39"/>
      <c r="AC1292" s="39"/>
      <c r="AD1292" s="39"/>
      <c r="AE1292" s="39"/>
      <c r="AR1292" s="224" t="s">
        <v>157</v>
      </c>
      <c r="AT1292" s="224" t="s">
        <v>152</v>
      </c>
      <c r="AU1292" s="224" t="s">
        <v>83</v>
      </c>
      <c r="AY1292" s="17" t="s">
        <v>151</v>
      </c>
      <c r="BE1292" s="225">
        <f>IF(N1292="základní",J1292,0)</f>
        <v>0</v>
      </c>
      <c r="BF1292" s="225">
        <f>IF(N1292="snížená",J1292,0)</f>
        <v>0</v>
      </c>
      <c r="BG1292" s="225">
        <f>IF(N1292="zákl. přenesená",J1292,0)</f>
        <v>0</v>
      </c>
      <c r="BH1292" s="225">
        <f>IF(N1292="sníž. přenesená",J1292,0)</f>
        <v>0</v>
      </c>
      <c r="BI1292" s="225">
        <f>IF(N1292="nulová",J1292,0)</f>
        <v>0</v>
      </c>
      <c r="BJ1292" s="17" t="s">
        <v>83</v>
      </c>
      <c r="BK1292" s="225">
        <f>ROUND(I1292*H1292,2)</f>
        <v>0</v>
      </c>
      <c r="BL1292" s="17" t="s">
        <v>157</v>
      </c>
      <c r="BM1292" s="224" t="s">
        <v>4773</v>
      </c>
    </row>
    <row r="1293" s="2" customFormat="1" ht="16.5" customHeight="1">
      <c r="A1293" s="39"/>
      <c r="B1293" s="40"/>
      <c r="C1293" s="213" t="s">
        <v>4774</v>
      </c>
      <c r="D1293" s="213" t="s">
        <v>152</v>
      </c>
      <c r="E1293" s="214" t="s">
        <v>4775</v>
      </c>
      <c r="F1293" s="215" t="s">
        <v>4776</v>
      </c>
      <c r="G1293" s="216" t="s">
        <v>162</v>
      </c>
      <c r="H1293" s="217">
        <v>1</v>
      </c>
      <c r="I1293" s="218"/>
      <c r="J1293" s="219">
        <f>ROUND(I1293*H1293,2)</f>
        <v>0</v>
      </c>
      <c r="K1293" s="215" t="s">
        <v>156</v>
      </c>
      <c r="L1293" s="45"/>
      <c r="M1293" s="220" t="s">
        <v>32</v>
      </c>
      <c r="N1293" s="221" t="s">
        <v>47</v>
      </c>
      <c r="O1293" s="85"/>
      <c r="P1293" s="222">
        <f>O1293*H1293</f>
        <v>0</v>
      </c>
      <c r="Q1293" s="222">
        <v>0</v>
      </c>
      <c r="R1293" s="222">
        <f>Q1293*H1293</f>
        <v>0</v>
      </c>
      <c r="S1293" s="222">
        <v>0</v>
      </c>
      <c r="T1293" s="223">
        <f>S1293*H1293</f>
        <v>0</v>
      </c>
      <c r="U1293" s="39"/>
      <c r="V1293" s="39"/>
      <c r="W1293" s="39"/>
      <c r="X1293" s="39"/>
      <c r="Y1293" s="39"/>
      <c r="Z1293" s="39"/>
      <c r="AA1293" s="39"/>
      <c r="AB1293" s="39"/>
      <c r="AC1293" s="39"/>
      <c r="AD1293" s="39"/>
      <c r="AE1293" s="39"/>
      <c r="AR1293" s="224" t="s">
        <v>157</v>
      </c>
      <c r="AT1293" s="224" t="s">
        <v>152</v>
      </c>
      <c r="AU1293" s="224" t="s">
        <v>83</v>
      </c>
      <c r="AY1293" s="17" t="s">
        <v>151</v>
      </c>
      <c r="BE1293" s="225">
        <f>IF(N1293="základní",J1293,0)</f>
        <v>0</v>
      </c>
      <c r="BF1293" s="225">
        <f>IF(N1293="snížená",J1293,0)</f>
        <v>0</v>
      </c>
      <c r="BG1293" s="225">
        <f>IF(N1293="zákl. přenesená",J1293,0)</f>
        <v>0</v>
      </c>
      <c r="BH1293" s="225">
        <f>IF(N1293="sníž. přenesená",J1293,0)</f>
        <v>0</v>
      </c>
      <c r="BI1293" s="225">
        <f>IF(N1293="nulová",J1293,0)</f>
        <v>0</v>
      </c>
      <c r="BJ1293" s="17" t="s">
        <v>83</v>
      </c>
      <c r="BK1293" s="225">
        <f>ROUND(I1293*H1293,2)</f>
        <v>0</v>
      </c>
      <c r="BL1293" s="17" t="s">
        <v>157</v>
      </c>
      <c r="BM1293" s="224" t="s">
        <v>4777</v>
      </c>
    </row>
    <row r="1294" s="2" customFormat="1" ht="16.5" customHeight="1">
      <c r="A1294" s="39"/>
      <c r="B1294" s="40"/>
      <c r="C1294" s="213" t="s">
        <v>4778</v>
      </c>
      <c r="D1294" s="213" t="s">
        <v>152</v>
      </c>
      <c r="E1294" s="214" t="s">
        <v>4779</v>
      </c>
      <c r="F1294" s="215" t="s">
        <v>4780</v>
      </c>
      <c r="G1294" s="216" t="s">
        <v>191</v>
      </c>
      <c r="H1294" s="217">
        <v>26</v>
      </c>
      <c r="I1294" s="218"/>
      <c r="J1294" s="219">
        <f>ROUND(I1294*H1294,2)</f>
        <v>0</v>
      </c>
      <c r="K1294" s="215" t="s">
        <v>156</v>
      </c>
      <c r="L1294" s="45"/>
      <c r="M1294" s="220" t="s">
        <v>32</v>
      </c>
      <c r="N1294" s="221" t="s">
        <v>47</v>
      </c>
      <c r="O1294" s="85"/>
      <c r="P1294" s="222">
        <f>O1294*H1294</f>
        <v>0</v>
      </c>
      <c r="Q1294" s="222">
        <v>0</v>
      </c>
      <c r="R1294" s="222">
        <f>Q1294*H1294</f>
        <v>0</v>
      </c>
      <c r="S1294" s="222">
        <v>0</v>
      </c>
      <c r="T1294" s="223">
        <f>S1294*H1294</f>
        <v>0</v>
      </c>
      <c r="U1294" s="39"/>
      <c r="V1294" s="39"/>
      <c r="W1294" s="39"/>
      <c r="X1294" s="39"/>
      <c r="Y1294" s="39"/>
      <c r="Z1294" s="39"/>
      <c r="AA1294" s="39"/>
      <c r="AB1294" s="39"/>
      <c r="AC1294" s="39"/>
      <c r="AD1294" s="39"/>
      <c r="AE1294" s="39"/>
      <c r="AR1294" s="224" t="s">
        <v>2328</v>
      </c>
      <c r="AT1294" s="224" t="s">
        <v>152</v>
      </c>
      <c r="AU1294" s="224" t="s">
        <v>83</v>
      </c>
      <c r="AY1294" s="17" t="s">
        <v>151</v>
      </c>
      <c r="BE1294" s="225">
        <f>IF(N1294="základní",J1294,0)</f>
        <v>0</v>
      </c>
      <c r="BF1294" s="225">
        <f>IF(N1294="snížená",J1294,0)</f>
        <v>0</v>
      </c>
      <c r="BG1294" s="225">
        <f>IF(N1294="zákl. přenesená",J1294,0)</f>
        <v>0</v>
      </c>
      <c r="BH1294" s="225">
        <f>IF(N1294="sníž. přenesená",J1294,0)</f>
        <v>0</v>
      </c>
      <c r="BI1294" s="225">
        <f>IF(N1294="nulová",J1294,0)</f>
        <v>0</v>
      </c>
      <c r="BJ1294" s="17" t="s">
        <v>83</v>
      </c>
      <c r="BK1294" s="225">
        <f>ROUND(I1294*H1294,2)</f>
        <v>0</v>
      </c>
      <c r="BL1294" s="17" t="s">
        <v>2328</v>
      </c>
      <c r="BM1294" s="224" t="s">
        <v>4781</v>
      </c>
    </row>
    <row r="1295" s="2" customFormat="1" ht="16.5" customHeight="1">
      <c r="A1295" s="39"/>
      <c r="B1295" s="40"/>
      <c r="C1295" s="213" t="s">
        <v>4782</v>
      </c>
      <c r="D1295" s="213" t="s">
        <v>152</v>
      </c>
      <c r="E1295" s="214" t="s">
        <v>4783</v>
      </c>
      <c r="F1295" s="215" t="s">
        <v>4784</v>
      </c>
      <c r="G1295" s="216" t="s">
        <v>162</v>
      </c>
      <c r="H1295" s="217">
        <v>1</v>
      </c>
      <c r="I1295" s="218"/>
      <c r="J1295" s="219">
        <f>ROUND(I1295*H1295,2)</f>
        <v>0</v>
      </c>
      <c r="K1295" s="215" t="s">
        <v>156</v>
      </c>
      <c r="L1295" s="45"/>
      <c r="M1295" s="220" t="s">
        <v>32</v>
      </c>
      <c r="N1295" s="221" t="s">
        <v>47</v>
      </c>
      <c r="O1295" s="85"/>
      <c r="P1295" s="222">
        <f>O1295*H1295</f>
        <v>0</v>
      </c>
      <c r="Q1295" s="222">
        <v>0</v>
      </c>
      <c r="R1295" s="222">
        <f>Q1295*H1295</f>
        <v>0</v>
      </c>
      <c r="S1295" s="222">
        <v>0</v>
      </c>
      <c r="T1295" s="223">
        <f>S1295*H1295</f>
        <v>0</v>
      </c>
      <c r="U1295" s="39"/>
      <c r="V1295" s="39"/>
      <c r="W1295" s="39"/>
      <c r="X1295" s="39"/>
      <c r="Y1295" s="39"/>
      <c r="Z1295" s="39"/>
      <c r="AA1295" s="39"/>
      <c r="AB1295" s="39"/>
      <c r="AC1295" s="39"/>
      <c r="AD1295" s="39"/>
      <c r="AE1295" s="39"/>
      <c r="AR1295" s="224" t="s">
        <v>83</v>
      </c>
      <c r="AT1295" s="224" t="s">
        <v>152</v>
      </c>
      <c r="AU1295" s="224" t="s">
        <v>83</v>
      </c>
      <c r="AY1295" s="17" t="s">
        <v>151</v>
      </c>
      <c r="BE1295" s="225">
        <f>IF(N1295="základní",J1295,0)</f>
        <v>0</v>
      </c>
      <c r="BF1295" s="225">
        <f>IF(N1295="snížená",J1295,0)</f>
        <v>0</v>
      </c>
      <c r="BG1295" s="225">
        <f>IF(N1295="zákl. přenesená",J1295,0)</f>
        <v>0</v>
      </c>
      <c r="BH1295" s="225">
        <f>IF(N1295="sníž. přenesená",J1295,0)</f>
        <v>0</v>
      </c>
      <c r="BI1295" s="225">
        <f>IF(N1295="nulová",J1295,0)</f>
        <v>0</v>
      </c>
      <c r="BJ1295" s="17" t="s">
        <v>83</v>
      </c>
      <c r="BK1295" s="225">
        <f>ROUND(I1295*H1295,2)</f>
        <v>0</v>
      </c>
      <c r="BL1295" s="17" t="s">
        <v>83</v>
      </c>
      <c r="BM1295" s="224" t="s">
        <v>4785</v>
      </c>
    </row>
    <row r="1296" s="2" customFormat="1" ht="16.5" customHeight="1">
      <c r="A1296" s="39"/>
      <c r="B1296" s="40"/>
      <c r="C1296" s="213" t="s">
        <v>4786</v>
      </c>
      <c r="D1296" s="213" t="s">
        <v>152</v>
      </c>
      <c r="E1296" s="214" t="s">
        <v>4787</v>
      </c>
      <c r="F1296" s="215" t="s">
        <v>4788</v>
      </c>
      <c r="G1296" s="216" t="s">
        <v>162</v>
      </c>
      <c r="H1296" s="217">
        <v>1</v>
      </c>
      <c r="I1296" s="218"/>
      <c r="J1296" s="219">
        <f>ROUND(I1296*H1296,2)</f>
        <v>0</v>
      </c>
      <c r="K1296" s="215" t="s">
        <v>156</v>
      </c>
      <c r="L1296" s="45"/>
      <c r="M1296" s="220" t="s">
        <v>32</v>
      </c>
      <c r="N1296" s="221" t="s">
        <v>47</v>
      </c>
      <c r="O1296" s="85"/>
      <c r="P1296" s="222">
        <f>O1296*H1296</f>
        <v>0</v>
      </c>
      <c r="Q1296" s="222">
        <v>0</v>
      </c>
      <c r="R1296" s="222">
        <f>Q1296*H1296</f>
        <v>0</v>
      </c>
      <c r="S1296" s="222">
        <v>0</v>
      </c>
      <c r="T1296" s="223">
        <f>S1296*H1296</f>
        <v>0</v>
      </c>
      <c r="U1296" s="39"/>
      <c r="V1296" s="39"/>
      <c r="W1296" s="39"/>
      <c r="X1296" s="39"/>
      <c r="Y1296" s="39"/>
      <c r="Z1296" s="39"/>
      <c r="AA1296" s="39"/>
      <c r="AB1296" s="39"/>
      <c r="AC1296" s="39"/>
      <c r="AD1296" s="39"/>
      <c r="AE1296" s="39"/>
      <c r="AR1296" s="224" t="s">
        <v>83</v>
      </c>
      <c r="AT1296" s="224" t="s">
        <v>152</v>
      </c>
      <c r="AU1296" s="224" t="s">
        <v>83</v>
      </c>
      <c r="AY1296" s="17" t="s">
        <v>151</v>
      </c>
      <c r="BE1296" s="225">
        <f>IF(N1296="základní",J1296,0)</f>
        <v>0</v>
      </c>
      <c r="BF1296" s="225">
        <f>IF(N1296="snížená",J1296,0)</f>
        <v>0</v>
      </c>
      <c r="BG1296" s="225">
        <f>IF(N1296="zákl. přenesená",J1296,0)</f>
        <v>0</v>
      </c>
      <c r="BH1296" s="225">
        <f>IF(N1296="sníž. přenesená",J1296,0)</f>
        <v>0</v>
      </c>
      <c r="BI1296" s="225">
        <f>IF(N1296="nulová",J1296,0)</f>
        <v>0</v>
      </c>
      <c r="BJ1296" s="17" t="s">
        <v>83</v>
      </c>
      <c r="BK1296" s="225">
        <f>ROUND(I1296*H1296,2)</f>
        <v>0</v>
      </c>
      <c r="BL1296" s="17" t="s">
        <v>83</v>
      </c>
      <c r="BM1296" s="224" t="s">
        <v>4789</v>
      </c>
    </row>
    <row r="1297" s="2" customFormat="1" ht="16.5" customHeight="1">
      <c r="A1297" s="39"/>
      <c r="B1297" s="40"/>
      <c r="C1297" s="213" t="s">
        <v>4790</v>
      </c>
      <c r="D1297" s="213" t="s">
        <v>152</v>
      </c>
      <c r="E1297" s="214" t="s">
        <v>4791</v>
      </c>
      <c r="F1297" s="215" t="s">
        <v>4792</v>
      </c>
      <c r="G1297" s="216" t="s">
        <v>162</v>
      </c>
      <c r="H1297" s="217">
        <v>4</v>
      </c>
      <c r="I1297" s="218"/>
      <c r="J1297" s="219">
        <f>ROUND(I1297*H1297,2)</f>
        <v>0</v>
      </c>
      <c r="K1297" s="215" t="s">
        <v>156</v>
      </c>
      <c r="L1297" s="45"/>
      <c r="M1297" s="220" t="s">
        <v>32</v>
      </c>
      <c r="N1297" s="221" t="s">
        <v>47</v>
      </c>
      <c r="O1297" s="85"/>
      <c r="P1297" s="222">
        <f>O1297*H1297</f>
        <v>0</v>
      </c>
      <c r="Q1297" s="222">
        <v>0</v>
      </c>
      <c r="R1297" s="222">
        <f>Q1297*H1297</f>
        <v>0</v>
      </c>
      <c r="S1297" s="222">
        <v>0</v>
      </c>
      <c r="T1297" s="223">
        <f>S1297*H1297</f>
        <v>0</v>
      </c>
      <c r="U1297" s="39"/>
      <c r="V1297" s="39"/>
      <c r="W1297" s="39"/>
      <c r="X1297" s="39"/>
      <c r="Y1297" s="39"/>
      <c r="Z1297" s="39"/>
      <c r="AA1297" s="39"/>
      <c r="AB1297" s="39"/>
      <c r="AC1297" s="39"/>
      <c r="AD1297" s="39"/>
      <c r="AE1297" s="39"/>
      <c r="AR1297" s="224" t="s">
        <v>497</v>
      </c>
      <c r="AT1297" s="224" t="s">
        <v>152</v>
      </c>
      <c r="AU1297" s="224" t="s">
        <v>83</v>
      </c>
      <c r="AY1297" s="17" t="s">
        <v>151</v>
      </c>
      <c r="BE1297" s="225">
        <f>IF(N1297="základní",J1297,0)</f>
        <v>0</v>
      </c>
      <c r="BF1297" s="225">
        <f>IF(N1297="snížená",J1297,0)</f>
        <v>0</v>
      </c>
      <c r="BG1297" s="225">
        <f>IF(N1297="zákl. přenesená",J1297,0)</f>
        <v>0</v>
      </c>
      <c r="BH1297" s="225">
        <f>IF(N1297="sníž. přenesená",J1297,0)</f>
        <v>0</v>
      </c>
      <c r="BI1297" s="225">
        <f>IF(N1297="nulová",J1297,0)</f>
        <v>0</v>
      </c>
      <c r="BJ1297" s="17" t="s">
        <v>83</v>
      </c>
      <c r="BK1297" s="225">
        <f>ROUND(I1297*H1297,2)</f>
        <v>0</v>
      </c>
      <c r="BL1297" s="17" t="s">
        <v>497</v>
      </c>
      <c r="BM1297" s="224" t="s">
        <v>4793</v>
      </c>
    </row>
    <row r="1298" s="2" customFormat="1" ht="33" customHeight="1">
      <c r="A1298" s="39"/>
      <c r="B1298" s="40"/>
      <c r="C1298" s="213" t="s">
        <v>4794</v>
      </c>
      <c r="D1298" s="213" t="s">
        <v>152</v>
      </c>
      <c r="E1298" s="214" t="s">
        <v>4795</v>
      </c>
      <c r="F1298" s="215" t="s">
        <v>4796</v>
      </c>
      <c r="G1298" s="216" t="s">
        <v>162</v>
      </c>
      <c r="H1298" s="217">
        <v>13</v>
      </c>
      <c r="I1298" s="218"/>
      <c r="J1298" s="219">
        <f>ROUND(I1298*H1298,2)</f>
        <v>0</v>
      </c>
      <c r="K1298" s="215" t="s">
        <v>156</v>
      </c>
      <c r="L1298" s="45"/>
      <c r="M1298" s="220" t="s">
        <v>32</v>
      </c>
      <c r="N1298" s="221" t="s">
        <v>47</v>
      </c>
      <c r="O1298" s="85"/>
      <c r="P1298" s="222">
        <f>O1298*H1298</f>
        <v>0</v>
      </c>
      <c r="Q1298" s="222">
        <v>0</v>
      </c>
      <c r="R1298" s="222">
        <f>Q1298*H1298</f>
        <v>0</v>
      </c>
      <c r="S1298" s="222">
        <v>0</v>
      </c>
      <c r="T1298" s="223">
        <f>S1298*H1298</f>
        <v>0</v>
      </c>
      <c r="U1298" s="39"/>
      <c r="V1298" s="39"/>
      <c r="W1298" s="39"/>
      <c r="X1298" s="39"/>
      <c r="Y1298" s="39"/>
      <c r="Z1298" s="39"/>
      <c r="AA1298" s="39"/>
      <c r="AB1298" s="39"/>
      <c r="AC1298" s="39"/>
      <c r="AD1298" s="39"/>
      <c r="AE1298" s="39"/>
      <c r="AR1298" s="224" t="s">
        <v>157</v>
      </c>
      <c r="AT1298" s="224" t="s">
        <v>152</v>
      </c>
      <c r="AU1298" s="224" t="s">
        <v>83</v>
      </c>
      <c r="AY1298" s="17" t="s">
        <v>151</v>
      </c>
      <c r="BE1298" s="225">
        <f>IF(N1298="základní",J1298,0)</f>
        <v>0</v>
      </c>
      <c r="BF1298" s="225">
        <f>IF(N1298="snížená",J1298,0)</f>
        <v>0</v>
      </c>
      <c r="BG1298" s="225">
        <f>IF(N1298="zákl. přenesená",J1298,0)</f>
        <v>0</v>
      </c>
      <c r="BH1298" s="225">
        <f>IF(N1298="sníž. přenesená",J1298,0)</f>
        <v>0</v>
      </c>
      <c r="BI1298" s="225">
        <f>IF(N1298="nulová",J1298,0)</f>
        <v>0</v>
      </c>
      <c r="BJ1298" s="17" t="s">
        <v>83</v>
      </c>
      <c r="BK1298" s="225">
        <f>ROUND(I1298*H1298,2)</f>
        <v>0</v>
      </c>
      <c r="BL1298" s="17" t="s">
        <v>157</v>
      </c>
      <c r="BM1298" s="224" t="s">
        <v>4797</v>
      </c>
    </row>
    <row r="1299" s="2" customFormat="1" ht="16.5" customHeight="1">
      <c r="A1299" s="39"/>
      <c r="B1299" s="40"/>
      <c r="C1299" s="213" t="s">
        <v>4798</v>
      </c>
      <c r="D1299" s="213" t="s">
        <v>152</v>
      </c>
      <c r="E1299" s="214" t="s">
        <v>4799</v>
      </c>
      <c r="F1299" s="215" t="s">
        <v>4800</v>
      </c>
      <c r="G1299" s="216" t="s">
        <v>162</v>
      </c>
      <c r="H1299" s="217">
        <v>12</v>
      </c>
      <c r="I1299" s="218"/>
      <c r="J1299" s="219">
        <f>ROUND(I1299*H1299,2)</f>
        <v>0</v>
      </c>
      <c r="K1299" s="215" t="s">
        <v>156</v>
      </c>
      <c r="L1299" s="45"/>
      <c r="M1299" s="220" t="s">
        <v>32</v>
      </c>
      <c r="N1299" s="221" t="s">
        <v>47</v>
      </c>
      <c r="O1299" s="85"/>
      <c r="P1299" s="222">
        <f>O1299*H1299</f>
        <v>0</v>
      </c>
      <c r="Q1299" s="222">
        <v>0</v>
      </c>
      <c r="R1299" s="222">
        <f>Q1299*H1299</f>
        <v>0</v>
      </c>
      <c r="S1299" s="222">
        <v>0</v>
      </c>
      <c r="T1299" s="223">
        <f>S1299*H1299</f>
        <v>0</v>
      </c>
      <c r="U1299" s="39"/>
      <c r="V1299" s="39"/>
      <c r="W1299" s="39"/>
      <c r="X1299" s="39"/>
      <c r="Y1299" s="39"/>
      <c r="Z1299" s="39"/>
      <c r="AA1299" s="39"/>
      <c r="AB1299" s="39"/>
      <c r="AC1299" s="39"/>
      <c r="AD1299" s="39"/>
      <c r="AE1299" s="39"/>
      <c r="AR1299" s="224" t="s">
        <v>157</v>
      </c>
      <c r="AT1299" s="224" t="s">
        <v>152</v>
      </c>
      <c r="AU1299" s="224" t="s">
        <v>83</v>
      </c>
      <c r="AY1299" s="17" t="s">
        <v>151</v>
      </c>
      <c r="BE1299" s="225">
        <f>IF(N1299="základní",J1299,0)</f>
        <v>0</v>
      </c>
      <c r="BF1299" s="225">
        <f>IF(N1299="snížená",J1299,0)</f>
        <v>0</v>
      </c>
      <c r="BG1299" s="225">
        <f>IF(N1299="zákl. přenesená",J1299,0)</f>
        <v>0</v>
      </c>
      <c r="BH1299" s="225">
        <f>IF(N1299="sníž. přenesená",J1299,0)</f>
        <v>0</v>
      </c>
      <c r="BI1299" s="225">
        <f>IF(N1299="nulová",J1299,0)</f>
        <v>0</v>
      </c>
      <c r="BJ1299" s="17" t="s">
        <v>83</v>
      </c>
      <c r="BK1299" s="225">
        <f>ROUND(I1299*H1299,2)</f>
        <v>0</v>
      </c>
      <c r="BL1299" s="17" t="s">
        <v>157</v>
      </c>
      <c r="BM1299" s="224" t="s">
        <v>4801</v>
      </c>
    </row>
    <row r="1300" s="2" customFormat="1" ht="24.15" customHeight="1">
      <c r="A1300" s="39"/>
      <c r="B1300" s="40"/>
      <c r="C1300" s="213" t="s">
        <v>4802</v>
      </c>
      <c r="D1300" s="213" t="s">
        <v>152</v>
      </c>
      <c r="E1300" s="214" t="s">
        <v>4803</v>
      </c>
      <c r="F1300" s="215" t="s">
        <v>4804</v>
      </c>
      <c r="G1300" s="216" t="s">
        <v>162</v>
      </c>
      <c r="H1300" s="217">
        <v>2</v>
      </c>
      <c r="I1300" s="218"/>
      <c r="J1300" s="219">
        <f>ROUND(I1300*H1300,2)</f>
        <v>0</v>
      </c>
      <c r="K1300" s="215" t="s">
        <v>156</v>
      </c>
      <c r="L1300" s="45"/>
      <c r="M1300" s="220" t="s">
        <v>32</v>
      </c>
      <c r="N1300" s="221" t="s">
        <v>47</v>
      </c>
      <c r="O1300" s="85"/>
      <c r="P1300" s="222">
        <f>O1300*H1300</f>
        <v>0</v>
      </c>
      <c r="Q1300" s="222">
        <v>0</v>
      </c>
      <c r="R1300" s="222">
        <f>Q1300*H1300</f>
        <v>0</v>
      </c>
      <c r="S1300" s="222">
        <v>0</v>
      </c>
      <c r="T1300" s="223">
        <f>S1300*H1300</f>
        <v>0</v>
      </c>
      <c r="U1300" s="39"/>
      <c r="V1300" s="39"/>
      <c r="W1300" s="39"/>
      <c r="X1300" s="39"/>
      <c r="Y1300" s="39"/>
      <c r="Z1300" s="39"/>
      <c r="AA1300" s="39"/>
      <c r="AB1300" s="39"/>
      <c r="AC1300" s="39"/>
      <c r="AD1300" s="39"/>
      <c r="AE1300" s="39"/>
      <c r="AR1300" s="224" t="s">
        <v>157</v>
      </c>
      <c r="AT1300" s="224" t="s">
        <v>152</v>
      </c>
      <c r="AU1300" s="224" t="s">
        <v>83</v>
      </c>
      <c r="AY1300" s="17" t="s">
        <v>151</v>
      </c>
      <c r="BE1300" s="225">
        <f>IF(N1300="základní",J1300,0)</f>
        <v>0</v>
      </c>
      <c r="BF1300" s="225">
        <f>IF(N1300="snížená",J1300,0)</f>
        <v>0</v>
      </c>
      <c r="BG1300" s="225">
        <f>IF(N1300="zákl. přenesená",J1300,0)</f>
        <v>0</v>
      </c>
      <c r="BH1300" s="225">
        <f>IF(N1300="sníž. přenesená",J1300,0)</f>
        <v>0</v>
      </c>
      <c r="BI1300" s="225">
        <f>IF(N1300="nulová",J1300,0)</f>
        <v>0</v>
      </c>
      <c r="BJ1300" s="17" t="s">
        <v>83</v>
      </c>
      <c r="BK1300" s="225">
        <f>ROUND(I1300*H1300,2)</f>
        <v>0</v>
      </c>
      <c r="BL1300" s="17" t="s">
        <v>157</v>
      </c>
      <c r="BM1300" s="224" t="s">
        <v>4805</v>
      </c>
    </row>
    <row r="1301" s="2" customFormat="1" ht="16.5" customHeight="1">
      <c r="A1301" s="39"/>
      <c r="B1301" s="40"/>
      <c r="C1301" s="226" t="s">
        <v>4806</v>
      </c>
      <c r="D1301" s="226" t="s">
        <v>159</v>
      </c>
      <c r="E1301" s="227" t="s">
        <v>4807</v>
      </c>
      <c r="F1301" s="228" t="s">
        <v>4808</v>
      </c>
      <c r="G1301" s="229" t="s">
        <v>162</v>
      </c>
      <c r="H1301" s="230">
        <v>14</v>
      </c>
      <c r="I1301" s="231"/>
      <c r="J1301" s="232">
        <f>ROUND(I1301*H1301,2)</f>
        <v>0</v>
      </c>
      <c r="K1301" s="228" t="s">
        <v>156</v>
      </c>
      <c r="L1301" s="233"/>
      <c r="M1301" s="234" t="s">
        <v>32</v>
      </c>
      <c r="N1301" s="235" t="s">
        <v>47</v>
      </c>
      <c r="O1301" s="85"/>
      <c r="P1301" s="222">
        <f>O1301*H1301</f>
        <v>0</v>
      </c>
      <c r="Q1301" s="222">
        <v>0</v>
      </c>
      <c r="R1301" s="222">
        <f>Q1301*H1301</f>
        <v>0</v>
      </c>
      <c r="S1301" s="222">
        <v>0</v>
      </c>
      <c r="T1301" s="223">
        <f>S1301*H1301</f>
        <v>0</v>
      </c>
      <c r="U1301" s="39"/>
      <c r="V1301" s="39"/>
      <c r="W1301" s="39"/>
      <c r="X1301" s="39"/>
      <c r="Y1301" s="39"/>
      <c r="Z1301" s="39"/>
      <c r="AA1301" s="39"/>
      <c r="AB1301" s="39"/>
      <c r="AC1301" s="39"/>
      <c r="AD1301" s="39"/>
      <c r="AE1301" s="39"/>
      <c r="AR1301" s="224" t="s">
        <v>163</v>
      </c>
      <c r="AT1301" s="224" t="s">
        <v>159</v>
      </c>
      <c r="AU1301" s="224" t="s">
        <v>83</v>
      </c>
      <c r="AY1301" s="17" t="s">
        <v>151</v>
      </c>
      <c r="BE1301" s="225">
        <f>IF(N1301="základní",J1301,0)</f>
        <v>0</v>
      </c>
      <c r="BF1301" s="225">
        <f>IF(N1301="snížená",J1301,0)</f>
        <v>0</v>
      </c>
      <c r="BG1301" s="225">
        <f>IF(N1301="zákl. přenesená",J1301,0)</f>
        <v>0</v>
      </c>
      <c r="BH1301" s="225">
        <f>IF(N1301="sníž. přenesená",J1301,0)</f>
        <v>0</v>
      </c>
      <c r="BI1301" s="225">
        <f>IF(N1301="nulová",J1301,0)</f>
        <v>0</v>
      </c>
      <c r="BJ1301" s="17" t="s">
        <v>83</v>
      </c>
      <c r="BK1301" s="225">
        <f>ROUND(I1301*H1301,2)</f>
        <v>0</v>
      </c>
      <c r="BL1301" s="17" t="s">
        <v>164</v>
      </c>
      <c r="BM1301" s="224" t="s">
        <v>4809</v>
      </c>
    </row>
    <row r="1302" s="2" customFormat="1" ht="37.8" customHeight="1">
      <c r="A1302" s="39"/>
      <c r="B1302" s="40"/>
      <c r="C1302" s="213" t="s">
        <v>4810</v>
      </c>
      <c r="D1302" s="213" t="s">
        <v>152</v>
      </c>
      <c r="E1302" s="214" t="s">
        <v>4811</v>
      </c>
      <c r="F1302" s="215" t="s">
        <v>4812</v>
      </c>
      <c r="G1302" s="216" t="s">
        <v>162</v>
      </c>
      <c r="H1302" s="217">
        <v>1</v>
      </c>
      <c r="I1302" s="218"/>
      <c r="J1302" s="219">
        <f>ROUND(I1302*H1302,2)</f>
        <v>0</v>
      </c>
      <c r="K1302" s="215" t="s">
        <v>156</v>
      </c>
      <c r="L1302" s="45"/>
      <c r="M1302" s="220" t="s">
        <v>32</v>
      </c>
      <c r="N1302" s="221" t="s">
        <v>47</v>
      </c>
      <c r="O1302" s="85"/>
      <c r="P1302" s="222">
        <f>O1302*H1302</f>
        <v>0</v>
      </c>
      <c r="Q1302" s="222">
        <v>0</v>
      </c>
      <c r="R1302" s="222">
        <f>Q1302*H1302</f>
        <v>0</v>
      </c>
      <c r="S1302" s="222">
        <v>0</v>
      </c>
      <c r="T1302" s="223">
        <f>S1302*H1302</f>
        <v>0</v>
      </c>
      <c r="U1302" s="39"/>
      <c r="V1302" s="39"/>
      <c r="W1302" s="39"/>
      <c r="X1302" s="39"/>
      <c r="Y1302" s="39"/>
      <c r="Z1302" s="39"/>
      <c r="AA1302" s="39"/>
      <c r="AB1302" s="39"/>
      <c r="AC1302" s="39"/>
      <c r="AD1302" s="39"/>
      <c r="AE1302" s="39"/>
      <c r="AR1302" s="224" t="s">
        <v>157</v>
      </c>
      <c r="AT1302" s="224" t="s">
        <v>152</v>
      </c>
      <c r="AU1302" s="224" t="s">
        <v>83</v>
      </c>
      <c r="AY1302" s="17" t="s">
        <v>151</v>
      </c>
      <c r="BE1302" s="225">
        <f>IF(N1302="základní",J1302,0)</f>
        <v>0</v>
      </c>
      <c r="BF1302" s="225">
        <f>IF(N1302="snížená",J1302,0)</f>
        <v>0</v>
      </c>
      <c r="BG1302" s="225">
        <f>IF(N1302="zákl. přenesená",J1302,0)</f>
        <v>0</v>
      </c>
      <c r="BH1302" s="225">
        <f>IF(N1302="sníž. přenesená",J1302,0)</f>
        <v>0</v>
      </c>
      <c r="BI1302" s="225">
        <f>IF(N1302="nulová",J1302,0)</f>
        <v>0</v>
      </c>
      <c r="BJ1302" s="17" t="s">
        <v>83</v>
      </c>
      <c r="BK1302" s="225">
        <f>ROUND(I1302*H1302,2)</f>
        <v>0</v>
      </c>
      <c r="BL1302" s="17" t="s">
        <v>157</v>
      </c>
      <c r="BM1302" s="224" t="s">
        <v>4813</v>
      </c>
    </row>
    <row r="1303" s="2" customFormat="1" ht="16.5" customHeight="1">
      <c r="A1303" s="39"/>
      <c r="B1303" s="40"/>
      <c r="C1303" s="226" t="s">
        <v>4814</v>
      </c>
      <c r="D1303" s="226" t="s">
        <v>159</v>
      </c>
      <c r="E1303" s="227" t="s">
        <v>4815</v>
      </c>
      <c r="F1303" s="228" t="s">
        <v>4816</v>
      </c>
      <c r="G1303" s="229" t="s">
        <v>162</v>
      </c>
      <c r="H1303" s="230">
        <v>1</v>
      </c>
      <c r="I1303" s="231"/>
      <c r="J1303" s="232">
        <f>ROUND(I1303*H1303,2)</f>
        <v>0</v>
      </c>
      <c r="K1303" s="228" t="s">
        <v>156</v>
      </c>
      <c r="L1303" s="233"/>
      <c r="M1303" s="234" t="s">
        <v>32</v>
      </c>
      <c r="N1303" s="235" t="s">
        <v>47</v>
      </c>
      <c r="O1303" s="85"/>
      <c r="P1303" s="222">
        <f>O1303*H1303</f>
        <v>0</v>
      </c>
      <c r="Q1303" s="222">
        <v>0</v>
      </c>
      <c r="R1303" s="222">
        <f>Q1303*H1303</f>
        <v>0</v>
      </c>
      <c r="S1303" s="222">
        <v>0</v>
      </c>
      <c r="T1303" s="223">
        <f>S1303*H1303</f>
        <v>0</v>
      </c>
      <c r="U1303" s="39"/>
      <c r="V1303" s="39"/>
      <c r="W1303" s="39"/>
      <c r="X1303" s="39"/>
      <c r="Y1303" s="39"/>
      <c r="Z1303" s="39"/>
      <c r="AA1303" s="39"/>
      <c r="AB1303" s="39"/>
      <c r="AC1303" s="39"/>
      <c r="AD1303" s="39"/>
      <c r="AE1303" s="39"/>
      <c r="AR1303" s="224" t="s">
        <v>668</v>
      </c>
      <c r="AT1303" s="224" t="s">
        <v>159</v>
      </c>
      <c r="AU1303" s="224" t="s">
        <v>83</v>
      </c>
      <c r="AY1303" s="17" t="s">
        <v>151</v>
      </c>
      <c r="BE1303" s="225">
        <f>IF(N1303="základní",J1303,0)</f>
        <v>0</v>
      </c>
      <c r="BF1303" s="225">
        <f>IF(N1303="snížená",J1303,0)</f>
        <v>0</v>
      </c>
      <c r="BG1303" s="225">
        <f>IF(N1303="zákl. přenesená",J1303,0)</f>
        <v>0</v>
      </c>
      <c r="BH1303" s="225">
        <f>IF(N1303="sníž. přenesená",J1303,0)</f>
        <v>0</v>
      </c>
      <c r="BI1303" s="225">
        <f>IF(N1303="nulová",J1303,0)</f>
        <v>0</v>
      </c>
      <c r="BJ1303" s="17" t="s">
        <v>83</v>
      </c>
      <c r="BK1303" s="225">
        <f>ROUND(I1303*H1303,2)</f>
        <v>0</v>
      </c>
      <c r="BL1303" s="17" t="s">
        <v>668</v>
      </c>
      <c r="BM1303" s="224" t="s">
        <v>4817</v>
      </c>
    </row>
    <row r="1304" s="2" customFormat="1" ht="16.5" customHeight="1">
      <c r="A1304" s="39"/>
      <c r="B1304" s="40"/>
      <c r="C1304" s="213" t="s">
        <v>4818</v>
      </c>
      <c r="D1304" s="213" t="s">
        <v>152</v>
      </c>
      <c r="E1304" s="214" t="s">
        <v>4819</v>
      </c>
      <c r="F1304" s="215" t="s">
        <v>4820</v>
      </c>
      <c r="G1304" s="216" t="s">
        <v>162</v>
      </c>
      <c r="H1304" s="217">
        <v>1</v>
      </c>
      <c r="I1304" s="218"/>
      <c r="J1304" s="219">
        <f>ROUND(I1304*H1304,2)</f>
        <v>0</v>
      </c>
      <c r="K1304" s="215" t="s">
        <v>156</v>
      </c>
      <c r="L1304" s="45"/>
      <c r="M1304" s="220" t="s">
        <v>32</v>
      </c>
      <c r="N1304" s="221" t="s">
        <v>47</v>
      </c>
      <c r="O1304" s="85"/>
      <c r="P1304" s="222">
        <f>O1304*H1304</f>
        <v>0</v>
      </c>
      <c r="Q1304" s="222">
        <v>0</v>
      </c>
      <c r="R1304" s="222">
        <f>Q1304*H1304</f>
        <v>0</v>
      </c>
      <c r="S1304" s="222">
        <v>0</v>
      </c>
      <c r="T1304" s="223">
        <f>S1304*H1304</f>
        <v>0</v>
      </c>
      <c r="U1304" s="39"/>
      <c r="V1304" s="39"/>
      <c r="W1304" s="39"/>
      <c r="X1304" s="39"/>
      <c r="Y1304" s="39"/>
      <c r="Z1304" s="39"/>
      <c r="AA1304" s="39"/>
      <c r="AB1304" s="39"/>
      <c r="AC1304" s="39"/>
      <c r="AD1304" s="39"/>
      <c r="AE1304" s="39"/>
      <c r="AR1304" s="224" t="s">
        <v>83</v>
      </c>
      <c r="AT1304" s="224" t="s">
        <v>152</v>
      </c>
      <c r="AU1304" s="224" t="s">
        <v>83</v>
      </c>
      <c r="AY1304" s="17" t="s">
        <v>151</v>
      </c>
      <c r="BE1304" s="225">
        <f>IF(N1304="základní",J1304,0)</f>
        <v>0</v>
      </c>
      <c r="BF1304" s="225">
        <f>IF(N1304="snížená",J1304,0)</f>
        <v>0</v>
      </c>
      <c r="BG1304" s="225">
        <f>IF(N1304="zákl. přenesená",J1304,0)</f>
        <v>0</v>
      </c>
      <c r="BH1304" s="225">
        <f>IF(N1304="sníž. přenesená",J1304,0)</f>
        <v>0</v>
      </c>
      <c r="BI1304" s="225">
        <f>IF(N1304="nulová",J1304,0)</f>
        <v>0</v>
      </c>
      <c r="BJ1304" s="17" t="s">
        <v>83</v>
      </c>
      <c r="BK1304" s="225">
        <f>ROUND(I1304*H1304,2)</f>
        <v>0</v>
      </c>
      <c r="BL1304" s="17" t="s">
        <v>83</v>
      </c>
      <c r="BM1304" s="224" t="s">
        <v>4821</v>
      </c>
    </row>
    <row r="1305" s="2" customFormat="1" ht="44.25" customHeight="1">
      <c r="A1305" s="39"/>
      <c r="B1305" s="40"/>
      <c r="C1305" s="213" t="s">
        <v>4822</v>
      </c>
      <c r="D1305" s="213" t="s">
        <v>152</v>
      </c>
      <c r="E1305" s="214" t="s">
        <v>4823</v>
      </c>
      <c r="F1305" s="215" t="s">
        <v>4824</v>
      </c>
      <c r="G1305" s="216" t="s">
        <v>162</v>
      </c>
      <c r="H1305" s="217">
        <v>2</v>
      </c>
      <c r="I1305" s="218"/>
      <c r="J1305" s="219">
        <f>ROUND(I1305*H1305,2)</f>
        <v>0</v>
      </c>
      <c r="K1305" s="215" t="s">
        <v>156</v>
      </c>
      <c r="L1305" s="45"/>
      <c r="M1305" s="220" t="s">
        <v>32</v>
      </c>
      <c r="N1305" s="221" t="s">
        <v>47</v>
      </c>
      <c r="O1305" s="85"/>
      <c r="P1305" s="222">
        <f>O1305*H1305</f>
        <v>0</v>
      </c>
      <c r="Q1305" s="222">
        <v>0</v>
      </c>
      <c r="R1305" s="222">
        <f>Q1305*H1305</f>
        <v>0</v>
      </c>
      <c r="S1305" s="222">
        <v>0</v>
      </c>
      <c r="T1305" s="223">
        <f>S1305*H1305</f>
        <v>0</v>
      </c>
      <c r="U1305" s="39"/>
      <c r="V1305" s="39"/>
      <c r="W1305" s="39"/>
      <c r="X1305" s="39"/>
      <c r="Y1305" s="39"/>
      <c r="Z1305" s="39"/>
      <c r="AA1305" s="39"/>
      <c r="AB1305" s="39"/>
      <c r="AC1305" s="39"/>
      <c r="AD1305" s="39"/>
      <c r="AE1305" s="39"/>
      <c r="AR1305" s="224" t="s">
        <v>157</v>
      </c>
      <c r="AT1305" s="224" t="s">
        <v>152</v>
      </c>
      <c r="AU1305" s="224" t="s">
        <v>83</v>
      </c>
      <c r="AY1305" s="17" t="s">
        <v>151</v>
      </c>
      <c r="BE1305" s="225">
        <f>IF(N1305="základní",J1305,0)</f>
        <v>0</v>
      </c>
      <c r="BF1305" s="225">
        <f>IF(N1305="snížená",J1305,0)</f>
        <v>0</v>
      </c>
      <c r="BG1305" s="225">
        <f>IF(N1305="zákl. přenesená",J1305,0)</f>
        <v>0</v>
      </c>
      <c r="BH1305" s="225">
        <f>IF(N1305="sníž. přenesená",J1305,0)</f>
        <v>0</v>
      </c>
      <c r="BI1305" s="225">
        <f>IF(N1305="nulová",J1305,0)</f>
        <v>0</v>
      </c>
      <c r="BJ1305" s="17" t="s">
        <v>83</v>
      </c>
      <c r="BK1305" s="225">
        <f>ROUND(I1305*H1305,2)</f>
        <v>0</v>
      </c>
      <c r="BL1305" s="17" t="s">
        <v>157</v>
      </c>
      <c r="BM1305" s="224" t="s">
        <v>4825</v>
      </c>
    </row>
    <row r="1306" s="2" customFormat="1" ht="37.8" customHeight="1">
      <c r="A1306" s="39"/>
      <c r="B1306" s="40"/>
      <c r="C1306" s="213" t="s">
        <v>4826</v>
      </c>
      <c r="D1306" s="213" t="s">
        <v>152</v>
      </c>
      <c r="E1306" s="214" t="s">
        <v>4827</v>
      </c>
      <c r="F1306" s="215" t="s">
        <v>4828</v>
      </c>
      <c r="G1306" s="216" t="s">
        <v>162</v>
      </c>
      <c r="H1306" s="217">
        <v>2</v>
      </c>
      <c r="I1306" s="218"/>
      <c r="J1306" s="219">
        <f>ROUND(I1306*H1306,2)</f>
        <v>0</v>
      </c>
      <c r="K1306" s="215" t="s">
        <v>156</v>
      </c>
      <c r="L1306" s="45"/>
      <c r="M1306" s="220" t="s">
        <v>32</v>
      </c>
      <c r="N1306" s="221" t="s">
        <v>47</v>
      </c>
      <c r="O1306" s="85"/>
      <c r="P1306" s="222">
        <f>O1306*H1306</f>
        <v>0</v>
      </c>
      <c r="Q1306" s="222">
        <v>0</v>
      </c>
      <c r="R1306" s="222">
        <f>Q1306*H1306</f>
        <v>0</v>
      </c>
      <c r="S1306" s="222">
        <v>0</v>
      </c>
      <c r="T1306" s="223">
        <f>S1306*H1306</f>
        <v>0</v>
      </c>
      <c r="U1306" s="39"/>
      <c r="V1306" s="39"/>
      <c r="W1306" s="39"/>
      <c r="X1306" s="39"/>
      <c r="Y1306" s="39"/>
      <c r="Z1306" s="39"/>
      <c r="AA1306" s="39"/>
      <c r="AB1306" s="39"/>
      <c r="AC1306" s="39"/>
      <c r="AD1306" s="39"/>
      <c r="AE1306" s="39"/>
      <c r="AR1306" s="224" t="s">
        <v>157</v>
      </c>
      <c r="AT1306" s="224" t="s">
        <v>152</v>
      </c>
      <c r="AU1306" s="224" t="s">
        <v>83</v>
      </c>
      <c r="AY1306" s="17" t="s">
        <v>151</v>
      </c>
      <c r="BE1306" s="225">
        <f>IF(N1306="základní",J1306,0)</f>
        <v>0</v>
      </c>
      <c r="BF1306" s="225">
        <f>IF(N1306="snížená",J1306,0)</f>
        <v>0</v>
      </c>
      <c r="BG1306" s="225">
        <f>IF(N1306="zákl. přenesená",J1306,0)</f>
        <v>0</v>
      </c>
      <c r="BH1306" s="225">
        <f>IF(N1306="sníž. přenesená",J1306,0)</f>
        <v>0</v>
      </c>
      <c r="BI1306" s="225">
        <f>IF(N1306="nulová",J1306,0)</f>
        <v>0</v>
      </c>
      <c r="BJ1306" s="17" t="s">
        <v>83</v>
      </c>
      <c r="BK1306" s="225">
        <f>ROUND(I1306*H1306,2)</f>
        <v>0</v>
      </c>
      <c r="BL1306" s="17" t="s">
        <v>157</v>
      </c>
      <c r="BM1306" s="224" t="s">
        <v>4829</v>
      </c>
    </row>
    <row r="1307" s="2" customFormat="1" ht="16.5" customHeight="1">
      <c r="A1307" s="39"/>
      <c r="B1307" s="40"/>
      <c r="C1307" s="213" t="s">
        <v>4830</v>
      </c>
      <c r="D1307" s="213" t="s">
        <v>152</v>
      </c>
      <c r="E1307" s="214" t="s">
        <v>4831</v>
      </c>
      <c r="F1307" s="215" t="s">
        <v>4832</v>
      </c>
      <c r="G1307" s="216" t="s">
        <v>162</v>
      </c>
      <c r="H1307" s="217">
        <v>2</v>
      </c>
      <c r="I1307" s="218"/>
      <c r="J1307" s="219">
        <f>ROUND(I1307*H1307,2)</f>
        <v>0</v>
      </c>
      <c r="K1307" s="215" t="s">
        <v>156</v>
      </c>
      <c r="L1307" s="45"/>
      <c r="M1307" s="220" t="s">
        <v>32</v>
      </c>
      <c r="N1307" s="221" t="s">
        <v>47</v>
      </c>
      <c r="O1307" s="85"/>
      <c r="P1307" s="222">
        <f>O1307*H1307</f>
        <v>0</v>
      </c>
      <c r="Q1307" s="222">
        <v>0</v>
      </c>
      <c r="R1307" s="222">
        <f>Q1307*H1307</f>
        <v>0</v>
      </c>
      <c r="S1307" s="222">
        <v>0</v>
      </c>
      <c r="T1307" s="223">
        <f>S1307*H1307</f>
        <v>0</v>
      </c>
      <c r="U1307" s="39"/>
      <c r="V1307" s="39"/>
      <c r="W1307" s="39"/>
      <c r="X1307" s="39"/>
      <c r="Y1307" s="39"/>
      <c r="Z1307" s="39"/>
      <c r="AA1307" s="39"/>
      <c r="AB1307" s="39"/>
      <c r="AC1307" s="39"/>
      <c r="AD1307" s="39"/>
      <c r="AE1307" s="39"/>
      <c r="AR1307" s="224" t="s">
        <v>157</v>
      </c>
      <c r="AT1307" s="224" t="s">
        <v>152</v>
      </c>
      <c r="AU1307" s="224" t="s">
        <v>83</v>
      </c>
      <c r="AY1307" s="17" t="s">
        <v>151</v>
      </c>
      <c r="BE1307" s="225">
        <f>IF(N1307="základní",J1307,0)</f>
        <v>0</v>
      </c>
      <c r="BF1307" s="225">
        <f>IF(N1307="snížená",J1307,0)</f>
        <v>0</v>
      </c>
      <c r="BG1307" s="225">
        <f>IF(N1307="zákl. přenesená",J1307,0)</f>
        <v>0</v>
      </c>
      <c r="BH1307" s="225">
        <f>IF(N1307="sníž. přenesená",J1307,0)</f>
        <v>0</v>
      </c>
      <c r="BI1307" s="225">
        <f>IF(N1307="nulová",J1307,0)</f>
        <v>0</v>
      </c>
      <c r="BJ1307" s="17" t="s">
        <v>83</v>
      </c>
      <c r="BK1307" s="225">
        <f>ROUND(I1307*H1307,2)</f>
        <v>0</v>
      </c>
      <c r="BL1307" s="17" t="s">
        <v>157</v>
      </c>
      <c r="BM1307" s="224" t="s">
        <v>4833</v>
      </c>
    </row>
    <row r="1308" s="2" customFormat="1" ht="16.5" customHeight="1">
      <c r="A1308" s="39"/>
      <c r="B1308" s="40"/>
      <c r="C1308" s="213" t="s">
        <v>4834</v>
      </c>
      <c r="D1308" s="213" t="s">
        <v>152</v>
      </c>
      <c r="E1308" s="214" t="s">
        <v>4835</v>
      </c>
      <c r="F1308" s="215" t="s">
        <v>4836</v>
      </c>
      <c r="G1308" s="216" t="s">
        <v>162</v>
      </c>
      <c r="H1308" s="217">
        <v>2</v>
      </c>
      <c r="I1308" s="218"/>
      <c r="J1308" s="219">
        <f>ROUND(I1308*H1308,2)</f>
        <v>0</v>
      </c>
      <c r="K1308" s="215" t="s">
        <v>156</v>
      </c>
      <c r="L1308" s="45"/>
      <c r="M1308" s="220" t="s">
        <v>32</v>
      </c>
      <c r="N1308" s="221" t="s">
        <v>47</v>
      </c>
      <c r="O1308" s="85"/>
      <c r="P1308" s="222">
        <f>O1308*H1308</f>
        <v>0</v>
      </c>
      <c r="Q1308" s="222">
        <v>0</v>
      </c>
      <c r="R1308" s="222">
        <f>Q1308*H1308</f>
        <v>0</v>
      </c>
      <c r="S1308" s="222">
        <v>0</v>
      </c>
      <c r="T1308" s="223">
        <f>S1308*H1308</f>
        <v>0</v>
      </c>
      <c r="U1308" s="39"/>
      <c r="V1308" s="39"/>
      <c r="W1308" s="39"/>
      <c r="X1308" s="39"/>
      <c r="Y1308" s="39"/>
      <c r="Z1308" s="39"/>
      <c r="AA1308" s="39"/>
      <c r="AB1308" s="39"/>
      <c r="AC1308" s="39"/>
      <c r="AD1308" s="39"/>
      <c r="AE1308" s="39"/>
      <c r="AR1308" s="224" t="s">
        <v>83</v>
      </c>
      <c r="AT1308" s="224" t="s">
        <v>152</v>
      </c>
      <c r="AU1308" s="224" t="s">
        <v>83</v>
      </c>
      <c r="AY1308" s="17" t="s">
        <v>151</v>
      </c>
      <c r="BE1308" s="225">
        <f>IF(N1308="základní",J1308,0)</f>
        <v>0</v>
      </c>
      <c r="BF1308" s="225">
        <f>IF(N1308="snížená",J1308,0)</f>
        <v>0</v>
      </c>
      <c r="BG1308" s="225">
        <f>IF(N1308="zákl. přenesená",J1308,0)</f>
        <v>0</v>
      </c>
      <c r="BH1308" s="225">
        <f>IF(N1308="sníž. přenesená",J1308,0)</f>
        <v>0</v>
      </c>
      <c r="BI1308" s="225">
        <f>IF(N1308="nulová",J1308,0)</f>
        <v>0</v>
      </c>
      <c r="BJ1308" s="17" t="s">
        <v>83</v>
      </c>
      <c r="BK1308" s="225">
        <f>ROUND(I1308*H1308,2)</f>
        <v>0</v>
      </c>
      <c r="BL1308" s="17" t="s">
        <v>83</v>
      </c>
      <c r="BM1308" s="224" t="s">
        <v>4837</v>
      </c>
    </row>
    <row r="1309" s="2" customFormat="1" ht="16.5" customHeight="1">
      <c r="A1309" s="39"/>
      <c r="B1309" s="40"/>
      <c r="C1309" s="213" t="s">
        <v>4838</v>
      </c>
      <c r="D1309" s="213" t="s">
        <v>152</v>
      </c>
      <c r="E1309" s="214" t="s">
        <v>4839</v>
      </c>
      <c r="F1309" s="215" t="s">
        <v>4840</v>
      </c>
      <c r="G1309" s="216" t="s">
        <v>162</v>
      </c>
      <c r="H1309" s="217">
        <v>2</v>
      </c>
      <c r="I1309" s="218"/>
      <c r="J1309" s="219">
        <f>ROUND(I1309*H1309,2)</f>
        <v>0</v>
      </c>
      <c r="K1309" s="215" t="s">
        <v>156</v>
      </c>
      <c r="L1309" s="45"/>
      <c r="M1309" s="220" t="s">
        <v>32</v>
      </c>
      <c r="N1309" s="221" t="s">
        <v>47</v>
      </c>
      <c r="O1309" s="85"/>
      <c r="P1309" s="222">
        <f>O1309*H1309</f>
        <v>0</v>
      </c>
      <c r="Q1309" s="222">
        <v>0</v>
      </c>
      <c r="R1309" s="222">
        <f>Q1309*H1309</f>
        <v>0</v>
      </c>
      <c r="S1309" s="222">
        <v>0</v>
      </c>
      <c r="T1309" s="223">
        <f>S1309*H1309</f>
        <v>0</v>
      </c>
      <c r="U1309" s="39"/>
      <c r="V1309" s="39"/>
      <c r="W1309" s="39"/>
      <c r="X1309" s="39"/>
      <c r="Y1309" s="39"/>
      <c r="Z1309" s="39"/>
      <c r="AA1309" s="39"/>
      <c r="AB1309" s="39"/>
      <c r="AC1309" s="39"/>
      <c r="AD1309" s="39"/>
      <c r="AE1309" s="39"/>
      <c r="AR1309" s="224" t="s">
        <v>83</v>
      </c>
      <c r="AT1309" s="224" t="s">
        <v>152</v>
      </c>
      <c r="AU1309" s="224" t="s">
        <v>83</v>
      </c>
      <c r="AY1309" s="17" t="s">
        <v>151</v>
      </c>
      <c r="BE1309" s="225">
        <f>IF(N1309="základní",J1309,0)</f>
        <v>0</v>
      </c>
      <c r="BF1309" s="225">
        <f>IF(N1309="snížená",J1309,0)</f>
        <v>0</v>
      </c>
      <c r="BG1309" s="225">
        <f>IF(N1309="zákl. přenesená",J1309,0)</f>
        <v>0</v>
      </c>
      <c r="BH1309" s="225">
        <f>IF(N1309="sníž. přenesená",J1309,0)</f>
        <v>0</v>
      </c>
      <c r="BI1309" s="225">
        <f>IF(N1309="nulová",J1309,0)</f>
        <v>0</v>
      </c>
      <c r="BJ1309" s="17" t="s">
        <v>83</v>
      </c>
      <c r="BK1309" s="225">
        <f>ROUND(I1309*H1309,2)</f>
        <v>0</v>
      </c>
      <c r="BL1309" s="17" t="s">
        <v>83</v>
      </c>
      <c r="BM1309" s="224" t="s">
        <v>4841</v>
      </c>
    </row>
    <row r="1310" s="2" customFormat="1" ht="21.75" customHeight="1">
      <c r="A1310" s="39"/>
      <c r="B1310" s="40"/>
      <c r="C1310" s="213" t="s">
        <v>4842</v>
      </c>
      <c r="D1310" s="213" t="s">
        <v>152</v>
      </c>
      <c r="E1310" s="214" t="s">
        <v>4843</v>
      </c>
      <c r="F1310" s="215" t="s">
        <v>4844</v>
      </c>
      <c r="G1310" s="216" t="s">
        <v>162</v>
      </c>
      <c r="H1310" s="217">
        <v>2</v>
      </c>
      <c r="I1310" s="218"/>
      <c r="J1310" s="219">
        <f>ROUND(I1310*H1310,2)</f>
        <v>0</v>
      </c>
      <c r="K1310" s="215" t="s">
        <v>156</v>
      </c>
      <c r="L1310" s="45"/>
      <c r="M1310" s="220" t="s">
        <v>32</v>
      </c>
      <c r="N1310" s="221" t="s">
        <v>47</v>
      </c>
      <c r="O1310" s="85"/>
      <c r="P1310" s="222">
        <f>O1310*H1310</f>
        <v>0</v>
      </c>
      <c r="Q1310" s="222">
        <v>0</v>
      </c>
      <c r="R1310" s="222">
        <f>Q1310*H1310</f>
        <v>0</v>
      </c>
      <c r="S1310" s="222">
        <v>0</v>
      </c>
      <c r="T1310" s="223">
        <f>S1310*H1310</f>
        <v>0</v>
      </c>
      <c r="U1310" s="39"/>
      <c r="V1310" s="39"/>
      <c r="W1310" s="39"/>
      <c r="X1310" s="39"/>
      <c r="Y1310" s="39"/>
      <c r="Z1310" s="39"/>
      <c r="AA1310" s="39"/>
      <c r="AB1310" s="39"/>
      <c r="AC1310" s="39"/>
      <c r="AD1310" s="39"/>
      <c r="AE1310" s="39"/>
      <c r="AR1310" s="224" t="s">
        <v>83</v>
      </c>
      <c r="AT1310" s="224" t="s">
        <v>152</v>
      </c>
      <c r="AU1310" s="224" t="s">
        <v>83</v>
      </c>
      <c r="AY1310" s="17" t="s">
        <v>151</v>
      </c>
      <c r="BE1310" s="225">
        <f>IF(N1310="základní",J1310,0)</f>
        <v>0</v>
      </c>
      <c r="BF1310" s="225">
        <f>IF(N1310="snížená",J1310,0)</f>
        <v>0</v>
      </c>
      <c r="BG1310" s="225">
        <f>IF(N1310="zákl. přenesená",J1310,0)</f>
        <v>0</v>
      </c>
      <c r="BH1310" s="225">
        <f>IF(N1310="sníž. přenesená",J1310,0)</f>
        <v>0</v>
      </c>
      <c r="BI1310" s="225">
        <f>IF(N1310="nulová",J1310,0)</f>
        <v>0</v>
      </c>
      <c r="BJ1310" s="17" t="s">
        <v>83</v>
      </c>
      <c r="BK1310" s="225">
        <f>ROUND(I1310*H1310,2)</f>
        <v>0</v>
      </c>
      <c r="BL1310" s="17" t="s">
        <v>83</v>
      </c>
      <c r="BM1310" s="224" t="s">
        <v>4845</v>
      </c>
    </row>
    <row r="1311" s="2" customFormat="1" ht="33" customHeight="1">
      <c r="A1311" s="39"/>
      <c r="B1311" s="40"/>
      <c r="C1311" s="213" t="s">
        <v>4846</v>
      </c>
      <c r="D1311" s="213" t="s">
        <v>152</v>
      </c>
      <c r="E1311" s="214" t="s">
        <v>4847</v>
      </c>
      <c r="F1311" s="215" t="s">
        <v>4848</v>
      </c>
      <c r="G1311" s="216" t="s">
        <v>162</v>
      </c>
      <c r="H1311" s="217">
        <v>1</v>
      </c>
      <c r="I1311" s="218"/>
      <c r="J1311" s="219">
        <f>ROUND(I1311*H1311,2)</f>
        <v>0</v>
      </c>
      <c r="K1311" s="215" t="s">
        <v>156</v>
      </c>
      <c r="L1311" s="45"/>
      <c r="M1311" s="220" t="s">
        <v>32</v>
      </c>
      <c r="N1311" s="221" t="s">
        <v>47</v>
      </c>
      <c r="O1311" s="85"/>
      <c r="P1311" s="222">
        <f>O1311*H1311</f>
        <v>0</v>
      </c>
      <c r="Q1311" s="222">
        <v>0</v>
      </c>
      <c r="R1311" s="222">
        <f>Q1311*H1311</f>
        <v>0</v>
      </c>
      <c r="S1311" s="222">
        <v>0</v>
      </c>
      <c r="T1311" s="223">
        <f>S1311*H1311</f>
        <v>0</v>
      </c>
      <c r="U1311" s="39"/>
      <c r="V1311" s="39"/>
      <c r="W1311" s="39"/>
      <c r="X1311" s="39"/>
      <c r="Y1311" s="39"/>
      <c r="Z1311" s="39"/>
      <c r="AA1311" s="39"/>
      <c r="AB1311" s="39"/>
      <c r="AC1311" s="39"/>
      <c r="AD1311" s="39"/>
      <c r="AE1311" s="39"/>
      <c r="AR1311" s="224" t="s">
        <v>497</v>
      </c>
      <c r="AT1311" s="224" t="s">
        <v>152</v>
      </c>
      <c r="AU1311" s="224" t="s">
        <v>83</v>
      </c>
      <c r="AY1311" s="17" t="s">
        <v>151</v>
      </c>
      <c r="BE1311" s="225">
        <f>IF(N1311="základní",J1311,0)</f>
        <v>0</v>
      </c>
      <c r="BF1311" s="225">
        <f>IF(N1311="snížená",J1311,0)</f>
        <v>0</v>
      </c>
      <c r="BG1311" s="225">
        <f>IF(N1311="zákl. přenesená",J1311,0)</f>
        <v>0</v>
      </c>
      <c r="BH1311" s="225">
        <f>IF(N1311="sníž. přenesená",J1311,0)</f>
        <v>0</v>
      </c>
      <c r="BI1311" s="225">
        <f>IF(N1311="nulová",J1311,0)</f>
        <v>0</v>
      </c>
      <c r="BJ1311" s="17" t="s">
        <v>83</v>
      </c>
      <c r="BK1311" s="225">
        <f>ROUND(I1311*H1311,2)</f>
        <v>0</v>
      </c>
      <c r="BL1311" s="17" t="s">
        <v>497</v>
      </c>
      <c r="BM1311" s="224" t="s">
        <v>4849</v>
      </c>
    </row>
    <row r="1312" s="2" customFormat="1" ht="24.15" customHeight="1">
      <c r="A1312" s="39"/>
      <c r="B1312" s="40"/>
      <c r="C1312" s="213" t="s">
        <v>4850</v>
      </c>
      <c r="D1312" s="213" t="s">
        <v>152</v>
      </c>
      <c r="E1312" s="214" t="s">
        <v>4851</v>
      </c>
      <c r="F1312" s="215" t="s">
        <v>4852</v>
      </c>
      <c r="G1312" s="216" t="s">
        <v>162</v>
      </c>
      <c r="H1312" s="217">
        <v>1</v>
      </c>
      <c r="I1312" s="218"/>
      <c r="J1312" s="219">
        <f>ROUND(I1312*H1312,2)</f>
        <v>0</v>
      </c>
      <c r="K1312" s="215" t="s">
        <v>156</v>
      </c>
      <c r="L1312" s="45"/>
      <c r="M1312" s="220" t="s">
        <v>32</v>
      </c>
      <c r="N1312" s="221" t="s">
        <v>47</v>
      </c>
      <c r="O1312" s="85"/>
      <c r="P1312" s="222">
        <f>O1312*H1312</f>
        <v>0</v>
      </c>
      <c r="Q1312" s="222">
        <v>0</v>
      </c>
      <c r="R1312" s="222">
        <f>Q1312*H1312</f>
        <v>0</v>
      </c>
      <c r="S1312" s="222">
        <v>0</v>
      </c>
      <c r="T1312" s="223">
        <f>S1312*H1312</f>
        <v>0</v>
      </c>
      <c r="U1312" s="39"/>
      <c r="V1312" s="39"/>
      <c r="W1312" s="39"/>
      <c r="X1312" s="39"/>
      <c r="Y1312" s="39"/>
      <c r="Z1312" s="39"/>
      <c r="AA1312" s="39"/>
      <c r="AB1312" s="39"/>
      <c r="AC1312" s="39"/>
      <c r="AD1312" s="39"/>
      <c r="AE1312" s="39"/>
      <c r="AR1312" s="224" t="s">
        <v>497</v>
      </c>
      <c r="AT1312" s="224" t="s">
        <v>152</v>
      </c>
      <c r="AU1312" s="224" t="s">
        <v>83</v>
      </c>
      <c r="AY1312" s="17" t="s">
        <v>151</v>
      </c>
      <c r="BE1312" s="225">
        <f>IF(N1312="základní",J1312,0)</f>
        <v>0</v>
      </c>
      <c r="BF1312" s="225">
        <f>IF(N1312="snížená",J1312,0)</f>
        <v>0</v>
      </c>
      <c r="BG1312" s="225">
        <f>IF(N1312="zákl. přenesená",J1312,0)</f>
        <v>0</v>
      </c>
      <c r="BH1312" s="225">
        <f>IF(N1312="sníž. přenesená",J1312,0)</f>
        <v>0</v>
      </c>
      <c r="BI1312" s="225">
        <f>IF(N1312="nulová",J1312,0)</f>
        <v>0</v>
      </c>
      <c r="BJ1312" s="17" t="s">
        <v>83</v>
      </c>
      <c r="BK1312" s="225">
        <f>ROUND(I1312*H1312,2)</f>
        <v>0</v>
      </c>
      <c r="BL1312" s="17" t="s">
        <v>497</v>
      </c>
      <c r="BM1312" s="224" t="s">
        <v>4853</v>
      </c>
    </row>
    <row r="1313" s="2" customFormat="1" ht="16.5" customHeight="1">
      <c r="A1313" s="39"/>
      <c r="B1313" s="40"/>
      <c r="C1313" s="213" t="s">
        <v>4854</v>
      </c>
      <c r="D1313" s="213" t="s">
        <v>152</v>
      </c>
      <c r="E1313" s="214" t="s">
        <v>4855</v>
      </c>
      <c r="F1313" s="215" t="s">
        <v>4856</v>
      </c>
      <c r="G1313" s="216" t="s">
        <v>162</v>
      </c>
      <c r="H1313" s="217">
        <v>7</v>
      </c>
      <c r="I1313" s="218"/>
      <c r="J1313" s="219">
        <f>ROUND(I1313*H1313,2)</f>
        <v>0</v>
      </c>
      <c r="K1313" s="215" t="s">
        <v>156</v>
      </c>
      <c r="L1313" s="45"/>
      <c r="M1313" s="220" t="s">
        <v>32</v>
      </c>
      <c r="N1313" s="221" t="s">
        <v>47</v>
      </c>
      <c r="O1313" s="85"/>
      <c r="P1313" s="222">
        <f>O1313*H1313</f>
        <v>0</v>
      </c>
      <c r="Q1313" s="222">
        <v>0</v>
      </c>
      <c r="R1313" s="222">
        <f>Q1313*H1313</f>
        <v>0</v>
      </c>
      <c r="S1313" s="222">
        <v>0</v>
      </c>
      <c r="T1313" s="223">
        <f>S1313*H1313</f>
        <v>0</v>
      </c>
      <c r="U1313" s="39"/>
      <c r="V1313" s="39"/>
      <c r="W1313" s="39"/>
      <c r="X1313" s="39"/>
      <c r="Y1313" s="39"/>
      <c r="Z1313" s="39"/>
      <c r="AA1313" s="39"/>
      <c r="AB1313" s="39"/>
      <c r="AC1313" s="39"/>
      <c r="AD1313" s="39"/>
      <c r="AE1313" s="39"/>
      <c r="AR1313" s="224" t="s">
        <v>157</v>
      </c>
      <c r="AT1313" s="224" t="s">
        <v>152</v>
      </c>
      <c r="AU1313" s="224" t="s">
        <v>83</v>
      </c>
      <c r="AY1313" s="17" t="s">
        <v>151</v>
      </c>
      <c r="BE1313" s="225">
        <f>IF(N1313="základní",J1313,0)</f>
        <v>0</v>
      </c>
      <c r="BF1313" s="225">
        <f>IF(N1313="snížená",J1313,0)</f>
        <v>0</v>
      </c>
      <c r="BG1313" s="225">
        <f>IF(N1313="zákl. přenesená",J1313,0)</f>
        <v>0</v>
      </c>
      <c r="BH1313" s="225">
        <f>IF(N1313="sníž. přenesená",J1313,0)</f>
        <v>0</v>
      </c>
      <c r="BI1313" s="225">
        <f>IF(N1313="nulová",J1313,0)</f>
        <v>0</v>
      </c>
      <c r="BJ1313" s="17" t="s">
        <v>83</v>
      </c>
      <c r="BK1313" s="225">
        <f>ROUND(I1313*H1313,2)</f>
        <v>0</v>
      </c>
      <c r="BL1313" s="17" t="s">
        <v>157</v>
      </c>
      <c r="BM1313" s="224" t="s">
        <v>4857</v>
      </c>
    </row>
    <row r="1314" s="2" customFormat="1" ht="16.5" customHeight="1">
      <c r="A1314" s="39"/>
      <c r="B1314" s="40"/>
      <c r="C1314" s="213" t="s">
        <v>4858</v>
      </c>
      <c r="D1314" s="213" t="s">
        <v>152</v>
      </c>
      <c r="E1314" s="214" t="s">
        <v>4859</v>
      </c>
      <c r="F1314" s="215" t="s">
        <v>4860</v>
      </c>
      <c r="G1314" s="216" t="s">
        <v>162</v>
      </c>
      <c r="H1314" s="217">
        <v>2</v>
      </c>
      <c r="I1314" s="218"/>
      <c r="J1314" s="219">
        <f>ROUND(I1314*H1314,2)</f>
        <v>0</v>
      </c>
      <c r="K1314" s="215" t="s">
        <v>156</v>
      </c>
      <c r="L1314" s="45"/>
      <c r="M1314" s="220" t="s">
        <v>32</v>
      </c>
      <c r="N1314" s="221" t="s">
        <v>47</v>
      </c>
      <c r="O1314" s="85"/>
      <c r="P1314" s="222">
        <f>O1314*H1314</f>
        <v>0</v>
      </c>
      <c r="Q1314" s="222">
        <v>0</v>
      </c>
      <c r="R1314" s="222">
        <f>Q1314*H1314</f>
        <v>0</v>
      </c>
      <c r="S1314" s="222">
        <v>0</v>
      </c>
      <c r="T1314" s="223">
        <f>S1314*H1314</f>
        <v>0</v>
      </c>
      <c r="U1314" s="39"/>
      <c r="V1314" s="39"/>
      <c r="W1314" s="39"/>
      <c r="X1314" s="39"/>
      <c r="Y1314" s="39"/>
      <c r="Z1314" s="39"/>
      <c r="AA1314" s="39"/>
      <c r="AB1314" s="39"/>
      <c r="AC1314" s="39"/>
      <c r="AD1314" s="39"/>
      <c r="AE1314" s="39"/>
      <c r="AR1314" s="224" t="s">
        <v>157</v>
      </c>
      <c r="AT1314" s="224" t="s">
        <v>152</v>
      </c>
      <c r="AU1314" s="224" t="s">
        <v>83</v>
      </c>
      <c r="AY1314" s="17" t="s">
        <v>151</v>
      </c>
      <c r="BE1314" s="225">
        <f>IF(N1314="základní",J1314,0)</f>
        <v>0</v>
      </c>
      <c r="BF1314" s="225">
        <f>IF(N1314="snížená",J1314,0)</f>
        <v>0</v>
      </c>
      <c r="BG1314" s="225">
        <f>IF(N1314="zákl. přenesená",J1314,0)</f>
        <v>0</v>
      </c>
      <c r="BH1314" s="225">
        <f>IF(N1314="sníž. přenesená",J1314,0)</f>
        <v>0</v>
      </c>
      <c r="BI1314" s="225">
        <f>IF(N1314="nulová",J1314,0)</f>
        <v>0</v>
      </c>
      <c r="BJ1314" s="17" t="s">
        <v>83</v>
      </c>
      <c r="BK1314" s="225">
        <f>ROUND(I1314*H1314,2)</f>
        <v>0</v>
      </c>
      <c r="BL1314" s="17" t="s">
        <v>157</v>
      </c>
      <c r="BM1314" s="224" t="s">
        <v>4861</v>
      </c>
    </row>
    <row r="1315" s="2" customFormat="1" ht="16.5" customHeight="1">
      <c r="A1315" s="39"/>
      <c r="B1315" s="40"/>
      <c r="C1315" s="226" t="s">
        <v>4862</v>
      </c>
      <c r="D1315" s="226" t="s">
        <v>159</v>
      </c>
      <c r="E1315" s="227" t="s">
        <v>4863</v>
      </c>
      <c r="F1315" s="228" t="s">
        <v>4864</v>
      </c>
      <c r="G1315" s="229" t="s">
        <v>554</v>
      </c>
      <c r="H1315" s="230">
        <v>1</v>
      </c>
      <c r="I1315" s="231"/>
      <c r="J1315" s="232">
        <f>ROUND(I1315*H1315,2)</f>
        <v>0</v>
      </c>
      <c r="K1315" s="228" t="s">
        <v>156</v>
      </c>
      <c r="L1315" s="233"/>
      <c r="M1315" s="234" t="s">
        <v>32</v>
      </c>
      <c r="N1315" s="235" t="s">
        <v>47</v>
      </c>
      <c r="O1315" s="85"/>
      <c r="P1315" s="222">
        <f>O1315*H1315</f>
        <v>0</v>
      </c>
      <c r="Q1315" s="222">
        <v>1</v>
      </c>
      <c r="R1315" s="222">
        <f>Q1315*H1315</f>
        <v>1</v>
      </c>
      <c r="S1315" s="222">
        <v>0</v>
      </c>
      <c r="T1315" s="223">
        <f>S1315*H1315</f>
        <v>0</v>
      </c>
      <c r="U1315" s="39"/>
      <c r="V1315" s="39"/>
      <c r="W1315" s="39"/>
      <c r="X1315" s="39"/>
      <c r="Y1315" s="39"/>
      <c r="Z1315" s="39"/>
      <c r="AA1315" s="39"/>
      <c r="AB1315" s="39"/>
      <c r="AC1315" s="39"/>
      <c r="AD1315" s="39"/>
      <c r="AE1315" s="39"/>
      <c r="AR1315" s="224" t="s">
        <v>163</v>
      </c>
      <c r="AT1315" s="224" t="s">
        <v>159</v>
      </c>
      <c r="AU1315" s="224" t="s">
        <v>83</v>
      </c>
      <c r="AY1315" s="17" t="s">
        <v>151</v>
      </c>
      <c r="BE1315" s="225">
        <f>IF(N1315="základní",J1315,0)</f>
        <v>0</v>
      </c>
      <c r="BF1315" s="225">
        <f>IF(N1315="snížená",J1315,0)</f>
        <v>0</v>
      </c>
      <c r="BG1315" s="225">
        <f>IF(N1315="zákl. přenesená",J1315,0)</f>
        <v>0</v>
      </c>
      <c r="BH1315" s="225">
        <f>IF(N1315="sníž. přenesená",J1315,0)</f>
        <v>0</v>
      </c>
      <c r="BI1315" s="225">
        <f>IF(N1315="nulová",J1315,0)</f>
        <v>0</v>
      </c>
      <c r="BJ1315" s="17" t="s">
        <v>83</v>
      </c>
      <c r="BK1315" s="225">
        <f>ROUND(I1315*H1315,2)</f>
        <v>0</v>
      </c>
      <c r="BL1315" s="17" t="s">
        <v>164</v>
      </c>
      <c r="BM1315" s="224" t="s">
        <v>4865</v>
      </c>
    </row>
    <row r="1316" s="2" customFormat="1" ht="16.5" customHeight="1">
      <c r="A1316" s="39"/>
      <c r="B1316" s="40"/>
      <c r="C1316" s="213" t="s">
        <v>4866</v>
      </c>
      <c r="D1316" s="213" t="s">
        <v>152</v>
      </c>
      <c r="E1316" s="214" t="s">
        <v>4867</v>
      </c>
      <c r="F1316" s="215" t="s">
        <v>4868</v>
      </c>
      <c r="G1316" s="216" t="s">
        <v>162</v>
      </c>
      <c r="H1316" s="217">
        <v>1</v>
      </c>
      <c r="I1316" s="218"/>
      <c r="J1316" s="219">
        <f>ROUND(I1316*H1316,2)</f>
        <v>0</v>
      </c>
      <c r="K1316" s="215" t="s">
        <v>156</v>
      </c>
      <c r="L1316" s="45"/>
      <c r="M1316" s="220" t="s">
        <v>32</v>
      </c>
      <c r="N1316" s="221" t="s">
        <v>47</v>
      </c>
      <c r="O1316" s="85"/>
      <c r="P1316" s="222">
        <f>O1316*H1316</f>
        <v>0</v>
      </c>
      <c r="Q1316" s="222">
        <v>0</v>
      </c>
      <c r="R1316" s="222">
        <f>Q1316*H1316</f>
        <v>0</v>
      </c>
      <c r="S1316" s="222">
        <v>0</v>
      </c>
      <c r="T1316" s="223">
        <f>S1316*H1316</f>
        <v>0</v>
      </c>
      <c r="U1316" s="39"/>
      <c r="V1316" s="39"/>
      <c r="W1316" s="39"/>
      <c r="X1316" s="39"/>
      <c r="Y1316" s="39"/>
      <c r="Z1316" s="39"/>
      <c r="AA1316" s="39"/>
      <c r="AB1316" s="39"/>
      <c r="AC1316" s="39"/>
      <c r="AD1316" s="39"/>
      <c r="AE1316" s="39"/>
      <c r="AR1316" s="224" t="s">
        <v>157</v>
      </c>
      <c r="AT1316" s="224" t="s">
        <v>152</v>
      </c>
      <c r="AU1316" s="224" t="s">
        <v>83</v>
      </c>
      <c r="AY1316" s="17" t="s">
        <v>151</v>
      </c>
      <c r="BE1316" s="225">
        <f>IF(N1316="základní",J1316,0)</f>
        <v>0</v>
      </c>
      <c r="BF1316" s="225">
        <f>IF(N1316="snížená",J1316,0)</f>
        <v>0</v>
      </c>
      <c r="BG1316" s="225">
        <f>IF(N1316="zákl. přenesená",J1316,0)</f>
        <v>0</v>
      </c>
      <c r="BH1316" s="225">
        <f>IF(N1316="sníž. přenesená",J1316,0)</f>
        <v>0</v>
      </c>
      <c r="BI1316" s="225">
        <f>IF(N1316="nulová",J1316,0)</f>
        <v>0</v>
      </c>
      <c r="BJ1316" s="17" t="s">
        <v>83</v>
      </c>
      <c r="BK1316" s="225">
        <f>ROUND(I1316*H1316,2)</f>
        <v>0</v>
      </c>
      <c r="BL1316" s="17" t="s">
        <v>157</v>
      </c>
      <c r="BM1316" s="224" t="s">
        <v>4869</v>
      </c>
    </row>
    <row r="1317" s="2" customFormat="1" ht="16.5" customHeight="1">
      <c r="A1317" s="39"/>
      <c r="B1317" s="40"/>
      <c r="C1317" s="213" t="s">
        <v>4870</v>
      </c>
      <c r="D1317" s="213" t="s">
        <v>152</v>
      </c>
      <c r="E1317" s="214" t="s">
        <v>4871</v>
      </c>
      <c r="F1317" s="215" t="s">
        <v>4872</v>
      </c>
      <c r="G1317" s="216" t="s">
        <v>162</v>
      </c>
      <c r="H1317" s="217">
        <v>1</v>
      </c>
      <c r="I1317" s="218"/>
      <c r="J1317" s="219">
        <f>ROUND(I1317*H1317,2)</f>
        <v>0</v>
      </c>
      <c r="K1317" s="215" t="s">
        <v>156</v>
      </c>
      <c r="L1317" s="45"/>
      <c r="M1317" s="220" t="s">
        <v>32</v>
      </c>
      <c r="N1317" s="221" t="s">
        <v>47</v>
      </c>
      <c r="O1317" s="85"/>
      <c r="P1317" s="222">
        <f>O1317*H1317</f>
        <v>0</v>
      </c>
      <c r="Q1317" s="222">
        <v>0</v>
      </c>
      <c r="R1317" s="222">
        <f>Q1317*H1317</f>
        <v>0</v>
      </c>
      <c r="S1317" s="222">
        <v>0</v>
      </c>
      <c r="T1317" s="223">
        <f>S1317*H1317</f>
        <v>0</v>
      </c>
      <c r="U1317" s="39"/>
      <c r="V1317" s="39"/>
      <c r="W1317" s="39"/>
      <c r="X1317" s="39"/>
      <c r="Y1317" s="39"/>
      <c r="Z1317" s="39"/>
      <c r="AA1317" s="39"/>
      <c r="AB1317" s="39"/>
      <c r="AC1317" s="39"/>
      <c r="AD1317" s="39"/>
      <c r="AE1317" s="39"/>
      <c r="AR1317" s="224" t="s">
        <v>157</v>
      </c>
      <c r="AT1317" s="224" t="s">
        <v>152</v>
      </c>
      <c r="AU1317" s="224" t="s">
        <v>83</v>
      </c>
      <c r="AY1317" s="17" t="s">
        <v>151</v>
      </c>
      <c r="BE1317" s="225">
        <f>IF(N1317="základní",J1317,0)</f>
        <v>0</v>
      </c>
      <c r="BF1317" s="225">
        <f>IF(N1317="snížená",J1317,0)</f>
        <v>0</v>
      </c>
      <c r="BG1317" s="225">
        <f>IF(N1317="zákl. přenesená",J1317,0)</f>
        <v>0</v>
      </c>
      <c r="BH1317" s="225">
        <f>IF(N1317="sníž. přenesená",J1317,0)</f>
        <v>0</v>
      </c>
      <c r="BI1317" s="225">
        <f>IF(N1317="nulová",J1317,0)</f>
        <v>0</v>
      </c>
      <c r="BJ1317" s="17" t="s">
        <v>83</v>
      </c>
      <c r="BK1317" s="225">
        <f>ROUND(I1317*H1317,2)</f>
        <v>0</v>
      </c>
      <c r="BL1317" s="17" t="s">
        <v>157</v>
      </c>
      <c r="BM1317" s="224" t="s">
        <v>4873</v>
      </c>
    </row>
    <row r="1318" s="2" customFormat="1" ht="16.5" customHeight="1">
      <c r="A1318" s="39"/>
      <c r="B1318" s="40"/>
      <c r="C1318" s="213" t="s">
        <v>4874</v>
      </c>
      <c r="D1318" s="213" t="s">
        <v>152</v>
      </c>
      <c r="E1318" s="214" t="s">
        <v>4875</v>
      </c>
      <c r="F1318" s="215" t="s">
        <v>4876</v>
      </c>
      <c r="G1318" s="216" t="s">
        <v>162</v>
      </c>
      <c r="H1318" s="217">
        <v>1</v>
      </c>
      <c r="I1318" s="218"/>
      <c r="J1318" s="219">
        <f>ROUND(I1318*H1318,2)</f>
        <v>0</v>
      </c>
      <c r="K1318" s="215" t="s">
        <v>156</v>
      </c>
      <c r="L1318" s="45"/>
      <c r="M1318" s="220" t="s">
        <v>32</v>
      </c>
      <c r="N1318" s="221" t="s">
        <v>47</v>
      </c>
      <c r="O1318" s="85"/>
      <c r="P1318" s="222">
        <f>O1318*H1318</f>
        <v>0</v>
      </c>
      <c r="Q1318" s="222">
        <v>0</v>
      </c>
      <c r="R1318" s="222">
        <f>Q1318*H1318</f>
        <v>0</v>
      </c>
      <c r="S1318" s="222">
        <v>0</v>
      </c>
      <c r="T1318" s="223">
        <f>S1318*H1318</f>
        <v>0</v>
      </c>
      <c r="U1318" s="39"/>
      <c r="V1318" s="39"/>
      <c r="W1318" s="39"/>
      <c r="X1318" s="39"/>
      <c r="Y1318" s="39"/>
      <c r="Z1318" s="39"/>
      <c r="AA1318" s="39"/>
      <c r="AB1318" s="39"/>
      <c r="AC1318" s="39"/>
      <c r="AD1318" s="39"/>
      <c r="AE1318" s="39"/>
      <c r="AR1318" s="224" t="s">
        <v>83</v>
      </c>
      <c r="AT1318" s="224" t="s">
        <v>152</v>
      </c>
      <c r="AU1318" s="224" t="s">
        <v>83</v>
      </c>
      <c r="AY1318" s="17" t="s">
        <v>151</v>
      </c>
      <c r="BE1318" s="225">
        <f>IF(N1318="základní",J1318,0)</f>
        <v>0</v>
      </c>
      <c r="BF1318" s="225">
        <f>IF(N1318="snížená",J1318,0)</f>
        <v>0</v>
      </c>
      <c r="BG1318" s="225">
        <f>IF(N1318="zákl. přenesená",J1318,0)</f>
        <v>0</v>
      </c>
      <c r="BH1318" s="225">
        <f>IF(N1318="sníž. přenesená",J1318,0)</f>
        <v>0</v>
      </c>
      <c r="BI1318" s="225">
        <f>IF(N1318="nulová",J1318,0)</f>
        <v>0</v>
      </c>
      <c r="BJ1318" s="17" t="s">
        <v>83</v>
      </c>
      <c r="BK1318" s="225">
        <f>ROUND(I1318*H1318,2)</f>
        <v>0</v>
      </c>
      <c r="BL1318" s="17" t="s">
        <v>83</v>
      </c>
      <c r="BM1318" s="224" t="s">
        <v>4877</v>
      </c>
    </row>
    <row r="1319" s="2" customFormat="1" ht="16.5" customHeight="1">
      <c r="A1319" s="39"/>
      <c r="B1319" s="40"/>
      <c r="C1319" s="213" t="s">
        <v>4878</v>
      </c>
      <c r="D1319" s="213" t="s">
        <v>152</v>
      </c>
      <c r="E1319" s="214" t="s">
        <v>4879</v>
      </c>
      <c r="F1319" s="215" t="s">
        <v>4880</v>
      </c>
      <c r="G1319" s="216" t="s">
        <v>162</v>
      </c>
      <c r="H1319" s="217">
        <v>1</v>
      </c>
      <c r="I1319" s="218"/>
      <c r="J1319" s="219">
        <f>ROUND(I1319*H1319,2)</f>
        <v>0</v>
      </c>
      <c r="K1319" s="215" t="s">
        <v>156</v>
      </c>
      <c r="L1319" s="45"/>
      <c r="M1319" s="220" t="s">
        <v>32</v>
      </c>
      <c r="N1319" s="221" t="s">
        <v>47</v>
      </c>
      <c r="O1319" s="85"/>
      <c r="P1319" s="222">
        <f>O1319*H1319</f>
        <v>0</v>
      </c>
      <c r="Q1319" s="222">
        <v>0</v>
      </c>
      <c r="R1319" s="222">
        <f>Q1319*H1319</f>
        <v>0</v>
      </c>
      <c r="S1319" s="222">
        <v>0</v>
      </c>
      <c r="T1319" s="223">
        <f>S1319*H1319</f>
        <v>0</v>
      </c>
      <c r="U1319" s="39"/>
      <c r="V1319" s="39"/>
      <c r="W1319" s="39"/>
      <c r="X1319" s="39"/>
      <c r="Y1319" s="39"/>
      <c r="Z1319" s="39"/>
      <c r="AA1319" s="39"/>
      <c r="AB1319" s="39"/>
      <c r="AC1319" s="39"/>
      <c r="AD1319" s="39"/>
      <c r="AE1319" s="39"/>
      <c r="AR1319" s="224" t="s">
        <v>83</v>
      </c>
      <c r="AT1319" s="224" t="s">
        <v>152</v>
      </c>
      <c r="AU1319" s="224" t="s">
        <v>83</v>
      </c>
      <c r="AY1319" s="17" t="s">
        <v>151</v>
      </c>
      <c r="BE1319" s="225">
        <f>IF(N1319="základní",J1319,0)</f>
        <v>0</v>
      </c>
      <c r="BF1319" s="225">
        <f>IF(N1319="snížená",J1319,0)</f>
        <v>0</v>
      </c>
      <c r="BG1319" s="225">
        <f>IF(N1319="zákl. přenesená",J1319,0)</f>
        <v>0</v>
      </c>
      <c r="BH1319" s="225">
        <f>IF(N1319="sníž. přenesená",J1319,0)</f>
        <v>0</v>
      </c>
      <c r="BI1319" s="225">
        <f>IF(N1319="nulová",J1319,0)</f>
        <v>0</v>
      </c>
      <c r="BJ1319" s="17" t="s">
        <v>83</v>
      </c>
      <c r="BK1319" s="225">
        <f>ROUND(I1319*H1319,2)</f>
        <v>0</v>
      </c>
      <c r="BL1319" s="17" t="s">
        <v>83</v>
      </c>
      <c r="BM1319" s="224" t="s">
        <v>4881</v>
      </c>
    </row>
    <row r="1320" s="2" customFormat="1" ht="16.5" customHeight="1">
      <c r="A1320" s="39"/>
      <c r="B1320" s="40"/>
      <c r="C1320" s="213" t="s">
        <v>4882</v>
      </c>
      <c r="D1320" s="213" t="s">
        <v>152</v>
      </c>
      <c r="E1320" s="214" t="s">
        <v>4883</v>
      </c>
      <c r="F1320" s="215" t="s">
        <v>4884</v>
      </c>
      <c r="G1320" s="216" t="s">
        <v>162</v>
      </c>
      <c r="H1320" s="217">
        <v>2</v>
      </c>
      <c r="I1320" s="218"/>
      <c r="J1320" s="219">
        <f>ROUND(I1320*H1320,2)</f>
        <v>0</v>
      </c>
      <c r="K1320" s="215" t="s">
        <v>156</v>
      </c>
      <c r="L1320" s="45"/>
      <c r="M1320" s="220" t="s">
        <v>32</v>
      </c>
      <c r="N1320" s="221" t="s">
        <v>47</v>
      </c>
      <c r="O1320" s="85"/>
      <c r="P1320" s="222">
        <f>O1320*H1320</f>
        <v>0</v>
      </c>
      <c r="Q1320" s="222">
        <v>0</v>
      </c>
      <c r="R1320" s="222">
        <f>Q1320*H1320</f>
        <v>0</v>
      </c>
      <c r="S1320" s="222">
        <v>0</v>
      </c>
      <c r="T1320" s="223">
        <f>S1320*H1320</f>
        <v>0</v>
      </c>
      <c r="U1320" s="39"/>
      <c r="V1320" s="39"/>
      <c r="W1320" s="39"/>
      <c r="X1320" s="39"/>
      <c r="Y1320" s="39"/>
      <c r="Z1320" s="39"/>
      <c r="AA1320" s="39"/>
      <c r="AB1320" s="39"/>
      <c r="AC1320" s="39"/>
      <c r="AD1320" s="39"/>
      <c r="AE1320" s="39"/>
      <c r="AR1320" s="224" t="s">
        <v>83</v>
      </c>
      <c r="AT1320" s="224" t="s">
        <v>152</v>
      </c>
      <c r="AU1320" s="224" t="s">
        <v>83</v>
      </c>
      <c r="AY1320" s="17" t="s">
        <v>151</v>
      </c>
      <c r="BE1320" s="225">
        <f>IF(N1320="základní",J1320,0)</f>
        <v>0</v>
      </c>
      <c r="BF1320" s="225">
        <f>IF(N1320="snížená",J1320,0)</f>
        <v>0</v>
      </c>
      <c r="BG1320" s="225">
        <f>IF(N1320="zákl. přenesená",J1320,0)</f>
        <v>0</v>
      </c>
      <c r="BH1320" s="225">
        <f>IF(N1320="sníž. přenesená",J1320,0)</f>
        <v>0</v>
      </c>
      <c r="BI1320" s="225">
        <f>IF(N1320="nulová",J1320,0)</f>
        <v>0</v>
      </c>
      <c r="BJ1320" s="17" t="s">
        <v>83</v>
      </c>
      <c r="BK1320" s="225">
        <f>ROUND(I1320*H1320,2)</f>
        <v>0</v>
      </c>
      <c r="BL1320" s="17" t="s">
        <v>83</v>
      </c>
      <c r="BM1320" s="224" t="s">
        <v>4885</v>
      </c>
    </row>
    <row r="1321" s="2" customFormat="1" ht="24.15" customHeight="1">
      <c r="A1321" s="39"/>
      <c r="B1321" s="40"/>
      <c r="C1321" s="213" t="s">
        <v>4886</v>
      </c>
      <c r="D1321" s="213" t="s">
        <v>152</v>
      </c>
      <c r="E1321" s="214" t="s">
        <v>4887</v>
      </c>
      <c r="F1321" s="215" t="s">
        <v>4888</v>
      </c>
      <c r="G1321" s="216" t="s">
        <v>162</v>
      </c>
      <c r="H1321" s="217">
        <v>1</v>
      </c>
      <c r="I1321" s="218"/>
      <c r="J1321" s="219">
        <f>ROUND(I1321*H1321,2)</f>
        <v>0</v>
      </c>
      <c r="K1321" s="215" t="s">
        <v>156</v>
      </c>
      <c r="L1321" s="45"/>
      <c r="M1321" s="220" t="s">
        <v>32</v>
      </c>
      <c r="N1321" s="221" t="s">
        <v>47</v>
      </c>
      <c r="O1321" s="85"/>
      <c r="P1321" s="222">
        <f>O1321*H1321</f>
        <v>0</v>
      </c>
      <c r="Q1321" s="222">
        <v>0</v>
      </c>
      <c r="R1321" s="222">
        <f>Q1321*H1321</f>
        <v>0</v>
      </c>
      <c r="S1321" s="222">
        <v>0</v>
      </c>
      <c r="T1321" s="223">
        <f>S1321*H1321</f>
        <v>0</v>
      </c>
      <c r="U1321" s="39"/>
      <c r="V1321" s="39"/>
      <c r="W1321" s="39"/>
      <c r="X1321" s="39"/>
      <c r="Y1321" s="39"/>
      <c r="Z1321" s="39"/>
      <c r="AA1321" s="39"/>
      <c r="AB1321" s="39"/>
      <c r="AC1321" s="39"/>
      <c r="AD1321" s="39"/>
      <c r="AE1321" s="39"/>
      <c r="AR1321" s="224" t="s">
        <v>157</v>
      </c>
      <c r="AT1321" s="224" t="s">
        <v>152</v>
      </c>
      <c r="AU1321" s="224" t="s">
        <v>83</v>
      </c>
      <c r="AY1321" s="17" t="s">
        <v>151</v>
      </c>
      <c r="BE1321" s="225">
        <f>IF(N1321="základní",J1321,0)</f>
        <v>0</v>
      </c>
      <c r="BF1321" s="225">
        <f>IF(N1321="snížená",J1321,0)</f>
        <v>0</v>
      </c>
      <c r="BG1321" s="225">
        <f>IF(N1321="zákl. přenesená",J1321,0)</f>
        <v>0</v>
      </c>
      <c r="BH1321" s="225">
        <f>IF(N1321="sníž. přenesená",J1321,0)</f>
        <v>0</v>
      </c>
      <c r="BI1321" s="225">
        <f>IF(N1321="nulová",J1321,0)</f>
        <v>0</v>
      </c>
      <c r="BJ1321" s="17" t="s">
        <v>83</v>
      </c>
      <c r="BK1321" s="225">
        <f>ROUND(I1321*H1321,2)</f>
        <v>0</v>
      </c>
      <c r="BL1321" s="17" t="s">
        <v>157</v>
      </c>
      <c r="BM1321" s="224" t="s">
        <v>4889</v>
      </c>
    </row>
    <row r="1322" s="2" customFormat="1" ht="16.5" customHeight="1">
      <c r="A1322" s="39"/>
      <c r="B1322" s="40"/>
      <c r="C1322" s="213" t="s">
        <v>4890</v>
      </c>
      <c r="D1322" s="213" t="s">
        <v>152</v>
      </c>
      <c r="E1322" s="214" t="s">
        <v>4891</v>
      </c>
      <c r="F1322" s="215" t="s">
        <v>4892</v>
      </c>
      <c r="G1322" s="216" t="s">
        <v>162</v>
      </c>
      <c r="H1322" s="217">
        <v>1</v>
      </c>
      <c r="I1322" s="218"/>
      <c r="J1322" s="219">
        <f>ROUND(I1322*H1322,2)</f>
        <v>0</v>
      </c>
      <c r="K1322" s="215" t="s">
        <v>156</v>
      </c>
      <c r="L1322" s="45"/>
      <c r="M1322" s="220" t="s">
        <v>32</v>
      </c>
      <c r="N1322" s="221" t="s">
        <v>47</v>
      </c>
      <c r="O1322" s="85"/>
      <c r="P1322" s="222">
        <f>O1322*H1322</f>
        <v>0</v>
      </c>
      <c r="Q1322" s="222">
        <v>0</v>
      </c>
      <c r="R1322" s="222">
        <f>Q1322*H1322</f>
        <v>0</v>
      </c>
      <c r="S1322" s="222">
        <v>0</v>
      </c>
      <c r="T1322" s="223">
        <f>S1322*H1322</f>
        <v>0</v>
      </c>
      <c r="U1322" s="39"/>
      <c r="V1322" s="39"/>
      <c r="W1322" s="39"/>
      <c r="X1322" s="39"/>
      <c r="Y1322" s="39"/>
      <c r="Z1322" s="39"/>
      <c r="AA1322" s="39"/>
      <c r="AB1322" s="39"/>
      <c r="AC1322" s="39"/>
      <c r="AD1322" s="39"/>
      <c r="AE1322" s="39"/>
      <c r="AR1322" s="224" t="s">
        <v>157</v>
      </c>
      <c r="AT1322" s="224" t="s">
        <v>152</v>
      </c>
      <c r="AU1322" s="224" t="s">
        <v>83</v>
      </c>
      <c r="AY1322" s="17" t="s">
        <v>151</v>
      </c>
      <c r="BE1322" s="225">
        <f>IF(N1322="základní",J1322,0)</f>
        <v>0</v>
      </c>
      <c r="BF1322" s="225">
        <f>IF(N1322="snížená",J1322,0)</f>
        <v>0</v>
      </c>
      <c r="BG1322" s="225">
        <f>IF(N1322="zákl. přenesená",J1322,0)</f>
        <v>0</v>
      </c>
      <c r="BH1322" s="225">
        <f>IF(N1322="sníž. přenesená",J1322,0)</f>
        <v>0</v>
      </c>
      <c r="BI1322" s="225">
        <f>IF(N1322="nulová",J1322,0)</f>
        <v>0</v>
      </c>
      <c r="BJ1322" s="17" t="s">
        <v>83</v>
      </c>
      <c r="BK1322" s="225">
        <f>ROUND(I1322*H1322,2)</f>
        <v>0</v>
      </c>
      <c r="BL1322" s="17" t="s">
        <v>157</v>
      </c>
      <c r="BM1322" s="224" t="s">
        <v>4893</v>
      </c>
    </row>
    <row r="1323" s="2" customFormat="1" ht="24.15" customHeight="1">
      <c r="A1323" s="39"/>
      <c r="B1323" s="40"/>
      <c r="C1323" s="226" t="s">
        <v>4894</v>
      </c>
      <c r="D1323" s="226" t="s">
        <v>159</v>
      </c>
      <c r="E1323" s="227" t="s">
        <v>4895</v>
      </c>
      <c r="F1323" s="228" t="s">
        <v>4896</v>
      </c>
      <c r="G1323" s="229" t="s">
        <v>162</v>
      </c>
      <c r="H1323" s="230">
        <v>2</v>
      </c>
      <c r="I1323" s="231"/>
      <c r="J1323" s="232">
        <f>ROUND(I1323*H1323,2)</f>
        <v>0</v>
      </c>
      <c r="K1323" s="228" t="s">
        <v>156</v>
      </c>
      <c r="L1323" s="233"/>
      <c r="M1323" s="234" t="s">
        <v>32</v>
      </c>
      <c r="N1323" s="235" t="s">
        <v>47</v>
      </c>
      <c r="O1323" s="85"/>
      <c r="P1323" s="222">
        <f>O1323*H1323</f>
        <v>0</v>
      </c>
      <c r="Q1323" s="222">
        <v>0</v>
      </c>
      <c r="R1323" s="222">
        <f>Q1323*H1323</f>
        <v>0</v>
      </c>
      <c r="S1323" s="222">
        <v>0</v>
      </c>
      <c r="T1323" s="223">
        <f>S1323*H1323</f>
        <v>0</v>
      </c>
      <c r="U1323" s="39"/>
      <c r="V1323" s="39"/>
      <c r="W1323" s="39"/>
      <c r="X1323" s="39"/>
      <c r="Y1323" s="39"/>
      <c r="Z1323" s="39"/>
      <c r="AA1323" s="39"/>
      <c r="AB1323" s="39"/>
      <c r="AC1323" s="39"/>
      <c r="AD1323" s="39"/>
      <c r="AE1323" s="39"/>
      <c r="AR1323" s="224" t="s">
        <v>163</v>
      </c>
      <c r="AT1323" s="224" t="s">
        <v>159</v>
      </c>
      <c r="AU1323" s="224" t="s">
        <v>83</v>
      </c>
      <c r="AY1323" s="17" t="s">
        <v>151</v>
      </c>
      <c r="BE1323" s="225">
        <f>IF(N1323="základní",J1323,0)</f>
        <v>0</v>
      </c>
      <c r="BF1323" s="225">
        <f>IF(N1323="snížená",J1323,0)</f>
        <v>0</v>
      </c>
      <c r="BG1323" s="225">
        <f>IF(N1323="zákl. přenesená",J1323,0)</f>
        <v>0</v>
      </c>
      <c r="BH1323" s="225">
        <f>IF(N1323="sníž. přenesená",J1323,0)</f>
        <v>0</v>
      </c>
      <c r="BI1323" s="225">
        <f>IF(N1323="nulová",J1323,0)</f>
        <v>0</v>
      </c>
      <c r="BJ1323" s="17" t="s">
        <v>83</v>
      </c>
      <c r="BK1323" s="225">
        <f>ROUND(I1323*H1323,2)</f>
        <v>0</v>
      </c>
      <c r="BL1323" s="17" t="s">
        <v>164</v>
      </c>
      <c r="BM1323" s="224" t="s">
        <v>4897</v>
      </c>
    </row>
    <row r="1324" s="2" customFormat="1" ht="16.5" customHeight="1">
      <c r="A1324" s="39"/>
      <c r="B1324" s="40"/>
      <c r="C1324" s="226" t="s">
        <v>4898</v>
      </c>
      <c r="D1324" s="226" t="s">
        <v>159</v>
      </c>
      <c r="E1324" s="227" t="s">
        <v>4899</v>
      </c>
      <c r="F1324" s="228" t="s">
        <v>4900</v>
      </c>
      <c r="G1324" s="229" t="s">
        <v>191</v>
      </c>
      <c r="H1324" s="230">
        <v>25</v>
      </c>
      <c r="I1324" s="231"/>
      <c r="J1324" s="232">
        <f>ROUND(I1324*H1324,2)</f>
        <v>0</v>
      </c>
      <c r="K1324" s="228" t="s">
        <v>156</v>
      </c>
      <c r="L1324" s="233"/>
      <c r="M1324" s="234" t="s">
        <v>32</v>
      </c>
      <c r="N1324" s="235" t="s">
        <v>47</v>
      </c>
      <c r="O1324" s="85"/>
      <c r="P1324" s="222">
        <f>O1324*H1324</f>
        <v>0</v>
      </c>
      <c r="Q1324" s="222">
        <v>0</v>
      </c>
      <c r="R1324" s="222">
        <f>Q1324*H1324</f>
        <v>0</v>
      </c>
      <c r="S1324" s="222">
        <v>0</v>
      </c>
      <c r="T1324" s="223">
        <f>S1324*H1324</f>
        <v>0</v>
      </c>
      <c r="U1324" s="39"/>
      <c r="V1324" s="39"/>
      <c r="W1324" s="39"/>
      <c r="X1324" s="39"/>
      <c r="Y1324" s="39"/>
      <c r="Z1324" s="39"/>
      <c r="AA1324" s="39"/>
      <c r="AB1324" s="39"/>
      <c r="AC1324" s="39"/>
      <c r="AD1324" s="39"/>
      <c r="AE1324" s="39"/>
      <c r="AR1324" s="224" t="s">
        <v>163</v>
      </c>
      <c r="AT1324" s="224" t="s">
        <v>159</v>
      </c>
      <c r="AU1324" s="224" t="s">
        <v>83</v>
      </c>
      <c r="AY1324" s="17" t="s">
        <v>151</v>
      </c>
      <c r="BE1324" s="225">
        <f>IF(N1324="základní",J1324,0)</f>
        <v>0</v>
      </c>
      <c r="BF1324" s="225">
        <f>IF(N1324="snížená",J1324,0)</f>
        <v>0</v>
      </c>
      <c r="BG1324" s="225">
        <f>IF(N1324="zákl. přenesená",J1324,0)</f>
        <v>0</v>
      </c>
      <c r="BH1324" s="225">
        <f>IF(N1324="sníž. přenesená",J1324,0)</f>
        <v>0</v>
      </c>
      <c r="BI1324" s="225">
        <f>IF(N1324="nulová",J1324,0)</f>
        <v>0</v>
      </c>
      <c r="BJ1324" s="17" t="s">
        <v>83</v>
      </c>
      <c r="BK1324" s="225">
        <f>ROUND(I1324*H1324,2)</f>
        <v>0</v>
      </c>
      <c r="BL1324" s="17" t="s">
        <v>164</v>
      </c>
      <c r="BM1324" s="224" t="s">
        <v>4901</v>
      </c>
    </row>
    <row r="1325" s="2" customFormat="1" ht="21.75" customHeight="1">
      <c r="A1325" s="39"/>
      <c r="B1325" s="40"/>
      <c r="C1325" s="226" t="s">
        <v>4902</v>
      </c>
      <c r="D1325" s="226" t="s">
        <v>159</v>
      </c>
      <c r="E1325" s="227" t="s">
        <v>4903</v>
      </c>
      <c r="F1325" s="228" t="s">
        <v>4904</v>
      </c>
      <c r="G1325" s="229" t="s">
        <v>191</v>
      </c>
      <c r="H1325" s="230">
        <v>25</v>
      </c>
      <c r="I1325" s="231"/>
      <c r="J1325" s="232">
        <f>ROUND(I1325*H1325,2)</f>
        <v>0</v>
      </c>
      <c r="K1325" s="228" t="s">
        <v>156</v>
      </c>
      <c r="L1325" s="233"/>
      <c r="M1325" s="234" t="s">
        <v>32</v>
      </c>
      <c r="N1325" s="235" t="s">
        <v>47</v>
      </c>
      <c r="O1325" s="85"/>
      <c r="P1325" s="222">
        <f>O1325*H1325</f>
        <v>0</v>
      </c>
      <c r="Q1325" s="222">
        <v>0</v>
      </c>
      <c r="R1325" s="222">
        <f>Q1325*H1325</f>
        <v>0</v>
      </c>
      <c r="S1325" s="222">
        <v>0</v>
      </c>
      <c r="T1325" s="223">
        <f>S1325*H1325</f>
        <v>0</v>
      </c>
      <c r="U1325" s="39"/>
      <c r="V1325" s="39"/>
      <c r="W1325" s="39"/>
      <c r="X1325" s="39"/>
      <c r="Y1325" s="39"/>
      <c r="Z1325" s="39"/>
      <c r="AA1325" s="39"/>
      <c r="AB1325" s="39"/>
      <c r="AC1325" s="39"/>
      <c r="AD1325" s="39"/>
      <c r="AE1325" s="39"/>
      <c r="AR1325" s="224" t="s">
        <v>163</v>
      </c>
      <c r="AT1325" s="224" t="s">
        <v>159</v>
      </c>
      <c r="AU1325" s="224" t="s">
        <v>83</v>
      </c>
      <c r="AY1325" s="17" t="s">
        <v>151</v>
      </c>
      <c r="BE1325" s="225">
        <f>IF(N1325="základní",J1325,0)</f>
        <v>0</v>
      </c>
      <c r="BF1325" s="225">
        <f>IF(N1325="snížená",J1325,0)</f>
        <v>0</v>
      </c>
      <c r="BG1325" s="225">
        <f>IF(N1325="zákl. přenesená",J1325,0)</f>
        <v>0</v>
      </c>
      <c r="BH1325" s="225">
        <f>IF(N1325="sníž. přenesená",J1325,0)</f>
        <v>0</v>
      </c>
      <c r="BI1325" s="225">
        <f>IF(N1325="nulová",J1325,0)</f>
        <v>0</v>
      </c>
      <c r="BJ1325" s="17" t="s">
        <v>83</v>
      </c>
      <c r="BK1325" s="225">
        <f>ROUND(I1325*H1325,2)</f>
        <v>0</v>
      </c>
      <c r="BL1325" s="17" t="s">
        <v>164</v>
      </c>
      <c r="BM1325" s="224" t="s">
        <v>4905</v>
      </c>
    </row>
    <row r="1326" s="2" customFormat="1" ht="16.5" customHeight="1">
      <c r="A1326" s="39"/>
      <c r="B1326" s="40"/>
      <c r="C1326" s="226" t="s">
        <v>4906</v>
      </c>
      <c r="D1326" s="226" t="s">
        <v>159</v>
      </c>
      <c r="E1326" s="227" t="s">
        <v>4907</v>
      </c>
      <c r="F1326" s="228" t="s">
        <v>4908</v>
      </c>
      <c r="G1326" s="229" t="s">
        <v>162</v>
      </c>
      <c r="H1326" s="230">
        <v>1</v>
      </c>
      <c r="I1326" s="231"/>
      <c r="J1326" s="232">
        <f>ROUND(I1326*H1326,2)</f>
        <v>0</v>
      </c>
      <c r="K1326" s="228" t="s">
        <v>156</v>
      </c>
      <c r="L1326" s="233"/>
      <c r="M1326" s="234" t="s">
        <v>32</v>
      </c>
      <c r="N1326" s="235" t="s">
        <v>47</v>
      </c>
      <c r="O1326" s="85"/>
      <c r="P1326" s="222">
        <f>O1326*H1326</f>
        <v>0</v>
      </c>
      <c r="Q1326" s="222">
        <v>0</v>
      </c>
      <c r="R1326" s="222">
        <f>Q1326*H1326</f>
        <v>0</v>
      </c>
      <c r="S1326" s="222">
        <v>0</v>
      </c>
      <c r="T1326" s="223">
        <f>S1326*H1326</f>
        <v>0</v>
      </c>
      <c r="U1326" s="39"/>
      <c r="V1326" s="39"/>
      <c r="W1326" s="39"/>
      <c r="X1326" s="39"/>
      <c r="Y1326" s="39"/>
      <c r="Z1326" s="39"/>
      <c r="AA1326" s="39"/>
      <c r="AB1326" s="39"/>
      <c r="AC1326" s="39"/>
      <c r="AD1326" s="39"/>
      <c r="AE1326" s="39"/>
      <c r="AR1326" s="224" t="s">
        <v>188</v>
      </c>
      <c r="AT1326" s="224" t="s">
        <v>159</v>
      </c>
      <c r="AU1326" s="224" t="s">
        <v>83</v>
      </c>
      <c r="AY1326" s="17" t="s">
        <v>151</v>
      </c>
      <c r="BE1326" s="225">
        <f>IF(N1326="základní",J1326,0)</f>
        <v>0</v>
      </c>
      <c r="BF1326" s="225">
        <f>IF(N1326="snížená",J1326,0)</f>
        <v>0</v>
      </c>
      <c r="BG1326" s="225">
        <f>IF(N1326="zákl. přenesená",J1326,0)</f>
        <v>0</v>
      </c>
      <c r="BH1326" s="225">
        <f>IF(N1326="sníž. přenesená",J1326,0)</f>
        <v>0</v>
      </c>
      <c r="BI1326" s="225">
        <f>IF(N1326="nulová",J1326,0)</f>
        <v>0</v>
      </c>
      <c r="BJ1326" s="17" t="s">
        <v>83</v>
      </c>
      <c r="BK1326" s="225">
        <f>ROUND(I1326*H1326,2)</f>
        <v>0</v>
      </c>
      <c r="BL1326" s="17" t="s">
        <v>157</v>
      </c>
      <c r="BM1326" s="224" t="s">
        <v>4909</v>
      </c>
    </row>
    <row r="1327" s="2" customFormat="1" ht="16.5" customHeight="1">
      <c r="A1327" s="39"/>
      <c r="B1327" s="40"/>
      <c r="C1327" s="226" t="s">
        <v>4910</v>
      </c>
      <c r="D1327" s="226" t="s">
        <v>159</v>
      </c>
      <c r="E1327" s="227" t="s">
        <v>4911</v>
      </c>
      <c r="F1327" s="228" t="s">
        <v>4912</v>
      </c>
      <c r="G1327" s="229" t="s">
        <v>162</v>
      </c>
      <c r="H1327" s="230">
        <v>1</v>
      </c>
      <c r="I1327" s="231"/>
      <c r="J1327" s="232">
        <f>ROUND(I1327*H1327,2)</f>
        <v>0</v>
      </c>
      <c r="K1327" s="228" t="s">
        <v>156</v>
      </c>
      <c r="L1327" s="233"/>
      <c r="M1327" s="234" t="s">
        <v>32</v>
      </c>
      <c r="N1327" s="235" t="s">
        <v>47</v>
      </c>
      <c r="O1327" s="85"/>
      <c r="P1327" s="222">
        <f>O1327*H1327</f>
        <v>0</v>
      </c>
      <c r="Q1327" s="222">
        <v>0</v>
      </c>
      <c r="R1327" s="222">
        <f>Q1327*H1327</f>
        <v>0</v>
      </c>
      <c r="S1327" s="222">
        <v>0</v>
      </c>
      <c r="T1327" s="223">
        <f>S1327*H1327</f>
        <v>0</v>
      </c>
      <c r="U1327" s="39"/>
      <c r="V1327" s="39"/>
      <c r="W1327" s="39"/>
      <c r="X1327" s="39"/>
      <c r="Y1327" s="39"/>
      <c r="Z1327" s="39"/>
      <c r="AA1327" s="39"/>
      <c r="AB1327" s="39"/>
      <c r="AC1327" s="39"/>
      <c r="AD1327" s="39"/>
      <c r="AE1327" s="39"/>
      <c r="AR1327" s="224" t="s">
        <v>188</v>
      </c>
      <c r="AT1327" s="224" t="s">
        <v>159</v>
      </c>
      <c r="AU1327" s="224" t="s">
        <v>83</v>
      </c>
      <c r="AY1327" s="17" t="s">
        <v>151</v>
      </c>
      <c r="BE1327" s="225">
        <f>IF(N1327="základní",J1327,0)</f>
        <v>0</v>
      </c>
      <c r="BF1327" s="225">
        <f>IF(N1327="snížená",J1327,0)</f>
        <v>0</v>
      </c>
      <c r="BG1327" s="225">
        <f>IF(N1327="zákl. přenesená",J1327,0)</f>
        <v>0</v>
      </c>
      <c r="BH1327" s="225">
        <f>IF(N1327="sníž. přenesená",J1327,0)</f>
        <v>0</v>
      </c>
      <c r="BI1327" s="225">
        <f>IF(N1327="nulová",J1327,0)</f>
        <v>0</v>
      </c>
      <c r="BJ1327" s="17" t="s">
        <v>83</v>
      </c>
      <c r="BK1327" s="225">
        <f>ROUND(I1327*H1327,2)</f>
        <v>0</v>
      </c>
      <c r="BL1327" s="17" t="s">
        <v>157</v>
      </c>
      <c r="BM1327" s="224" t="s">
        <v>4913</v>
      </c>
    </row>
    <row r="1328" s="2" customFormat="1" ht="21.75" customHeight="1">
      <c r="A1328" s="39"/>
      <c r="B1328" s="40"/>
      <c r="C1328" s="226" t="s">
        <v>4914</v>
      </c>
      <c r="D1328" s="226" t="s">
        <v>159</v>
      </c>
      <c r="E1328" s="227" t="s">
        <v>4915</v>
      </c>
      <c r="F1328" s="228" t="s">
        <v>4916</v>
      </c>
      <c r="G1328" s="229" t="s">
        <v>162</v>
      </c>
      <c r="H1328" s="230">
        <v>1</v>
      </c>
      <c r="I1328" s="231"/>
      <c r="J1328" s="232">
        <f>ROUND(I1328*H1328,2)</f>
        <v>0</v>
      </c>
      <c r="K1328" s="228" t="s">
        <v>156</v>
      </c>
      <c r="L1328" s="233"/>
      <c r="M1328" s="234" t="s">
        <v>32</v>
      </c>
      <c r="N1328" s="235" t="s">
        <v>47</v>
      </c>
      <c r="O1328" s="85"/>
      <c r="P1328" s="222">
        <f>O1328*H1328</f>
        <v>0</v>
      </c>
      <c r="Q1328" s="222">
        <v>0</v>
      </c>
      <c r="R1328" s="222">
        <f>Q1328*H1328</f>
        <v>0</v>
      </c>
      <c r="S1328" s="222">
        <v>0</v>
      </c>
      <c r="T1328" s="223">
        <f>S1328*H1328</f>
        <v>0</v>
      </c>
      <c r="U1328" s="39"/>
      <c r="V1328" s="39"/>
      <c r="W1328" s="39"/>
      <c r="X1328" s="39"/>
      <c r="Y1328" s="39"/>
      <c r="Z1328" s="39"/>
      <c r="AA1328" s="39"/>
      <c r="AB1328" s="39"/>
      <c r="AC1328" s="39"/>
      <c r="AD1328" s="39"/>
      <c r="AE1328" s="39"/>
      <c r="AR1328" s="224" t="s">
        <v>188</v>
      </c>
      <c r="AT1328" s="224" t="s">
        <v>159</v>
      </c>
      <c r="AU1328" s="224" t="s">
        <v>83</v>
      </c>
      <c r="AY1328" s="17" t="s">
        <v>151</v>
      </c>
      <c r="BE1328" s="225">
        <f>IF(N1328="základní",J1328,0)</f>
        <v>0</v>
      </c>
      <c r="BF1328" s="225">
        <f>IF(N1328="snížená",J1328,0)</f>
        <v>0</v>
      </c>
      <c r="BG1328" s="225">
        <f>IF(N1328="zákl. přenesená",J1328,0)</f>
        <v>0</v>
      </c>
      <c r="BH1328" s="225">
        <f>IF(N1328="sníž. přenesená",J1328,0)</f>
        <v>0</v>
      </c>
      <c r="BI1328" s="225">
        <f>IF(N1328="nulová",J1328,0)</f>
        <v>0</v>
      </c>
      <c r="BJ1328" s="17" t="s">
        <v>83</v>
      </c>
      <c r="BK1328" s="225">
        <f>ROUND(I1328*H1328,2)</f>
        <v>0</v>
      </c>
      <c r="BL1328" s="17" t="s">
        <v>157</v>
      </c>
      <c r="BM1328" s="224" t="s">
        <v>4917</v>
      </c>
    </row>
    <row r="1329" s="2" customFormat="1" ht="16.5" customHeight="1">
      <c r="A1329" s="39"/>
      <c r="B1329" s="40"/>
      <c r="C1329" s="226" t="s">
        <v>4918</v>
      </c>
      <c r="D1329" s="226" t="s">
        <v>159</v>
      </c>
      <c r="E1329" s="227" t="s">
        <v>4919</v>
      </c>
      <c r="F1329" s="228" t="s">
        <v>4920</v>
      </c>
      <c r="G1329" s="229" t="s">
        <v>162</v>
      </c>
      <c r="H1329" s="230">
        <v>2</v>
      </c>
      <c r="I1329" s="231"/>
      <c r="J1329" s="232">
        <f>ROUND(I1329*H1329,2)</f>
        <v>0</v>
      </c>
      <c r="K1329" s="228" t="s">
        <v>156</v>
      </c>
      <c r="L1329" s="233"/>
      <c r="M1329" s="234" t="s">
        <v>32</v>
      </c>
      <c r="N1329" s="235" t="s">
        <v>47</v>
      </c>
      <c r="O1329" s="85"/>
      <c r="P1329" s="222">
        <f>O1329*H1329</f>
        <v>0</v>
      </c>
      <c r="Q1329" s="222">
        <v>0</v>
      </c>
      <c r="R1329" s="222">
        <f>Q1329*H1329</f>
        <v>0</v>
      </c>
      <c r="S1329" s="222">
        <v>0</v>
      </c>
      <c r="T1329" s="223">
        <f>S1329*H1329</f>
        <v>0</v>
      </c>
      <c r="U1329" s="39"/>
      <c r="V1329" s="39"/>
      <c r="W1329" s="39"/>
      <c r="X1329" s="39"/>
      <c r="Y1329" s="39"/>
      <c r="Z1329" s="39"/>
      <c r="AA1329" s="39"/>
      <c r="AB1329" s="39"/>
      <c r="AC1329" s="39"/>
      <c r="AD1329" s="39"/>
      <c r="AE1329" s="39"/>
      <c r="AR1329" s="224" t="s">
        <v>188</v>
      </c>
      <c r="AT1329" s="224" t="s">
        <v>159</v>
      </c>
      <c r="AU1329" s="224" t="s">
        <v>83</v>
      </c>
      <c r="AY1329" s="17" t="s">
        <v>151</v>
      </c>
      <c r="BE1329" s="225">
        <f>IF(N1329="základní",J1329,0)</f>
        <v>0</v>
      </c>
      <c r="BF1329" s="225">
        <f>IF(N1329="snížená",J1329,0)</f>
        <v>0</v>
      </c>
      <c r="BG1329" s="225">
        <f>IF(N1329="zákl. přenesená",J1329,0)</f>
        <v>0</v>
      </c>
      <c r="BH1329" s="225">
        <f>IF(N1329="sníž. přenesená",J1329,0)</f>
        <v>0</v>
      </c>
      <c r="BI1329" s="225">
        <f>IF(N1329="nulová",J1329,0)</f>
        <v>0</v>
      </c>
      <c r="BJ1329" s="17" t="s">
        <v>83</v>
      </c>
      <c r="BK1329" s="225">
        <f>ROUND(I1329*H1329,2)</f>
        <v>0</v>
      </c>
      <c r="BL1329" s="17" t="s">
        <v>157</v>
      </c>
      <c r="BM1329" s="224" t="s">
        <v>4921</v>
      </c>
    </row>
    <row r="1330" s="2" customFormat="1" ht="16.5" customHeight="1">
      <c r="A1330" s="39"/>
      <c r="B1330" s="40"/>
      <c r="C1330" s="226" t="s">
        <v>4922</v>
      </c>
      <c r="D1330" s="226" t="s">
        <v>159</v>
      </c>
      <c r="E1330" s="227" t="s">
        <v>4923</v>
      </c>
      <c r="F1330" s="228" t="s">
        <v>4924</v>
      </c>
      <c r="G1330" s="229" t="s">
        <v>162</v>
      </c>
      <c r="H1330" s="230">
        <v>1</v>
      </c>
      <c r="I1330" s="231"/>
      <c r="J1330" s="232">
        <f>ROUND(I1330*H1330,2)</f>
        <v>0</v>
      </c>
      <c r="K1330" s="228" t="s">
        <v>156</v>
      </c>
      <c r="L1330" s="233"/>
      <c r="M1330" s="234" t="s">
        <v>32</v>
      </c>
      <c r="N1330" s="235" t="s">
        <v>47</v>
      </c>
      <c r="O1330" s="85"/>
      <c r="P1330" s="222">
        <f>O1330*H1330</f>
        <v>0</v>
      </c>
      <c r="Q1330" s="222">
        <v>0</v>
      </c>
      <c r="R1330" s="222">
        <f>Q1330*H1330</f>
        <v>0</v>
      </c>
      <c r="S1330" s="222">
        <v>0</v>
      </c>
      <c r="T1330" s="223">
        <f>S1330*H1330</f>
        <v>0</v>
      </c>
      <c r="U1330" s="39"/>
      <c r="V1330" s="39"/>
      <c r="W1330" s="39"/>
      <c r="X1330" s="39"/>
      <c r="Y1330" s="39"/>
      <c r="Z1330" s="39"/>
      <c r="AA1330" s="39"/>
      <c r="AB1330" s="39"/>
      <c r="AC1330" s="39"/>
      <c r="AD1330" s="39"/>
      <c r="AE1330" s="39"/>
      <c r="AR1330" s="224" t="s">
        <v>188</v>
      </c>
      <c r="AT1330" s="224" t="s">
        <v>159</v>
      </c>
      <c r="AU1330" s="224" t="s">
        <v>83</v>
      </c>
      <c r="AY1330" s="17" t="s">
        <v>151</v>
      </c>
      <c r="BE1330" s="225">
        <f>IF(N1330="základní",J1330,0)</f>
        <v>0</v>
      </c>
      <c r="BF1330" s="225">
        <f>IF(N1330="snížená",J1330,0)</f>
        <v>0</v>
      </c>
      <c r="BG1330" s="225">
        <f>IF(N1330="zákl. přenesená",J1330,0)</f>
        <v>0</v>
      </c>
      <c r="BH1330" s="225">
        <f>IF(N1330="sníž. přenesená",J1330,0)</f>
        <v>0</v>
      </c>
      <c r="BI1330" s="225">
        <f>IF(N1330="nulová",J1330,0)</f>
        <v>0</v>
      </c>
      <c r="BJ1330" s="17" t="s">
        <v>83</v>
      </c>
      <c r="BK1330" s="225">
        <f>ROUND(I1330*H1330,2)</f>
        <v>0</v>
      </c>
      <c r="BL1330" s="17" t="s">
        <v>157</v>
      </c>
      <c r="BM1330" s="224" t="s">
        <v>4925</v>
      </c>
    </row>
    <row r="1331" s="2" customFormat="1" ht="16.5" customHeight="1">
      <c r="A1331" s="39"/>
      <c r="B1331" s="40"/>
      <c r="C1331" s="213" t="s">
        <v>4926</v>
      </c>
      <c r="D1331" s="213" t="s">
        <v>152</v>
      </c>
      <c r="E1331" s="214" t="s">
        <v>4927</v>
      </c>
      <c r="F1331" s="215" t="s">
        <v>4928</v>
      </c>
      <c r="G1331" s="216" t="s">
        <v>162</v>
      </c>
      <c r="H1331" s="217">
        <v>1</v>
      </c>
      <c r="I1331" s="218"/>
      <c r="J1331" s="219">
        <f>ROUND(I1331*H1331,2)</f>
        <v>0</v>
      </c>
      <c r="K1331" s="215" t="s">
        <v>156</v>
      </c>
      <c r="L1331" s="45"/>
      <c r="M1331" s="220" t="s">
        <v>32</v>
      </c>
      <c r="N1331" s="221" t="s">
        <v>47</v>
      </c>
      <c r="O1331" s="85"/>
      <c r="P1331" s="222">
        <f>O1331*H1331</f>
        <v>0</v>
      </c>
      <c r="Q1331" s="222">
        <v>0</v>
      </c>
      <c r="R1331" s="222">
        <f>Q1331*H1331</f>
        <v>0</v>
      </c>
      <c r="S1331" s="222">
        <v>0</v>
      </c>
      <c r="T1331" s="223">
        <f>S1331*H1331</f>
        <v>0</v>
      </c>
      <c r="U1331" s="39"/>
      <c r="V1331" s="39"/>
      <c r="W1331" s="39"/>
      <c r="X1331" s="39"/>
      <c r="Y1331" s="39"/>
      <c r="Z1331" s="39"/>
      <c r="AA1331" s="39"/>
      <c r="AB1331" s="39"/>
      <c r="AC1331" s="39"/>
      <c r="AD1331" s="39"/>
      <c r="AE1331" s="39"/>
      <c r="AR1331" s="224" t="s">
        <v>157</v>
      </c>
      <c r="AT1331" s="224" t="s">
        <v>152</v>
      </c>
      <c r="AU1331" s="224" t="s">
        <v>83</v>
      </c>
      <c r="AY1331" s="17" t="s">
        <v>151</v>
      </c>
      <c r="BE1331" s="225">
        <f>IF(N1331="základní",J1331,0)</f>
        <v>0</v>
      </c>
      <c r="BF1331" s="225">
        <f>IF(N1331="snížená",J1331,0)</f>
        <v>0</v>
      </c>
      <c r="BG1331" s="225">
        <f>IF(N1331="zákl. přenesená",J1331,0)</f>
        <v>0</v>
      </c>
      <c r="BH1331" s="225">
        <f>IF(N1331="sníž. přenesená",J1331,0)</f>
        <v>0</v>
      </c>
      <c r="BI1331" s="225">
        <f>IF(N1331="nulová",J1331,0)</f>
        <v>0</v>
      </c>
      <c r="BJ1331" s="17" t="s">
        <v>83</v>
      </c>
      <c r="BK1331" s="225">
        <f>ROUND(I1331*H1331,2)</f>
        <v>0</v>
      </c>
      <c r="BL1331" s="17" t="s">
        <v>157</v>
      </c>
      <c r="BM1331" s="224" t="s">
        <v>4929</v>
      </c>
    </row>
    <row r="1332" s="2" customFormat="1" ht="16.5" customHeight="1">
      <c r="A1332" s="39"/>
      <c r="B1332" s="40"/>
      <c r="C1332" s="213" t="s">
        <v>4930</v>
      </c>
      <c r="D1332" s="213" t="s">
        <v>152</v>
      </c>
      <c r="E1332" s="214" t="s">
        <v>4931</v>
      </c>
      <c r="F1332" s="215" t="s">
        <v>4932</v>
      </c>
      <c r="G1332" s="216" t="s">
        <v>162</v>
      </c>
      <c r="H1332" s="217">
        <v>1</v>
      </c>
      <c r="I1332" s="218"/>
      <c r="J1332" s="219">
        <f>ROUND(I1332*H1332,2)</f>
        <v>0</v>
      </c>
      <c r="K1332" s="215" t="s">
        <v>156</v>
      </c>
      <c r="L1332" s="45"/>
      <c r="M1332" s="220" t="s">
        <v>32</v>
      </c>
      <c r="N1332" s="221" t="s">
        <v>47</v>
      </c>
      <c r="O1332" s="85"/>
      <c r="P1332" s="222">
        <f>O1332*H1332</f>
        <v>0</v>
      </c>
      <c r="Q1332" s="222">
        <v>0</v>
      </c>
      <c r="R1332" s="222">
        <f>Q1332*H1332</f>
        <v>0</v>
      </c>
      <c r="S1332" s="222">
        <v>0</v>
      </c>
      <c r="T1332" s="223">
        <f>S1332*H1332</f>
        <v>0</v>
      </c>
      <c r="U1332" s="39"/>
      <c r="V1332" s="39"/>
      <c r="W1332" s="39"/>
      <c r="X1332" s="39"/>
      <c r="Y1332" s="39"/>
      <c r="Z1332" s="39"/>
      <c r="AA1332" s="39"/>
      <c r="AB1332" s="39"/>
      <c r="AC1332" s="39"/>
      <c r="AD1332" s="39"/>
      <c r="AE1332" s="39"/>
      <c r="AR1332" s="224" t="s">
        <v>83</v>
      </c>
      <c r="AT1332" s="224" t="s">
        <v>152</v>
      </c>
      <c r="AU1332" s="224" t="s">
        <v>83</v>
      </c>
      <c r="AY1332" s="17" t="s">
        <v>151</v>
      </c>
      <c r="BE1332" s="225">
        <f>IF(N1332="základní",J1332,0)</f>
        <v>0</v>
      </c>
      <c r="BF1332" s="225">
        <f>IF(N1332="snížená",J1332,0)</f>
        <v>0</v>
      </c>
      <c r="BG1332" s="225">
        <f>IF(N1332="zákl. přenesená",J1332,0)</f>
        <v>0</v>
      </c>
      <c r="BH1332" s="225">
        <f>IF(N1332="sníž. přenesená",J1332,0)</f>
        <v>0</v>
      </c>
      <c r="BI1332" s="225">
        <f>IF(N1332="nulová",J1332,0)</f>
        <v>0</v>
      </c>
      <c r="BJ1332" s="17" t="s">
        <v>83</v>
      </c>
      <c r="BK1332" s="225">
        <f>ROUND(I1332*H1332,2)</f>
        <v>0</v>
      </c>
      <c r="BL1332" s="17" t="s">
        <v>83</v>
      </c>
      <c r="BM1332" s="224" t="s">
        <v>4933</v>
      </c>
    </row>
    <row r="1333" s="2" customFormat="1" ht="16.5" customHeight="1">
      <c r="A1333" s="39"/>
      <c r="B1333" s="40"/>
      <c r="C1333" s="213" t="s">
        <v>4934</v>
      </c>
      <c r="D1333" s="213" t="s">
        <v>152</v>
      </c>
      <c r="E1333" s="214" t="s">
        <v>4935</v>
      </c>
      <c r="F1333" s="215" t="s">
        <v>4936</v>
      </c>
      <c r="G1333" s="216" t="s">
        <v>162</v>
      </c>
      <c r="H1333" s="217">
        <v>1</v>
      </c>
      <c r="I1333" s="218"/>
      <c r="J1333" s="219">
        <f>ROUND(I1333*H1333,2)</f>
        <v>0</v>
      </c>
      <c r="K1333" s="215" t="s">
        <v>156</v>
      </c>
      <c r="L1333" s="45"/>
      <c r="M1333" s="220" t="s">
        <v>32</v>
      </c>
      <c r="N1333" s="221" t="s">
        <v>47</v>
      </c>
      <c r="O1333" s="85"/>
      <c r="P1333" s="222">
        <f>O1333*H1333</f>
        <v>0</v>
      </c>
      <c r="Q1333" s="222">
        <v>0</v>
      </c>
      <c r="R1333" s="222">
        <f>Q1333*H1333</f>
        <v>0</v>
      </c>
      <c r="S1333" s="222">
        <v>0</v>
      </c>
      <c r="T1333" s="223">
        <f>S1333*H1333</f>
        <v>0</v>
      </c>
      <c r="U1333" s="39"/>
      <c r="V1333" s="39"/>
      <c r="W1333" s="39"/>
      <c r="X1333" s="39"/>
      <c r="Y1333" s="39"/>
      <c r="Z1333" s="39"/>
      <c r="AA1333" s="39"/>
      <c r="AB1333" s="39"/>
      <c r="AC1333" s="39"/>
      <c r="AD1333" s="39"/>
      <c r="AE1333" s="39"/>
      <c r="AR1333" s="224" t="s">
        <v>83</v>
      </c>
      <c r="AT1333" s="224" t="s">
        <v>152</v>
      </c>
      <c r="AU1333" s="224" t="s">
        <v>83</v>
      </c>
      <c r="AY1333" s="17" t="s">
        <v>151</v>
      </c>
      <c r="BE1333" s="225">
        <f>IF(N1333="základní",J1333,0)</f>
        <v>0</v>
      </c>
      <c r="BF1333" s="225">
        <f>IF(N1333="snížená",J1333,0)</f>
        <v>0</v>
      </c>
      <c r="BG1333" s="225">
        <f>IF(N1333="zákl. přenesená",J1333,0)</f>
        <v>0</v>
      </c>
      <c r="BH1333" s="225">
        <f>IF(N1333="sníž. přenesená",J1333,0)</f>
        <v>0</v>
      </c>
      <c r="BI1333" s="225">
        <f>IF(N1333="nulová",J1333,0)</f>
        <v>0</v>
      </c>
      <c r="BJ1333" s="17" t="s">
        <v>83</v>
      </c>
      <c r="BK1333" s="225">
        <f>ROUND(I1333*H1333,2)</f>
        <v>0</v>
      </c>
      <c r="BL1333" s="17" t="s">
        <v>83</v>
      </c>
      <c r="BM1333" s="224" t="s">
        <v>4937</v>
      </c>
    </row>
    <row r="1334" s="2" customFormat="1" ht="16.5" customHeight="1">
      <c r="A1334" s="39"/>
      <c r="B1334" s="40"/>
      <c r="C1334" s="226" t="s">
        <v>4938</v>
      </c>
      <c r="D1334" s="226" t="s">
        <v>159</v>
      </c>
      <c r="E1334" s="227" t="s">
        <v>4939</v>
      </c>
      <c r="F1334" s="228" t="s">
        <v>4940</v>
      </c>
      <c r="G1334" s="229" t="s">
        <v>191</v>
      </c>
      <c r="H1334" s="230">
        <v>5</v>
      </c>
      <c r="I1334" s="231"/>
      <c r="J1334" s="232">
        <f>ROUND(I1334*H1334,2)</f>
        <v>0</v>
      </c>
      <c r="K1334" s="228" t="s">
        <v>156</v>
      </c>
      <c r="L1334" s="233"/>
      <c r="M1334" s="234" t="s">
        <v>32</v>
      </c>
      <c r="N1334" s="235" t="s">
        <v>47</v>
      </c>
      <c r="O1334" s="85"/>
      <c r="P1334" s="222">
        <f>O1334*H1334</f>
        <v>0</v>
      </c>
      <c r="Q1334" s="222">
        <v>0</v>
      </c>
      <c r="R1334" s="222">
        <f>Q1334*H1334</f>
        <v>0</v>
      </c>
      <c r="S1334" s="222">
        <v>0</v>
      </c>
      <c r="T1334" s="223">
        <f>S1334*H1334</f>
        <v>0</v>
      </c>
      <c r="U1334" s="39"/>
      <c r="V1334" s="39"/>
      <c r="W1334" s="39"/>
      <c r="X1334" s="39"/>
      <c r="Y1334" s="39"/>
      <c r="Z1334" s="39"/>
      <c r="AA1334" s="39"/>
      <c r="AB1334" s="39"/>
      <c r="AC1334" s="39"/>
      <c r="AD1334" s="39"/>
      <c r="AE1334" s="39"/>
      <c r="AR1334" s="224" t="s">
        <v>163</v>
      </c>
      <c r="AT1334" s="224" t="s">
        <v>159</v>
      </c>
      <c r="AU1334" s="224" t="s">
        <v>83</v>
      </c>
      <c r="AY1334" s="17" t="s">
        <v>151</v>
      </c>
      <c r="BE1334" s="225">
        <f>IF(N1334="základní",J1334,0)</f>
        <v>0</v>
      </c>
      <c r="BF1334" s="225">
        <f>IF(N1334="snížená",J1334,0)</f>
        <v>0</v>
      </c>
      <c r="BG1334" s="225">
        <f>IF(N1334="zákl. přenesená",J1334,0)</f>
        <v>0</v>
      </c>
      <c r="BH1334" s="225">
        <f>IF(N1334="sníž. přenesená",J1334,0)</f>
        <v>0</v>
      </c>
      <c r="BI1334" s="225">
        <f>IF(N1334="nulová",J1334,0)</f>
        <v>0</v>
      </c>
      <c r="BJ1334" s="17" t="s">
        <v>83</v>
      </c>
      <c r="BK1334" s="225">
        <f>ROUND(I1334*H1334,2)</f>
        <v>0</v>
      </c>
      <c r="BL1334" s="17" t="s">
        <v>164</v>
      </c>
      <c r="BM1334" s="224" t="s">
        <v>4941</v>
      </c>
    </row>
    <row r="1335" s="2" customFormat="1" ht="16.5" customHeight="1">
      <c r="A1335" s="39"/>
      <c r="B1335" s="40"/>
      <c r="C1335" s="226" t="s">
        <v>4942</v>
      </c>
      <c r="D1335" s="226" t="s">
        <v>159</v>
      </c>
      <c r="E1335" s="227" t="s">
        <v>4943</v>
      </c>
      <c r="F1335" s="228" t="s">
        <v>4944</v>
      </c>
      <c r="G1335" s="229" t="s">
        <v>191</v>
      </c>
      <c r="H1335" s="230">
        <v>5</v>
      </c>
      <c r="I1335" s="231"/>
      <c r="J1335" s="232">
        <f>ROUND(I1335*H1335,2)</f>
        <v>0</v>
      </c>
      <c r="K1335" s="228" t="s">
        <v>156</v>
      </c>
      <c r="L1335" s="233"/>
      <c r="M1335" s="234" t="s">
        <v>32</v>
      </c>
      <c r="N1335" s="235" t="s">
        <v>47</v>
      </c>
      <c r="O1335" s="85"/>
      <c r="P1335" s="222">
        <f>O1335*H1335</f>
        <v>0</v>
      </c>
      <c r="Q1335" s="222">
        <v>0</v>
      </c>
      <c r="R1335" s="222">
        <f>Q1335*H1335</f>
        <v>0</v>
      </c>
      <c r="S1335" s="222">
        <v>0</v>
      </c>
      <c r="T1335" s="223">
        <f>S1335*H1335</f>
        <v>0</v>
      </c>
      <c r="U1335" s="39"/>
      <c r="V1335" s="39"/>
      <c r="W1335" s="39"/>
      <c r="X1335" s="39"/>
      <c r="Y1335" s="39"/>
      <c r="Z1335" s="39"/>
      <c r="AA1335" s="39"/>
      <c r="AB1335" s="39"/>
      <c r="AC1335" s="39"/>
      <c r="AD1335" s="39"/>
      <c r="AE1335" s="39"/>
      <c r="AR1335" s="224" t="s">
        <v>163</v>
      </c>
      <c r="AT1335" s="224" t="s">
        <v>159</v>
      </c>
      <c r="AU1335" s="224" t="s">
        <v>83</v>
      </c>
      <c r="AY1335" s="17" t="s">
        <v>151</v>
      </c>
      <c r="BE1335" s="225">
        <f>IF(N1335="základní",J1335,0)</f>
        <v>0</v>
      </c>
      <c r="BF1335" s="225">
        <f>IF(N1335="snížená",J1335,0)</f>
        <v>0</v>
      </c>
      <c r="BG1335" s="225">
        <f>IF(N1335="zákl. přenesená",J1335,0)</f>
        <v>0</v>
      </c>
      <c r="BH1335" s="225">
        <f>IF(N1335="sníž. přenesená",J1335,0)</f>
        <v>0</v>
      </c>
      <c r="BI1335" s="225">
        <f>IF(N1335="nulová",J1335,0)</f>
        <v>0</v>
      </c>
      <c r="BJ1335" s="17" t="s">
        <v>83</v>
      </c>
      <c r="BK1335" s="225">
        <f>ROUND(I1335*H1335,2)</f>
        <v>0</v>
      </c>
      <c r="BL1335" s="17" t="s">
        <v>164</v>
      </c>
      <c r="BM1335" s="224" t="s">
        <v>4945</v>
      </c>
    </row>
    <row r="1336" s="2" customFormat="1" ht="16.5" customHeight="1">
      <c r="A1336" s="39"/>
      <c r="B1336" s="40"/>
      <c r="C1336" s="213" t="s">
        <v>4946</v>
      </c>
      <c r="D1336" s="213" t="s">
        <v>152</v>
      </c>
      <c r="E1336" s="214" t="s">
        <v>4947</v>
      </c>
      <c r="F1336" s="215" t="s">
        <v>4948</v>
      </c>
      <c r="G1336" s="216" t="s">
        <v>191</v>
      </c>
      <c r="H1336" s="217">
        <v>10</v>
      </c>
      <c r="I1336" s="218"/>
      <c r="J1336" s="219">
        <f>ROUND(I1336*H1336,2)</f>
        <v>0</v>
      </c>
      <c r="K1336" s="215" t="s">
        <v>156</v>
      </c>
      <c r="L1336" s="45"/>
      <c r="M1336" s="220" t="s">
        <v>32</v>
      </c>
      <c r="N1336" s="221" t="s">
        <v>47</v>
      </c>
      <c r="O1336" s="85"/>
      <c r="P1336" s="222">
        <f>O1336*H1336</f>
        <v>0</v>
      </c>
      <c r="Q1336" s="222">
        <v>0</v>
      </c>
      <c r="R1336" s="222">
        <f>Q1336*H1336</f>
        <v>0</v>
      </c>
      <c r="S1336" s="222">
        <v>0</v>
      </c>
      <c r="T1336" s="223">
        <f>S1336*H1336</f>
        <v>0</v>
      </c>
      <c r="U1336" s="39"/>
      <c r="V1336" s="39"/>
      <c r="W1336" s="39"/>
      <c r="X1336" s="39"/>
      <c r="Y1336" s="39"/>
      <c r="Z1336" s="39"/>
      <c r="AA1336" s="39"/>
      <c r="AB1336" s="39"/>
      <c r="AC1336" s="39"/>
      <c r="AD1336" s="39"/>
      <c r="AE1336" s="39"/>
      <c r="AR1336" s="224" t="s">
        <v>157</v>
      </c>
      <c r="AT1336" s="224" t="s">
        <v>152</v>
      </c>
      <c r="AU1336" s="224" t="s">
        <v>83</v>
      </c>
      <c r="AY1336" s="17" t="s">
        <v>151</v>
      </c>
      <c r="BE1336" s="225">
        <f>IF(N1336="základní",J1336,0)</f>
        <v>0</v>
      </c>
      <c r="BF1336" s="225">
        <f>IF(N1336="snížená",J1336,0)</f>
        <v>0</v>
      </c>
      <c r="BG1336" s="225">
        <f>IF(N1336="zákl. přenesená",J1336,0)</f>
        <v>0</v>
      </c>
      <c r="BH1336" s="225">
        <f>IF(N1336="sníž. přenesená",J1336,0)</f>
        <v>0</v>
      </c>
      <c r="BI1336" s="225">
        <f>IF(N1336="nulová",J1336,0)</f>
        <v>0</v>
      </c>
      <c r="BJ1336" s="17" t="s">
        <v>83</v>
      </c>
      <c r="BK1336" s="225">
        <f>ROUND(I1336*H1336,2)</f>
        <v>0</v>
      </c>
      <c r="BL1336" s="17" t="s">
        <v>157</v>
      </c>
      <c r="BM1336" s="224" t="s">
        <v>4949</v>
      </c>
    </row>
    <row r="1337" s="2" customFormat="1" ht="37.8" customHeight="1">
      <c r="A1337" s="39"/>
      <c r="B1337" s="40"/>
      <c r="C1337" s="213" t="s">
        <v>4950</v>
      </c>
      <c r="D1337" s="213" t="s">
        <v>152</v>
      </c>
      <c r="E1337" s="214" t="s">
        <v>4951</v>
      </c>
      <c r="F1337" s="215" t="s">
        <v>4952</v>
      </c>
      <c r="G1337" s="216" t="s">
        <v>162</v>
      </c>
      <c r="H1337" s="217">
        <v>1</v>
      </c>
      <c r="I1337" s="218"/>
      <c r="J1337" s="219">
        <f>ROUND(I1337*H1337,2)</f>
        <v>0</v>
      </c>
      <c r="K1337" s="215" t="s">
        <v>156</v>
      </c>
      <c r="L1337" s="45"/>
      <c r="M1337" s="220" t="s">
        <v>32</v>
      </c>
      <c r="N1337" s="221" t="s">
        <v>47</v>
      </c>
      <c r="O1337" s="85"/>
      <c r="P1337" s="222">
        <f>O1337*H1337</f>
        <v>0</v>
      </c>
      <c r="Q1337" s="222">
        <v>0</v>
      </c>
      <c r="R1337" s="222">
        <f>Q1337*H1337</f>
        <v>0</v>
      </c>
      <c r="S1337" s="222">
        <v>0</v>
      </c>
      <c r="T1337" s="223">
        <f>S1337*H1337</f>
        <v>0</v>
      </c>
      <c r="U1337" s="39"/>
      <c r="V1337" s="39"/>
      <c r="W1337" s="39"/>
      <c r="X1337" s="39"/>
      <c r="Y1337" s="39"/>
      <c r="Z1337" s="39"/>
      <c r="AA1337" s="39"/>
      <c r="AB1337" s="39"/>
      <c r="AC1337" s="39"/>
      <c r="AD1337" s="39"/>
      <c r="AE1337" s="39"/>
      <c r="AR1337" s="224" t="s">
        <v>2328</v>
      </c>
      <c r="AT1337" s="224" t="s">
        <v>152</v>
      </c>
      <c r="AU1337" s="224" t="s">
        <v>83</v>
      </c>
      <c r="AY1337" s="17" t="s">
        <v>151</v>
      </c>
      <c r="BE1337" s="225">
        <f>IF(N1337="základní",J1337,0)</f>
        <v>0</v>
      </c>
      <c r="BF1337" s="225">
        <f>IF(N1337="snížená",J1337,0)</f>
        <v>0</v>
      </c>
      <c r="BG1337" s="225">
        <f>IF(N1337="zákl. přenesená",J1337,0)</f>
        <v>0</v>
      </c>
      <c r="BH1337" s="225">
        <f>IF(N1337="sníž. přenesená",J1337,0)</f>
        <v>0</v>
      </c>
      <c r="BI1337" s="225">
        <f>IF(N1337="nulová",J1337,0)</f>
        <v>0</v>
      </c>
      <c r="BJ1337" s="17" t="s">
        <v>83</v>
      </c>
      <c r="BK1337" s="225">
        <f>ROUND(I1337*H1337,2)</f>
        <v>0</v>
      </c>
      <c r="BL1337" s="17" t="s">
        <v>2328</v>
      </c>
      <c r="BM1337" s="224" t="s">
        <v>4953</v>
      </c>
    </row>
    <row r="1338" s="2" customFormat="1" ht="33" customHeight="1">
      <c r="A1338" s="39"/>
      <c r="B1338" s="40"/>
      <c r="C1338" s="213" t="s">
        <v>4954</v>
      </c>
      <c r="D1338" s="213" t="s">
        <v>152</v>
      </c>
      <c r="E1338" s="214" t="s">
        <v>4955</v>
      </c>
      <c r="F1338" s="215" t="s">
        <v>4956</v>
      </c>
      <c r="G1338" s="216" t="s">
        <v>162</v>
      </c>
      <c r="H1338" s="217">
        <v>2</v>
      </c>
      <c r="I1338" s="218"/>
      <c r="J1338" s="219">
        <f>ROUND(I1338*H1338,2)</f>
        <v>0</v>
      </c>
      <c r="K1338" s="215" t="s">
        <v>156</v>
      </c>
      <c r="L1338" s="45"/>
      <c r="M1338" s="220" t="s">
        <v>32</v>
      </c>
      <c r="N1338" s="221" t="s">
        <v>47</v>
      </c>
      <c r="O1338" s="85"/>
      <c r="P1338" s="222">
        <f>O1338*H1338</f>
        <v>0</v>
      </c>
      <c r="Q1338" s="222">
        <v>0</v>
      </c>
      <c r="R1338" s="222">
        <f>Q1338*H1338</f>
        <v>0</v>
      </c>
      <c r="S1338" s="222">
        <v>0</v>
      </c>
      <c r="T1338" s="223">
        <f>S1338*H1338</f>
        <v>0</v>
      </c>
      <c r="U1338" s="39"/>
      <c r="V1338" s="39"/>
      <c r="W1338" s="39"/>
      <c r="X1338" s="39"/>
      <c r="Y1338" s="39"/>
      <c r="Z1338" s="39"/>
      <c r="AA1338" s="39"/>
      <c r="AB1338" s="39"/>
      <c r="AC1338" s="39"/>
      <c r="AD1338" s="39"/>
      <c r="AE1338" s="39"/>
      <c r="AR1338" s="224" t="s">
        <v>2328</v>
      </c>
      <c r="AT1338" s="224" t="s">
        <v>152</v>
      </c>
      <c r="AU1338" s="224" t="s">
        <v>83</v>
      </c>
      <c r="AY1338" s="17" t="s">
        <v>151</v>
      </c>
      <c r="BE1338" s="225">
        <f>IF(N1338="základní",J1338,0)</f>
        <v>0</v>
      </c>
      <c r="BF1338" s="225">
        <f>IF(N1338="snížená",J1338,0)</f>
        <v>0</v>
      </c>
      <c r="BG1338" s="225">
        <f>IF(N1338="zákl. přenesená",J1338,0)</f>
        <v>0</v>
      </c>
      <c r="BH1338" s="225">
        <f>IF(N1338="sníž. přenesená",J1338,0)</f>
        <v>0</v>
      </c>
      <c r="BI1338" s="225">
        <f>IF(N1338="nulová",J1338,0)</f>
        <v>0</v>
      </c>
      <c r="BJ1338" s="17" t="s">
        <v>83</v>
      </c>
      <c r="BK1338" s="225">
        <f>ROUND(I1338*H1338,2)</f>
        <v>0</v>
      </c>
      <c r="BL1338" s="17" t="s">
        <v>2328</v>
      </c>
      <c r="BM1338" s="224" t="s">
        <v>4957</v>
      </c>
    </row>
    <row r="1339" s="2" customFormat="1" ht="37.8" customHeight="1">
      <c r="A1339" s="39"/>
      <c r="B1339" s="40"/>
      <c r="C1339" s="213" t="s">
        <v>4958</v>
      </c>
      <c r="D1339" s="213" t="s">
        <v>152</v>
      </c>
      <c r="E1339" s="214" t="s">
        <v>4959</v>
      </c>
      <c r="F1339" s="215" t="s">
        <v>4960</v>
      </c>
      <c r="G1339" s="216" t="s">
        <v>162</v>
      </c>
      <c r="H1339" s="217">
        <v>1</v>
      </c>
      <c r="I1339" s="218"/>
      <c r="J1339" s="219">
        <f>ROUND(I1339*H1339,2)</f>
        <v>0</v>
      </c>
      <c r="K1339" s="215" t="s">
        <v>156</v>
      </c>
      <c r="L1339" s="45"/>
      <c r="M1339" s="220" t="s">
        <v>32</v>
      </c>
      <c r="N1339" s="221" t="s">
        <v>47</v>
      </c>
      <c r="O1339" s="85"/>
      <c r="P1339" s="222">
        <f>O1339*H1339</f>
        <v>0</v>
      </c>
      <c r="Q1339" s="222">
        <v>0</v>
      </c>
      <c r="R1339" s="222">
        <f>Q1339*H1339</f>
        <v>0</v>
      </c>
      <c r="S1339" s="222">
        <v>0</v>
      </c>
      <c r="T1339" s="223">
        <f>S1339*H1339</f>
        <v>0</v>
      </c>
      <c r="U1339" s="39"/>
      <c r="V1339" s="39"/>
      <c r="W1339" s="39"/>
      <c r="X1339" s="39"/>
      <c r="Y1339" s="39"/>
      <c r="Z1339" s="39"/>
      <c r="AA1339" s="39"/>
      <c r="AB1339" s="39"/>
      <c r="AC1339" s="39"/>
      <c r="AD1339" s="39"/>
      <c r="AE1339" s="39"/>
      <c r="AR1339" s="224" t="s">
        <v>497</v>
      </c>
      <c r="AT1339" s="224" t="s">
        <v>152</v>
      </c>
      <c r="AU1339" s="224" t="s">
        <v>83</v>
      </c>
      <c r="AY1339" s="17" t="s">
        <v>151</v>
      </c>
      <c r="BE1339" s="225">
        <f>IF(N1339="základní",J1339,0)</f>
        <v>0</v>
      </c>
      <c r="BF1339" s="225">
        <f>IF(N1339="snížená",J1339,0)</f>
        <v>0</v>
      </c>
      <c r="BG1339" s="225">
        <f>IF(N1339="zákl. přenesená",J1339,0)</f>
        <v>0</v>
      </c>
      <c r="BH1339" s="225">
        <f>IF(N1339="sníž. přenesená",J1339,0)</f>
        <v>0</v>
      </c>
      <c r="BI1339" s="225">
        <f>IF(N1339="nulová",J1339,0)</f>
        <v>0</v>
      </c>
      <c r="BJ1339" s="17" t="s">
        <v>83</v>
      </c>
      <c r="BK1339" s="225">
        <f>ROUND(I1339*H1339,2)</f>
        <v>0</v>
      </c>
      <c r="BL1339" s="17" t="s">
        <v>497</v>
      </c>
      <c r="BM1339" s="224" t="s">
        <v>4961</v>
      </c>
    </row>
    <row r="1340" s="2" customFormat="1" ht="33" customHeight="1">
      <c r="A1340" s="39"/>
      <c r="B1340" s="40"/>
      <c r="C1340" s="213" t="s">
        <v>4962</v>
      </c>
      <c r="D1340" s="213" t="s">
        <v>152</v>
      </c>
      <c r="E1340" s="214" t="s">
        <v>4963</v>
      </c>
      <c r="F1340" s="215" t="s">
        <v>4964</v>
      </c>
      <c r="G1340" s="216" t="s">
        <v>162</v>
      </c>
      <c r="H1340" s="217">
        <v>1</v>
      </c>
      <c r="I1340" s="218"/>
      <c r="J1340" s="219">
        <f>ROUND(I1340*H1340,2)</f>
        <v>0</v>
      </c>
      <c r="K1340" s="215" t="s">
        <v>156</v>
      </c>
      <c r="L1340" s="45"/>
      <c r="M1340" s="220" t="s">
        <v>32</v>
      </c>
      <c r="N1340" s="221" t="s">
        <v>47</v>
      </c>
      <c r="O1340" s="85"/>
      <c r="P1340" s="222">
        <f>O1340*H1340</f>
        <v>0</v>
      </c>
      <c r="Q1340" s="222">
        <v>0</v>
      </c>
      <c r="R1340" s="222">
        <f>Q1340*H1340</f>
        <v>0</v>
      </c>
      <c r="S1340" s="222">
        <v>0</v>
      </c>
      <c r="T1340" s="223">
        <f>S1340*H1340</f>
        <v>0</v>
      </c>
      <c r="U1340" s="39"/>
      <c r="V1340" s="39"/>
      <c r="W1340" s="39"/>
      <c r="X1340" s="39"/>
      <c r="Y1340" s="39"/>
      <c r="Z1340" s="39"/>
      <c r="AA1340" s="39"/>
      <c r="AB1340" s="39"/>
      <c r="AC1340" s="39"/>
      <c r="AD1340" s="39"/>
      <c r="AE1340" s="39"/>
      <c r="AR1340" s="224" t="s">
        <v>2328</v>
      </c>
      <c r="AT1340" s="224" t="s">
        <v>152</v>
      </c>
      <c r="AU1340" s="224" t="s">
        <v>83</v>
      </c>
      <c r="AY1340" s="17" t="s">
        <v>151</v>
      </c>
      <c r="BE1340" s="225">
        <f>IF(N1340="základní",J1340,0)</f>
        <v>0</v>
      </c>
      <c r="BF1340" s="225">
        <f>IF(N1340="snížená",J1340,0)</f>
        <v>0</v>
      </c>
      <c r="BG1340" s="225">
        <f>IF(N1340="zákl. přenesená",J1340,0)</f>
        <v>0</v>
      </c>
      <c r="BH1340" s="225">
        <f>IF(N1340="sníž. přenesená",J1340,0)</f>
        <v>0</v>
      </c>
      <c r="BI1340" s="225">
        <f>IF(N1340="nulová",J1340,0)</f>
        <v>0</v>
      </c>
      <c r="BJ1340" s="17" t="s">
        <v>83</v>
      </c>
      <c r="BK1340" s="225">
        <f>ROUND(I1340*H1340,2)</f>
        <v>0</v>
      </c>
      <c r="BL1340" s="17" t="s">
        <v>2328</v>
      </c>
      <c r="BM1340" s="224" t="s">
        <v>4965</v>
      </c>
    </row>
    <row r="1341" s="2" customFormat="1" ht="33" customHeight="1">
      <c r="A1341" s="39"/>
      <c r="B1341" s="40"/>
      <c r="C1341" s="213" t="s">
        <v>4966</v>
      </c>
      <c r="D1341" s="213" t="s">
        <v>152</v>
      </c>
      <c r="E1341" s="214" t="s">
        <v>4967</v>
      </c>
      <c r="F1341" s="215" t="s">
        <v>4968</v>
      </c>
      <c r="G1341" s="216" t="s">
        <v>162</v>
      </c>
      <c r="H1341" s="217">
        <v>1</v>
      </c>
      <c r="I1341" s="218"/>
      <c r="J1341" s="219">
        <f>ROUND(I1341*H1341,2)</f>
        <v>0</v>
      </c>
      <c r="K1341" s="215" t="s">
        <v>156</v>
      </c>
      <c r="L1341" s="45"/>
      <c r="M1341" s="220" t="s">
        <v>32</v>
      </c>
      <c r="N1341" s="221" t="s">
        <v>47</v>
      </c>
      <c r="O1341" s="85"/>
      <c r="P1341" s="222">
        <f>O1341*H1341</f>
        <v>0</v>
      </c>
      <c r="Q1341" s="222">
        <v>0</v>
      </c>
      <c r="R1341" s="222">
        <f>Q1341*H1341</f>
        <v>0</v>
      </c>
      <c r="S1341" s="222">
        <v>0</v>
      </c>
      <c r="T1341" s="223">
        <f>S1341*H1341</f>
        <v>0</v>
      </c>
      <c r="U1341" s="39"/>
      <c r="V1341" s="39"/>
      <c r="W1341" s="39"/>
      <c r="X1341" s="39"/>
      <c r="Y1341" s="39"/>
      <c r="Z1341" s="39"/>
      <c r="AA1341" s="39"/>
      <c r="AB1341" s="39"/>
      <c r="AC1341" s="39"/>
      <c r="AD1341" s="39"/>
      <c r="AE1341" s="39"/>
      <c r="AR1341" s="224" t="s">
        <v>497</v>
      </c>
      <c r="AT1341" s="224" t="s">
        <v>152</v>
      </c>
      <c r="AU1341" s="224" t="s">
        <v>83</v>
      </c>
      <c r="AY1341" s="17" t="s">
        <v>151</v>
      </c>
      <c r="BE1341" s="225">
        <f>IF(N1341="základní",J1341,0)</f>
        <v>0</v>
      </c>
      <c r="BF1341" s="225">
        <f>IF(N1341="snížená",J1341,0)</f>
        <v>0</v>
      </c>
      <c r="BG1341" s="225">
        <f>IF(N1341="zákl. přenesená",J1341,0)</f>
        <v>0</v>
      </c>
      <c r="BH1341" s="225">
        <f>IF(N1341="sníž. přenesená",J1341,0)</f>
        <v>0</v>
      </c>
      <c r="BI1341" s="225">
        <f>IF(N1341="nulová",J1341,0)</f>
        <v>0</v>
      </c>
      <c r="BJ1341" s="17" t="s">
        <v>83</v>
      </c>
      <c r="BK1341" s="225">
        <f>ROUND(I1341*H1341,2)</f>
        <v>0</v>
      </c>
      <c r="BL1341" s="17" t="s">
        <v>497</v>
      </c>
      <c r="BM1341" s="224" t="s">
        <v>4969</v>
      </c>
    </row>
    <row r="1342" s="2" customFormat="1" ht="16.5" customHeight="1">
      <c r="A1342" s="39"/>
      <c r="B1342" s="40"/>
      <c r="C1342" s="226" t="s">
        <v>4970</v>
      </c>
      <c r="D1342" s="226" t="s">
        <v>159</v>
      </c>
      <c r="E1342" s="227" t="s">
        <v>4971</v>
      </c>
      <c r="F1342" s="228" t="s">
        <v>4972</v>
      </c>
      <c r="G1342" s="229" t="s">
        <v>554</v>
      </c>
      <c r="H1342" s="230">
        <v>6</v>
      </c>
      <c r="I1342" s="231"/>
      <c r="J1342" s="232">
        <f>ROUND(I1342*H1342,2)</f>
        <v>0</v>
      </c>
      <c r="K1342" s="228" t="s">
        <v>156</v>
      </c>
      <c r="L1342" s="233"/>
      <c r="M1342" s="234" t="s">
        <v>32</v>
      </c>
      <c r="N1342" s="235" t="s">
        <v>47</v>
      </c>
      <c r="O1342" s="85"/>
      <c r="P1342" s="222">
        <f>O1342*H1342</f>
        <v>0</v>
      </c>
      <c r="Q1342" s="222">
        <v>1</v>
      </c>
      <c r="R1342" s="222">
        <f>Q1342*H1342</f>
        <v>6</v>
      </c>
      <c r="S1342" s="222">
        <v>0</v>
      </c>
      <c r="T1342" s="223">
        <f>S1342*H1342</f>
        <v>0</v>
      </c>
      <c r="U1342" s="39"/>
      <c r="V1342" s="39"/>
      <c r="W1342" s="39"/>
      <c r="X1342" s="39"/>
      <c r="Y1342" s="39"/>
      <c r="Z1342" s="39"/>
      <c r="AA1342" s="39"/>
      <c r="AB1342" s="39"/>
      <c r="AC1342" s="39"/>
      <c r="AD1342" s="39"/>
      <c r="AE1342" s="39"/>
      <c r="AR1342" s="224" t="s">
        <v>163</v>
      </c>
      <c r="AT1342" s="224" t="s">
        <v>159</v>
      </c>
      <c r="AU1342" s="224" t="s">
        <v>83</v>
      </c>
      <c r="AY1342" s="17" t="s">
        <v>151</v>
      </c>
      <c r="BE1342" s="225">
        <f>IF(N1342="základní",J1342,0)</f>
        <v>0</v>
      </c>
      <c r="BF1342" s="225">
        <f>IF(N1342="snížená",J1342,0)</f>
        <v>0</v>
      </c>
      <c r="BG1342" s="225">
        <f>IF(N1342="zákl. přenesená",J1342,0)</f>
        <v>0</v>
      </c>
      <c r="BH1342" s="225">
        <f>IF(N1342="sníž. přenesená",J1342,0)</f>
        <v>0</v>
      </c>
      <c r="BI1342" s="225">
        <f>IF(N1342="nulová",J1342,0)</f>
        <v>0</v>
      </c>
      <c r="BJ1342" s="17" t="s">
        <v>83</v>
      </c>
      <c r="BK1342" s="225">
        <f>ROUND(I1342*H1342,2)</f>
        <v>0</v>
      </c>
      <c r="BL1342" s="17" t="s">
        <v>164</v>
      </c>
      <c r="BM1342" s="224" t="s">
        <v>4973</v>
      </c>
    </row>
    <row r="1343" s="2" customFormat="1" ht="16.5" customHeight="1">
      <c r="A1343" s="39"/>
      <c r="B1343" s="40"/>
      <c r="C1343" s="226" t="s">
        <v>4974</v>
      </c>
      <c r="D1343" s="226" t="s">
        <v>159</v>
      </c>
      <c r="E1343" s="227" t="s">
        <v>4975</v>
      </c>
      <c r="F1343" s="228" t="s">
        <v>4976</v>
      </c>
      <c r="G1343" s="229" t="s">
        <v>2017</v>
      </c>
      <c r="H1343" s="230">
        <v>5</v>
      </c>
      <c r="I1343" s="231"/>
      <c r="J1343" s="232">
        <f>ROUND(I1343*H1343,2)</f>
        <v>0</v>
      </c>
      <c r="K1343" s="228" t="s">
        <v>156</v>
      </c>
      <c r="L1343" s="233"/>
      <c r="M1343" s="234" t="s">
        <v>32</v>
      </c>
      <c r="N1343" s="235" t="s">
        <v>47</v>
      </c>
      <c r="O1343" s="85"/>
      <c r="P1343" s="222">
        <f>O1343*H1343</f>
        <v>0</v>
      </c>
      <c r="Q1343" s="222">
        <v>0</v>
      </c>
      <c r="R1343" s="222">
        <f>Q1343*H1343</f>
        <v>0</v>
      </c>
      <c r="S1343" s="222">
        <v>0</v>
      </c>
      <c r="T1343" s="223">
        <f>S1343*H1343</f>
        <v>0</v>
      </c>
      <c r="U1343" s="39"/>
      <c r="V1343" s="39"/>
      <c r="W1343" s="39"/>
      <c r="X1343" s="39"/>
      <c r="Y1343" s="39"/>
      <c r="Z1343" s="39"/>
      <c r="AA1343" s="39"/>
      <c r="AB1343" s="39"/>
      <c r="AC1343" s="39"/>
      <c r="AD1343" s="39"/>
      <c r="AE1343" s="39"/>
      <c r="AR1343" s="224" t="s">
        <v>163</v>
      </c>
      <c r="AT1343" s="224" t="s">
        <v>159</v>
      </c>
      <c r="AU1343" s="224" t="s">
        <v>83</v>
      </c>
      <c r="AY1343" s="17" t="s">
        <v>151</v>
      </c>
      <c r="BE1343" s="225">
        <f>IF(N1343="základní",J1343,0)</f>
        <v>0</v>
      </c>
      <c r="BF1343" s="225">
        <f>IF(N1343="snížená",J1343,0)</f>
        <v>0</v>
      </c>
      <c r="BG1343" s="225">
        <f>IF(N1343="zákl. přenesená",J1343,0)</f>
        <v>0</v>
      </c>
      <c r="BH1343" s="225">
        <f>IF(N1343="sníž. přenesená",J1343,0)</f>
        <v>0</v>
      </c>
      <c r="BI1343" s="225">
        <f>IF(N1343="nulová",J1343,0)</f>
        <v>0</v>
      </c>
      <c r="BJ1343" s="17" t="s">
        <v>83</v>
      </c>
      <c r="BK1343" s="225">
        <f>ROUND(I1343*H1343,2)</f>
        <v>0</v>
      </c>
      <c r="BL1343" s="17" t="s">
        <v>164</v>
      </c>
      <c r="BM1343" s="224" t="s">
        <v>4977</v>
      </c>
    </row>
    <row r="1344" s="2" customFormat="1" ht="44.25" customHeight="1">
      <c r="A1344" s="39"/>
      <c r="B1344" s="40"/>
      <c r="C1344" s="213" t="s">
        <v>4978</v>
      </c>
      <c r="D1344" s="213" t="s">
        <v>152</v>
      </c>
      <c r="E1344" s="214" t="s">
        <v>4979</v>
      </c>
      <c r="F1344" s="215" t="s">
        <v>4980</v>
      </c>
      <c r="G1344" s="216" t="s">
        <v>172</v>
      </c>
      <c r="H1344" s="217">
        <v>20</v>
      </c>
      <c r="I1344" s="218"/>
      <c r="J1344" s="219">
        <f>ROUND(I1344*H1344,2)</f>
        <v>0</v>
      </c>
      <c r="K1344" s="215" t="s">
        <v>156</v>
      </c>
      <c r="L1344" s="45"/>
      <c r="M1344" s="220" t="s">
        <v>32</v>
      </c>
      <c r="N1344" s="221" t="s">
        <v>47</v>
      </c>
      <c r="O1344" s="85"/>
      <c r="P1344" s="222">
        <f>O1344*H1344</f>
        <v>0</v>
      </c>
      <c r="Q1344" s="222">
        <v>0</v>
      </c>
      <c r="R1344" s="222">
        <f>Q1344*H1344</f>
        <v>0</v>
      </c>
      <c r="S1344" s="222">
        <v>0</v>
      </c>
      <c r="T1344" s="223">
        <f>S1344*H1344</f>
        <v>0</v>
      </c>
      <c r="U1344" s="39"/>
      <c r="V1344" s="39"/>
      <c r="W1344" s="39"/>
      <c r="X1344" s="39"/>
      <c r="Y1344" s="39"/>
      <c r="Z1344" s="39"/>
      <c r="AA1344" s="39"/>
      <c r="AB1344" s="39"/>
      <c r="AC1344" s="39"/>
      <c r="AD1344" s="39"/>
      <c r="AE1344" s="39"/>
      <c r="AR1344" s="224" t="s">
        <v>157</v>
      </c>
      <c r="AT1344" s="224" t="s">
        <v>152</v>
      </c>
      <c r="AU1344" s="224" t="s">
        <v>83</v>
      </c>
      <c r="AY1344" s="17" t="s">
        <v>151</v>
      </c>
      <c r="BE1344" s="225">
        <f>IF(N1344="základní",J1344,0)</f>
        <v>0</v>
      </c>
      <c r="BF1344" s="225">
        <f>IF(N1344="snížená",J1344,0)</f>
        <v>0</v>
      </c>
      <c r="BG1344" s="225">
        <f>IF(N1344="zákl. přenesená",J1344,0)</f>
        <v>0</v>
      </c>
      <c r="BH1344" s="225">
        <f>IF(N1344="sníž. přenesená",J1344,0)</f>
        <v>0</v>
      </c>
      <c r="BI1344" s="225">
        <f>IF(N1344="nulová",J1344,0)</f>
        <v>0</v>
      </c>
      <c r="BJ1344" s="17" t="s">
        <v>83</v>
      </c>
      <c r="BK1344" s="225">
        <f>ROUND(I1344*H1344,2)</f>
        <v>0</v>
      </c>
      <c r="BL1344" s="17" t="s">
        <v>157</v>
      </c>
      <c r="BM1344" s="224" t="s">
        <v>4981</v>
      </c>
    </row>
    <row r="1345" s="2" customFormat="1" ht="37.8" customHeight="1">
      <c r="A1345" s="39"/>
      <c r="B1345" s="40"/>
      <c r="C1345" s="213" t="s">
        <v>4982</v>
      </c>
      <c r="D1345" s="213" t="s">
        <v>152</v>
      </c>
      <c r="E1345" s="214" t="s">
        <v>4983</v>
      </c>
      <c r="F1345" s="215" t="s">
        <v>4984</v>
      </c>
      <c r="G1345" s="216" t="s">
        <v>172</v>
      </c>
      <c r="H1345" s="217">
        <v>6</v>
      </c>
      <c r="I1345" s="218"/>
      <c r="J1345" s="219">
        <f>ROUND(I1345*H1345,2)</f>
        <v>0</v>
      </c>
      <c r="K1345" s="215" t="s">
        <v>156</v>
      </c>
      <c r="L1345" s="45"/>
      <c r="M1345" s="220" t="s">
        <v>32</v>
      </c>
      <c r="N1345" s="221" t="s">
        <v>47</v>
      </c>
      <c r="O1345" s="85"/>
      <c r="P1345" s="222">
        <f>O1345*H1345</f>
        <v>0</v>
      </c>
      <c r="Q1345" s="222">
        <v>0</v>
      </c>
      <c r="R1345" s="222">
        <f>Q1345*H1345</f>
        <v>0</v>
      </c>
      <c r="S1345" s="222">
        <v>0</v>
      </c>
      <c r="T1345" s="223">
        <f>S1345*H1345</f>
        <v>0</v>
      </c>
      <c r="U1345" s="39"/>
      <c r="V1345" s="39"/>
      <c r="W1345" s="39"/>
      <c r="X1345" s="39"/>
      <c r="Y1345" s="39"/>
      <c r="Z1345" s="39"/>
      <c r="AA1345" s="39"/>
      <c r="AB1345" s="39"/>
      <c r="AC1345" s="39"/>
      <c r="AD1345" s="39"/>
      <c r="AE1345" s="39"/>
      <c r="AR1345" s="224" t="s">
        <v>157</v>
      </c>
      <c r="AT1345" s="224" t="s">
        <v>152</v>
      </c>
      <c r="AU1345" s="224" t="s">
        <v>83</v>
      </c>
      <c r="AY1345" s="17" t="s">
        <v>151</v>
      </c>
      <c r="BE1345" s="225">
        <f>IF(N1345="základní",J1345,0)</f>
        <v>0</v>
      </c>
      <c r="BF1345" s="225">
        <f>IF(N1345="snížená",J1345,0)</f>
        <v>0</v>
      </c>
      <c r="BG1345" s="225">
        <f>IF(N1345="zákl. přenesená",J1345,0)</f>
        <v>0</v>
      </c>
      <c r="BH1345" s="225">
        <f>IF(N1345="sníž. přenesená",J1345,0)</f>
        <v>0</v>
      </c>
      <c r="BI1345" s="225">
        <f>IF(N1345="nulová",J1345,0)</f>
        <v>0</v>
      </c>
      <c r="BJ1345" s="17" t="s">
        <v>83</v>
      </c>
      <c r="BK1345" s="225">
        <f>ROUND(I1345*H1345,2)</f>
        <v>0</v>
      </c>
      <c r="BL1345" s="17" t="s">
        <v>157</v>
      </c>
      <c r="BM1345" s="224" t="s">
        <v>4985</v>
      </c>
    </row>
    <row r="1346" s="2" customFormat="1" ht="37.8" customHeight="1">
      <c r="A1346" s="39"/>
      <c r="B1346" s="40"/>
      <c r="C1346" s="213" t="s">
        <v>4986</v>
      </c>
      <c r="D1346" s="213" t="s">
        <v>152</v>
      </c>
      <c r="E1346" s="214" t="s">
        <v>4987</v>
      </c>
      <c r="F1346" s="215" t="s">
        <v>4988</v>
      </c>
      <c r="G1346" s="216" t="s">
        <v>155</v>
      </c>
      <c r="H1346" s="217">
        <v>5.5</v>
      </c>
      <c r="I1346" s="218"/>
      <c r="J1346" s="219">
        <f>ROUND(I1346*H1346,2)</f>
        <v>0</v>
      </c>
      <c r="K1346" s="215" t="s">
        <v>156</v>
      </c>
      <c r="L1346" s="45"/>
      <c r="M1346" s="220" t="s">
        <v>32</v>
      </c>
      <c r="N1346" s="221" t="s">
        <v>47</v>
      </c>
      <c r="O1346" s="85"/>
      <c r="P1346" s="222">
        <f>O1346*H1346</f>
        <v>0</v>
      </c>
      <c r="Q1346" s="222">
        <v>0</v>
      </c>
      <c r="R1346" s="222">
        <f>Q1346*H1346</f>
        <v>0</v>
      </c>
      <c r="S1346" s="222">
        <v>0</v>
      </c>
      <c r="T1346" s="223">
        <f>S1346*H1346</f>
        <v>0</v>
      </c>
      <c r="U1346" s="39"/>
      <c r="V1346" s="39"/>
      <c r="W1346" s="39"/>
      <c r="X1346" s="39"/>
      <c r="Y1346" s="39"/>
      <c r="Z1346" s="39"/>
      <c r="AA1346" s="39"/>
      <c r="AB1346" s="39"/>
      <c r="AC1346" s="39"/>
      <c r="AD1346" s="39"/>
      <c r="AE1346" s="39"/>
      <c r="AR1346" s="224" t="s">
        <v>157</v>
      </c>
      <c r="AT1346" s="224" t="s">
        <v>152</v>
      </c>
      <c r="AU1346" s="224" t="s">
        <v>83</v>
      </c>
      <c r="AY1346" s="17" t="s">
        <v>151</v>
      </c>
      <c r="BE1346" s="225">
        <f>IF(N1346="základní",J1346,0)</f>
        <v>0</v>
      </c>
      <c r="BF1346" s="225">
        <f>IF(N1346="snížená",J1346,0)</f>
        <v>0</v>
      </c>
      <c r="BG1346" s="225">
        <f>IF(N1346="zákl. přenesená",J1346,0)</f>
        <v>0</v>
      </c>
      <c r="BH1346" s="225">
        <f>IF(N1346="sníž. přenesená",J1346,0)</f>
        <v>0</v>
      </c>
      <c r="BI1346" s="225">
        <f>IF(N1346="nulová",J1346,0)</f>
        <v>0</v>
      </c>
      <c r="BJ1346" s="17" t="s">
        <v>83</v>
      </c>
      <c r="BK1346" s="225">
        <f>ROUND(I1346*H1346,2)</f>
        <v>0</v>
      </c>
      <c r="BL1346" s="17" t="s">
        <v>157</v>
      </c>
      <c r="BM1346" s="224" t="s">
        <v>4989</v>
      </c>
    </row>
    <row r="1347" s="2" customFormat="1" ht="16.5" customHeight="1">
      <c r="A1347" s="39"/>
      <c r="B1347" s="40"/>
      <c r="C1347" s="226" t="s">
        <v>4990</v>
      </c>
      <c r="D1347" s="226" t="s">
        <v>159</v>
      </c>
      <c r="E1347" s="227" t="s">
        <v>4991</v>
      </c>
      <c r="F1347" s="228" t="s">
        <v>4992</v>
      </c>
      <c r="G1347" s="229" t="s">
        <v>191</v>
      </c>
      <c r="H1347" s="230">
        <v>15</v>
      </c>
      <c r="I1347" s="231"/>
      <c r="J1347" s="232">
        <f>ROUND(I1347*H1347,2)</f>
        <v>0</v>
      </c>
      <c r="K1347" s="228" t="s">
        <v>156</v>
      </c>
      <c r="L1347" s="233"/>
      <c r="M1347" s="234" t="s">
        <v>32</v>
      </c>
      <c r="N1347" s="235" t="s">
        <v>47</v>
      </c>
      <c r="O1347" s="85"/>
      <c r="P1347" s="222">
        <f>O1347*H1347</f>
        <v>0</v>
      </c>
      <c r="Q1347" s="222">
        <v>0</v>
      </c>
      <c r="R1347" s="222">
        <f>Q1347*H1347</f>
        <v>0</v>
      </c>
      <c r="S1347" s="222">
        <v>0</v>
      </c>
      <c r="T1347" s="223">
        <f>S1347*H1347</f>
        <v>0</v>
      </c>
      <c r="U1347" s="39"/>
      <c r="V1347" s="39"/>
      <c r="W1347" s="39"/>
      <c r="X1347" s="39"/>
      <c r="Y1347" s="39"/>
      <c r="Z1347" s="39"/>
      <c r="AA1347" s="39"/>
      <c r="AB1347" s="39"/>
      <c r="AC1347" s="39"/>
      <c r="AD1347" s="39"/>
      <c r="AE1347" s="39"/>
      <c r="AR1347" s="224" t="s">
        <v>163</v>
      </c>
      <c r="AT1347" s="224" t="s">
        <v>159</v>
      </c>
      <c r="AU1347" s="224" t="s">
        <v>83</v>
      </c>
      <c r="AY1347" s="17" t="s">
        <v>151</v>
      </c>
      <c r="BE1347" s="225">
        <f>IF(N1347="základní",J1347,0)</f>
        <v>0</v>
      </c>
      <c r="BF1347" s="225">
        <f>IF(N1347="snížená",J1347,0)</f>
        <v>0</v>
      </c>
      <c r="BG1347" s="225">
        <f>IF(N1347="zákl. přenesená",J1347,0)</f>
        <v>0</v>
      </c>
      <c r="BH1347" s="225">
        <f>IF(N1347="sníž. přenesená",J1347,0)</f>
        <v>0</v>
      </c>
      <c r="BI1347" s="225">
        <f>IF(N1347="nulová",J1347,0)</f>
        <v>0</v>
      </c>
      <c r="BJ1347" s="17" t="s">
        <v>83</v>
      </c>
      <c r="BK1347" s="225">
        <f>ROUND(I1347*H1347,2)</f>
        <v>0</v>
      </c>
      <c r="BL1347" s="17" t="s">
        <v>164</v>
      </c>
      <c r="BM1347" s="224" t="s">
        <v>4993</v>
      </c>
    </row>
    <row r="1348" s="2" customFormat="1" ht="16.5" customHeight="1">
      <c r="A1348" s="39"/>
      <c r="B1348" s="40"/>
      <c r="C1348" s="226" t="s">
        <v>4994</v>
      </c>
      <c r="D1348" s="226" t="s">
        <v>159</v>
      </c>
      <c r="E1348" s="227" t="s">
        <v>4995</v>
      </c>
      <c r="F1348" s="228" t="s">
        <v>4996</v>
      </c>
      <c r="G1348" s="229" t="s">
        <v>162</v>
      </c>
      <c r="H1348" s="230">
        <v>1</v>
      </c>
      <c r="I1348" s="231"/>
      <c r="J1348" s="232">
        <f>ROUND(I1348*H1348,2)</f>
        <v>0</v>
      </c>
      <c r="K1348" s="228" t="s">
        <v>156</v>
      </c>
      <c r="L1348" s="233"/>
      <c r="M1348" s="234" t="s">
        <v>32</v>
      </c>
      <c r="N1348" s="235" t="s">
        <v>47</v>
      </c>
      <c r="O1348" s="85"/>
      <c r="P1348" s="222">
        <f>O1348*H1348</f>
        <v>0</v>
      </c>
      <c r="Q1348" s="222">
        <v>0</v>
      </c>
      <c r="R1348" s="222">
        <f>Q1348*H1348</f>
        <v>0</v>
      </c>
      <c r="S1348" s="222">
        <v>0</v>
      </c>
      <c r="T1348" s="223">
        <f>S1348*H1348</f>
        <v>0</v>
      </c>
      <c r="U1348" s="39"/>
      <c r="V1348" s="39"/>
      <c r="W1348" s="39"/>
      <c r="X1348" s="39"/>
      <c r="Y1348" s="39"/>
      <c r="Z1348" s="39"/>
      <c r="AA1348" s="39"/>
      <c r="AB1348" s="39"/>
      <c r="AC1348" s="39"/>
      <c r="AD1348" s="39"/>
      <c r="AE1348" s="39"/>
      <c r="AR1348" s="224" t="s">
        <v>668</v>
      </c>
      <c r="AT1348" s="224" t="s">
        <v>159</v>
      </c>
      <c r="AU1348" s="224" t="s">
        <v>83</v>
      </c>
      <c r="AY1348" s="17" t="s">
        <v>151</v>
      </c>
      <c r="BE1348" s="225">
        <f>IF(N1348="základní",J1348,0)</f>
        <v>0</v>
      </c>
      <c r="BF1348" s="225">
        <f>IF(N1348="snížená",J1348,0)</f>
        <v>0</v>
      </c>
      <c r="BG1348" s="225">
        <f>IF(N1348="zákl. přenesená",J1348,0)</f>
        <v>0</v>
      </c>
      <c r="BH1348" s="225">
        <f>IF(N1348="sníž. přenesená",J1348,0)</f>
        <v>0</v>
      </c>
      <c r="BI1348" s="225">
        <f>IF(N1348="nulová",J1348,0)</f>
        <v>0</v>
      </c>
      <c r="BJ1348" s="17" t="s">
        <v>83</v>
      </c>
      <c r="BK1348" s="225">
        <f>ROUND(I1348*H1348,2)</f>
        <v>0</v>
      </c>
      <c r="BL1348" s="17" t="s">
        <v>668</v>
      </c>
      <c r="BM1348" s="224" t="s">
        <v>4997</v>
      </c>
    </row>
    <row r="1349" s="2" customFormat="1" ht="24.15" customHeight="1">
      <c r="A1349" s="39"/>
      <c r="B1349" s="40"/>
      <c r="C1349" s="213" t="s">
        <v>4998</v>
      </c>
      <c r="D1349" s="213" t="s">
        <v>152</v>
      </c>
      <c r="E1349" s="214" t="s">
        <v>4999</v>
      </c>
      <c r="F1349" s="215" t="s">
        <v>5000</v>
      </c>
      <c r="G1349" s="216" t="s">
        <v>162</v>
      </c>
      <c r="H1349" s="217">
        <v>3</v>
      </c>
      <c r="I1349" s="218"/>
      <c r="J1349" s="219">
        <f>ROUND(I1349*H1349,2)</f>
        <v>0</v>
      </c>
      <c r="K1349" s="215" t="s">
        <v>156</v>
      </c>
      <c r="L1349" s="45"/>
      <c r="M1349" s="220" t="s">
        <v>32</v>
      </c>
      <c r="N1349" s="221" t="s">
        <v>47</v>
      </c>
      <c r="O1349" s="85"/>
      <c r="P1349" s="222">
        <f>O1349*H1349</f>
        <v>0</v>
      </c>
      <c r="Q1349" s="222">
        <v>0</v>
      </c>
      <c r="R1349" s="222">
        <f>Q1349*H1349</f>
        <v>0</v>
      </c>
      <c r="S1349" s="222">
        <v>0</v>
      </c>
      <c r="T1349" s="223">
        <f>S1349*H1349</f>
        <v>0</v>
      </c>
      <c r="U1349" s="39"/>
      <c r="V1349" s="39"/>
      <c r="W1349" s="39"/>
      <c r="X1349" s="39"/>
      <c r="Y1349" s="39"/>
      <c r="Z1349" s="39"/>
      <c r="AA1349" s="39"/>
      <c r="AB1349" s="39"/>
      <c r="AC1349" s="39"/>
      <c r="AD1349" s="39"/>
      <c r="AE1349" s="39"/>
      <c r="AR1349" s="224" t="s">
        <v>157</v>
      </c>
      <c r="AT1349" s="224" t="s">
        <v>152</v>
      </c>
      <c r="AU1349" s="224" t="s">
        <v>83</v>
      </c>
      <c r="AY1349" s="17" t="s">
        <v>151</v>
      </c>
      <c r="BE1349" s="225">
        <f>IF(N1349="základní",J1349,0)</f>
        <v>0</v>
      </c>
      <c r="BF1349" s="225">
        <f>IF(N1349="snížená",J1349,0)</f>
        <v>0</v>
      </c>
      <c r="BG1349" s="225">
        <f>IF(N1349="zákl. přenesená",J1349,0)</f>
        <v>0</v>
      </c>
      <c r="BH1349" s="225">
        <f>IF(N1349="sníž. přenesená",J1349,0)</f>
        <v>0</v>
      </c>
      <c r="BI1349" s="225">
        <f>IF(N1349="nulová",J1349,0)</f>
        <v>0</v>
      </c>
      <c r="BJ1349" s="17" t="s">
        <v>83</v>
      </c>
      <c r="BK1349" s="225">
        <f>ROUND(I1349*H1349,2)</f>
        <v>0</v>
      </c>
      <c r="BL1349" s="17" t="s">
        <v>157</v>
      </c>
      <c r="BM1349" s="224" t="s">
        <v>5001</v>
      </c>
    </row>
    <row r="1350" s="2" customFormat="1" ht="16.5" customHeight="1">
      <c r="A1350" s="39"/>
      <c r="B1350" s="40"/>
      <c r="C1350" s="226" t="s">
        <v>5002</v>
      </c>
      <c r="D1350" s="226" t="s">
        <v>159</v>
      </c>
      <c r="E1350" s="227" t="s">
        <v>5003</v>
      </c>
      <c r="F1350" s="228" t="s">
        <v>5004</v>
      </c>
      <c r="G1350" s="229" t="s">
        <v>162</v>
      </c>
      <c r="H1350" s="230">
        <v>7</v>
      </c>
      <c r="I1350" s="231"/>
      <c r="J1350" s="232">
        <f>ROUND(I1350*H1350,2)</f>
        <v>0</v>
      </c>
      <c r="K1350" s="228" t="s">
        <v>156</v>
      </c>
      <c r="L1350" s="233"/>
      <c r="M1350" s="234" t="s">
        <v>32</v>
      </c>
      <c r="N1350" s="235" t="s">
        <v>47</v>
      </c>
      <c r="O1350" s="85"/>
      <c r="P1350" s="222">
        <f>O1350*H1350</f>
        <v>0</v>
      </c>
      <c r="Q1350" s="222">
        <v>0</v>
      </c>
      <c r="R1350" s="222">
        <f>Q1350*H1350</f>
        <v>0</v>
      </c>
      <c r="S1350" s="222">
        <v>0</v>
      </c>
      <c r="T1350" s="223">
        <f>S1350*H1350</f>
        <v>0</v>
      </c>
      <c r="U1350" s="39"/>
      <c r="V1350" s="39"/>
      <c r="W1350" s="39"/>
      <c r="X1350" s="39"/>
      <c r="Y1350" s="39"/>
      <c r="Z1350" s="39"/>
      <c r="AA1350" s="39"/>
      <c r="AB1350" s="39"/>
      <c r="AC1350" s="39"/>
      <c r="AD1350" s="39"/>
      <c r="AE1350" s="39"/>
      <c r="AR1350" s="224" t="s">
        <v>163</v>
      </c>
      <c r="AT1350" s="224" t="s">
        <v>159</v>
      </c>
      <c r="AU1350" s="224" t="s">
        <v>83</v>
      </c>
      <c r="AY1350" s="17" t="s">
        <v>151</v>
      </c>
      <c r="BE1350" s="225">
        <f>IF(N1350="základní",J1350,0)</f>
        <v>0</v>
      </c>
      <c r="BF1350" s="225">
        <f>IF(N1350="snížená",J1350,0)</f>
        <v>0</v>
      </c>
      <c r="BG1350" s="225">
        <f>IF(N1350="zákl. přenesená",J1350,0)</f>
        <v>0</v>
      </c>
      <c r="BH1350" s="225">
        <f>IF(N1350="sníž. přenesená",J1350,0)</f>
        <v>0</v>
      </c>
      <c r="BI1350" s="225">
        <f>IF(N1350="nulová",J1350,0)</f>
        <v>0</v>
      </c>
      <c r="BJ1350" s="17" t="s">
        <v>83</v>
      </c>
      <c r="BK1350" s="225">
        <f>ROUND(I1350*H1350,2)</f>
        <v>0</v>
      </c>
      <c r="BL1350" s="17" t="s">
        <v>164</v>
      </c>
      <c r="BM1350" s="224" t="s">
        <v>5005</v>
      </c>
    </row>
    <row r="1351" s="2" customFormat="1" ht="16.5" customHeight="1">
      <c r="A1351" s="39"/>
      <c r="B1351" s="40"/>
      <c r="C1351" s="226" t="s">
        <v>5006</v>
      </c>
      <c r="D1351" s="226" t="s">
        <v>159</v>
      </c>
      <c r="E1351" s="227" t="s">
        <v>5007</v>
      </c>
      <c r="F1351" s="228" t="s">
        <v>5008</v>
      </c>
      <c r="G1351" s="229" t="s">
        <v>554</v>
      </c>
      <c r="H1351" s="230">
        <v>1</v>
      </c>
      <c r="I1351" s="231"/>
      <c r="J1351" s="232">
        <f>ROUND(I1351*H1351,2)</f>
        <v>0</v>
      </c>
      <c r="K1351" s="228" t="s">
        <v>156</v>
      </c>
      <c r="L1351" s="233"/>
      <c r="M1351" s="234" t="s">
        <v>32</v>
      </c>
      <c r="N1351" s="235" t="s">
        <v>47</v>
      </c>
      <c r="O1351" s="85"/>
      <c r="P1351" s="222">
        <f>O1351*H1351</f>
        <v>0</v>
      </c>
      <c r="Q1351" s="222">
        <v>1</v>
      </c>
      <c r="R1351" s="222">
        <f>Q1351*H1351</f>
        <v>1</v>
      </c>
      <c r="S1351" s="222">
        <v>0</v>
      </c>
      <c r="T1351" s="223">
        <f>S1351*H1351</f>
        <v>0</v>
      </c>
      <c r="U1351" s="39"/>
      <c r="V1351" s="39"/>
      <c r="W1351" s="39"/>
      <c r="X1351" s="39"/>
      <c r="Y1351" s="39"/>
      <c r="Z1351" s="39"/>
      <c r="AA1351" s="39"/>
      <c r="AB1351" s="39"/>
      <c r="AC1351" s="39"/>
      <c r="AD1351" s="39"/>
      <c r="AE1351" s="39"/>
      <c r="AR1351" s="224" t="s">
        <v>163</v>
      </c>
      <c r="AT1351" s="224" t="s">
        <v>159</v>
      </c>
      <c r="AU1351" s="224" t="s">
        <v>83</v>
      </c>
      <c r="AY1351" s="17" t="s">
        <v>151</v>
      </c>
      <c r="BE1351" s="225">
        <f>IF(N1351="základní",J1351,0)</f>
        <v>0</v>
      </c>
      <c r="BF1351" s="225">
        <f>IF(N1351="snížená",J1351,0)</f>
        <v>0</v>
      </c>
      <c r="BG1351" s="225">
        <f>IF(N1351="zákl. přenesená",J1351,0)</f>
        <v>0</v>
      </c>
      <c r="BH1351" s="225">
        <f>IF(N1351="sníž. přenesená",J1351,0)</f>
        <v>0</v>
      </c>
      <c r="BI1351" s="225">
        <f>IF(N1351="nulová",J1351,0)</f>
        <v>0</v>
      </c>
      <c r="BJ1351" s="17" t="s">
        <v>83</v>
      </c>
      <c r="BK1351" s="225">
        <f>ROUND(I1351*H1351,2)</f>
        <v>0</v>
      </c>
      <c r="BL1351" s="17" t="s">
        <v>164</v>
      </c>
      <c r="BM1351" s="224" t="s">
        <v>5009</v>
      </c>
    </row>
    <row r="1352" s="2" customFormat="1" ht="16.5" customHeight="1">
      <c r="A1352" s="39"/>
      <c r="B1352" s="40"/>
      <c r="C1352" s="226" t="s">
        <v>5010</v>
      </c>
      <c r="D1352" s="226" t="s">
        <v>159</v>
      </c>
      <c r="E1352" s="227" t="s">
        <v>5011</v>
      </c>
      <c r="F1352" s="228" t="s">
        <v>5012</v>
      </c>
      <c r="G1352" s="229" t="s">
        <v>554</v>
      </c>
      <c r="H1352" s="230">
        <v>1</v>
      </c>
      <c r="I1352" s="231"/>
      <c r="J1352" s="232">
        <f>ROUND(I1352*H1352,2)</f>
        <v>0</v>
      </c>
      <c r="K1352" s="228" t="s">
        <v>156</v>
      </c>
      <c r="L1352" s="233"/>
      <c r="M1352" s="234" t="s">
        <v>32</v>
      </c>
      <c r="N1352" s="235" t="s">
        <v>47</v>
      </c>
      <c r="O1352" s="85"/>
      <c r="P1352" s="222">
        <f>O1352*H1352</f>
        <v>0</v>
      </c>
      <c r="Q1352" s="222">
        <v>1</v>
      </c>
      <c r="R1352" s="222">
        <f>Q1352*H1352</f>
        <v>1</v>
      </c>
      <c r="S1352" s="222">
        <v>0</v>
      </c>
      <c r="T1352" s="223">
        <f>S1352*H1352</f>
        <v>0</v>
      </c>
      <c r="U1352" s="39"/>
      <c r="V1352" s="39"/>
      <c r="W1352" s="39"/>
      <c r="X1352" s="39"/>
      <c r="Y1352" s="39"/>
      <c r="Z1352" s="39"/>
      <c r="AA1352" s="39"/>
      <c r="AB1352" s="39"/>
      <c r="AC1352" s="39"/>
      <c r="AD1352" s="39"/>
      <c r="AE1352" s="39"/>
      <c r="AR1352" s="224" t="s">
        <v>163</v>
      </c>
      <c r="AT1352" s="224" t="s">
        <v>159</v>
      </c>
      <c r="AU1352" s="224" t="s">
        <v>83</v>
      </c>
      <c r="AY1352" s="17" t="s">
        <v>151</v>
      </c>
      <c r="BE1352" s="225">
        <f>IF(N1352="základní",J1352,0)</f>
        <v>0</v>
      </c>
      <c r="BF1352" s="225">
        <f>IF(N1352="snížená",J1352,0)</f>
        <v>0</v>
      </c>
      <c r="BG1352" s="225">
        <f>IF(N1352="zákl. přenesená",J1352,0)</f>
        <v>0</v>
      </c>
      <c r="BH1352" s="225">
        <f>IF(N1352="sníž. přenesená",J1352,0)</f>
        <v>0</v>
      </c>
      <c r="BI1352" s="225">
        <f>IF(N1352="nulová",J1352,0)</f>
        <v>0</v>
      </c>
      <c r="BJ1352" s="17" t="s">
        <v>83</v>
      </c>
      <c r="BK1352" s="225">
        <f>ROUND(I1352*H1352,2)</f>
        <v>0</v>
      </c>
      <c r="BL1352" s="17" t="s">
        <v>164</v>
      </c>
      <c r="BM1352" s="224" t="s">
        <v>5013</v>
      </c>
    </row>
    <row r="1353" s="2" customFormat="1" ht="16.5" customHeight="1">
      <c r="A1353" s="39"/>
      <c r="B1353" s="40"/>
      <c r="C1353" s="226" t="s">
        <v>5014</v>
      </c>
      <c r="D1353" s="226" t="s">
        <v>159</v>
      </c>
      <c r="E1353" s="227" t="s">
        <v>5015</v>
      </c>
      <c r="F1353" s="228" t="s">
        <v>5016</v>
      </c>
      <c r="G1353" s="229" t="s">
        <v>162</v>
      </c>
      <c r="H1353" s="230">
        <v>2</v>
      </c>
      <c r="I1353" s="231"/>
      <c r="J1353" s="232">
        <f>ROUND(I1353*H1353,2)</f>
        <v>0</v>
      </c>
      <c r="K1353" s="228" t="s">
        <v>156</v>
      </c>
      <c r="L1353" s="233"/>
      <c r="M1353" s="234" t="s">
        <v>32</v>
      </c>
      <c r="N1353" s="235" t="s">
        <v>47</v>
      </c>
      <c r="O1353" s="85"/>
      <c r="P1353" s="222">
        <f>O1353*H1353</f>
        <v>0</v>
      </c>
      <c r="Q1353" s="222">
        <v>0</v>
      </c>
      <c r="R1353" s="222">
        <f>Q1353*H1353</f>
        <v>0</v>
      </c>
      <c r="S1353" s="222">
        <v>0</v>
      </c>
      <c r="T1353" s="223">
        <f>S1353*H1353</f>
        <v>0</v>
      </c>
      <c r="U1353" s="39"/>
      <c r="V1353" s="39"/>
      <c r="W1353" s="39"/>
      <c r="X1353" s="39"/>
      <c r="Y1353" s="39"/>
      <c r="Z1353" s="39"/>
      <c r="AA1353" s="39"/>
      <c r="AB1353" s="39"/>
      <c r="AC1353" s="39"/>
      <c r="AD1353" s="39"/>
      <c r="AE1353" s="39"/>
      <c r="AR1353" s="224" t="s">
        <v>163</v>
      </c>
      <c r="AT1353" s="224" t="s">
        <v>159</v>
      </c>
      <c r="AU1353" s="224" t="s">
        <v>83</v>
      </c>
      <c r="AY1353" s="17" t="s">
        <v>151</v>
      </c>
      <c r="BE1353" s="225">
        <f>IF(N1353="základní",J1353,0)</f>
        <v>0</v>
      </c>
      <c r="BF1353" s="225">
        <f>IF(N1353="snížená",J1353,0)</f>
        <v>0</v>
      </c>
      <c r="BG1353" s="225">
        <f>IF(N1353="zákl. přenesená",J1353,0)</f>
        <v>0</v>
      </c>
      <c r="BH1353" s="225">
        <f>IF(N1353="sníž. přenesená",J1353,0)</f>
        <v>0</v>
      </c>
      <c r="BI1353" s="225">
        <f>IF(N1353="nulová",J1353,0)</f>
        <v>0</v>
      </c>
      <c r="BJ1353" s="17" t="s">
        <v>83</v>
      </c>
      <c r="BK1353" s="225">
        <f>ROUND(I1353*H1353,2)</f>
        <v>0</v>
      </c>
      <c r="BL1353" s="17" t="s">
        <v>164</v>
      </c>
      <c r="BM1353" s="224" t="s">
        <v>5017</v>
      </c>
    </row>
    <row r="1354" s="2" customFormat="1" ht="33" customHeight="1">
      <c r="A1354" s="39"/>
      <c r="B1354" s="40"/>
      <c r="C1354" s="213" t="s">
        <v>5018</v>
      </c>
      <c r="D1354" s="213" t="s">
        <v>152</v>
      </c>
      <c r="E1354" s="214" t="s">
        <v>5019</v>
      </c>
      <c r="F1354" s="215" t="s">
        <v>5020</v>
      </c>
      <c r="G1354" s="216" t="s">
        <v>172</v>
      </c>
      <c r="H1354" s="217">
        <v>1.5</v>
      </c>
      <c r="I1354" s="218"/>
      <c r="J1354" s="219">
        <f>ROUND(I1354*H1354,2)</f>
        <v>0</v>
      </c>
      <c r="K1354" s="215" t="s">
        <v>156</v>
      </c>
      <c r="L1354" s="45"/>
      <c r="M1354" s="220" t="s">
        <v>32</v>
      </c>
      <c r="N1354" s="221" t="s">
        <v>47</v>
      </c>
      <c r="O1354" s="85"/>
      <c r="P1354" s="222">
        <f>O1354*H1354</f>
        <v>0</v>
      </c>
      <c r="Q1354" s="222">
        <v>0</v>
      </c>
      <c r="R1354" s="222">
        <f>Q1354*H1354</f>
        <v>0</v>
      </c>
      <c r="S1354" s="222">
        <v>0</v>
      </c>
      <c r="T1354" s="223">
        <f>S1354*H1354</f>
        <v>0</v>
      </c>
      <c r="U1354" s="39"/>
      <c r="V1354" s="39"/>
      <c r="W1354" s="39"/>
      <c r="X1354" s="39"/>
      <c r="Y1354" s="39"/>
      <c r="Z1354" s="39"/>
      <c r="AA1354" s="39"/>
      <c r="AB1354" s="39"/>
      <c r="AC1354" s="39"/>
      <c r="AD1354" s="39"/>
      <c r="AE1354" s="39"/>
      <c r="AR1354" s="224" t="s">
        <v>157</v>
      </c>
      <c r="AT1354" s="224" t="s">
        <v>152</v>
      </c>
      <c r="AU1354" s="224" t="s">
        <v>83</v>
      </c>
      <c r="AY1354" s="17" t="s">
        <v>151</v>
      </c>
      <c r="BE1354" s="225">
        <f>IF(N1354="základní",J1354,0)</f>
        <v>0</v>
      </c>
      <c r="BF1354" s="225">
        <f>IF(N1354="snížená",J1354,0)</f>
        <v>0</v>
      </c>
      <c r="BG1354" s="225">
        <f>IF(N1354="zákl. přenesená",J1354,0)</f>
        <v>0</v>
      </c>
      <c r="BH1354" s="225">
        <f>IF(N1354="sníž. přenesená",J1354,0)</f>
        <v>0</v>
      </c>
      <c r="BI1354" s="225">
        <f>IF(N1354="nulová",J1354,0)</f>
        <v>0</v>
      </c>
      <c r="BJ1354" s="17" t="s">
        <v>83</v>
      </c>
      <c r="BK1354" s="225">
        <f>ROUND(I1354*H1354,2)</f>
        <v>0</v>
      </c>
      <c r="BL1354" s="17" t="s">
        <v>157</v>
      </c>
      <c r="BM1354" s="224" t="s">
        <v>5021</v>
      </c>
    </row>
    <row r="1355" s="2" customFormat="1" ht="37.8" customHeight="1">
      <c r="A1355" s="39"/>
      <c r="B1355" s="40"/>
      <c r="C1355" s="213" t="s">
        <v>5022</v>
      </c>
      <c r="D1355" s="213" t="s">
        <v>152</v>
      </c>
      <c r="E1355" s="214" t="s">
        <v>5023</v>
      </c>
      <c r="F1355" s="215" t="s">
        <v>5024</v>
      </c>
      <c r="G1355" s="216" t="s">
        <v>172</v>
      </c>
      <c r="H1355" s="217">
        <v>6</v>
      </c>
      <c r="I1355" s="218"/>
      <c r="J1355" s="219">
        <f>ROUND(I1355*H1355,2)</f>
        <v>0</v>
      </c>
      <c r="K1355" s="215" t="s">
        <v>156</v>
      </c>
      <c r="L1355" s="45"/>
      <c r="M1355" s="220" t="s">
        <v>32</v>
      </c>
      <c r="N1355" s="221" t="s">
        <v>47</v>
      </c>
      <c r="O1355" s="85"/>
      <c r="P1355" s="222">
        <f>O1355*H1355</f>
        <v>0</v>
      </c>
      <c r="Q1355" s="222">
        <v>0</v>
      </c>
      <c r="R1355" s="222">
        <f>Q1355*H1355</f>
        <v>0</v>
      </c>
      <c r="S1355" s="222">
        <v>0</v>
      </c>
      <c r="T1355" s="223">
        <f>S1355*H1355</f>
        <v>0</v>
      </c>
      <c r="U1355" s="39"/>
      <c r="V1355" s="39"/>
      <c r="W1355" s="39"/>
      <c r="X1355" s="39"/>
      <c r="Y1355" s="39"/>
      <c r="Z1355" s="39"/>
      <c r="AA1355" s="39"/>
      <c r="AB1355" s="39"/>
      <c r="AC1355" s="39"/>
      <c r="AD1355" s="39"/>
      <c r="AE1355" s="39"/>
      <c r="AR1355" s="224" t="s">
        <v>157</v>
      </c>
      <c r="AT1355" s="224" t="s">
        <v>152</v>
      </c>
      <c r="AU1355" s="224" t="s">
        <v>83</v>
      </c>
      <c r="AY1355" s="17" t="s">
        <v>151</v>
      </c>
      <c r="BE1355" s="225">
        <f>IF(N1355="základní",J1355,0)</f>
        <v>0</v>
      </c>
      <c r="BF1355" s="225">
        <f>IF(N1355="snížená",J1355,0)</f>
        <v>0</v>
      </c>
      <c r="BG1355" s="225">
        <f>IF(N1355="zákl. přenesená",J1355,0)</f>
        <v>0</v>
      </c>
      <c r="BH1355" s="225">
        <f>IF(N1355="sníž. přenesená",J1355,0)</f>
        <v>0</v>
      </c>
      <c r="BI1355" s="225">
        <f>IF(N1355="nulová",J1355,0)</f>
        <v>0</v>
      </c>
      <c r="BJ1355" s="17" t="s">
        <v>83</v>
      </c>
      <c r="BK1355" s="225">
        <f>ROUND(I1355*H1355,2)</f>
        <v>0</v>
      </c>
      <c r="BL1355" s="17" t="s">
        <v>157</v>
      </c>
      <c r="BM1355" s="224" t="s">
        <v>5025</v>
      </c>
    </row>
    <row r="1356" s="2" customFormat="1" ht="16.5" customHeight="1">
      <c r="A1356" s="39"/>
      <c r="B1356" s="40"/>
      <c r="C1356" s="226" t="s">
        <v>5026</v>
      </c>
      <c r="D1356" s="226" t="s">
        <v>159</v>
      </c>
      <c r="E1356" s="227" t="s">
        <v>5027</v>
      </c>
      <c r="F1356" s="228" t="s">
        <v>5028</v>
      </c>
      <c r="G1356" s="229" t="s">
        <v>191</v>
      </c>
      <c r="H1356" s="230">
        <v>2</v>
      </c>
      <c r="I1356" s="231"/>
      <c r="J1356" s="232">
        <f>ROUND(I1356*H1356,2)</f>
        <v>0</v>
      </c>
      <c r="K1356" s="228" t="s">
        <v>156</v>
      </c>
      <c r="L1356" s="233"/>
      <c r="M1356" s="234" t="s">
        <v>32</v>
      </c>
      <c r="N1356" s="235" t="s">
        <v>47</v>
      </c>
      <c r="O1356" s="85"/>
      <c r="P1356" s="222">
        <f>O1356*H1356</f>
        <v>0</v>
      </c>
      <c r="Q1356" s="222">
        <v>0</v>
      </c>
      <c r="R1356" s="222">
        <f>Q1356*H1356</f>
        <v>0</v>
      </c>
      <c r="S1356" s="222">
        <v>0</v>
      </c>
      <c r="T1356" s="223">
        <f>S1356*H1356</f>
        <v>0</v>
      </c>
      <c r="U1356" s="39"/>
      <c r="V1356" s="39"/>
      <c r="W1356" s="39"/>
      <c r="X1356" s="39"/>
      <c r="Y1356" s="39"/>
      <c r="Z1356" s="39"/>
      <c r="AA1356" s="39"/>
      <c r="AB1356" s="39"/>
      <c r="AC1356" s="39"/>
      <c r="AD1356" s="39"/>
      <c r="AE1356" s="39"/>
      <c r="AR1356" s="224" t="s">
        <v>163</v>
      </c>
      <c r="AT1356" s="224" t="s">
        <v>159</v>
      </c>
      <c r="AU1356" s="224" t="s">
        <v>83</v>
      </c>
      <c r="AY1356" s="17" t="s">
        <v>151</v>
      </c>
      <c r="BE1356" s="225">
        <f>IF(N1356="základní",J1356,0)</f>
        <v>0</v>
      </c>
      <c r="BF1356" s="225">
        <f>IF(N1356="snížená",J1356,0)</f>
        <v>0</v>
      </c>
      <c r="BG1356" s="225">
        <f>IF(N1356="zákl. přenesená",J1356,0)</f>
        <v>0</v>
      </c>
      <c r="BH1356" s="225">
        <f>IF(N1356="sníž. přenesená",J1356,0)</f>
        <v>0</v>
      </c>
      <c r="BI1356" s="225">
        <f>IF(N1356="nulová",J1356,0)</f>
        <v>0</v>
      </c>
      <c r="BJ1356" s="17" t="s">
        <v>83</v>
      </c>
      <c r="BK1356" s="225">
        <f>ROUND(I1356*H1356,2)</f>
        <v>0</v>
      </c>
      <c r="BL1356" s="17" t="s">
        <v>164</v>
      </c>
      <c r="BM1356" s="224" t="s">
        <v>5029</v>
      </c>
    </row>
    <row r="1357" s="2" customFormat="1" ht="16.5" customHeight="1">
      <c r="A1357" s="39"/>
      <c r="B1357" s="40"/>
      <c r="C1357" s="226" t="s">
        <v>5030</v>
      </c>
      <c r="D1357" s="226" t="s">
        <v>159</v>
      </c>
      <c r="E1357" s="227" t="s">
        <v>5031</v>
      </c>
      <c r="F1357" s="228" t="s">
        <v>5032</v>
      </c>
      <c r="G1357" s="229" t="s">
        <v>191</v>
      </c>
      <c r="H1357" s="230">
        <v>3</v>
      </c>
      <c r="I1357" s="231"/>
      <c r="J1357" s="232">
        <f>ROUND(I1357*H1357,2)</f>
        <v>0</v>
      </c>
      <c r="K1357" s="228" t="s">
        <v>156</v>
      </c>
      <c r="L1357" s="233"/>
      <c r="M1357" s="234" t="s">
        <v>32</v>
      </c>
      <c r="N1357" s="235" t="s">
        <v>47</v>
      </c>
      <c r="O1357" s="85"/>
      <c r="P1357" s="222">
        <f>O1357*H1357</f>
        <v>0</v>
      </c>
      <c r="Q1357" s="222">
        <v>0</v>
      </c>
      <c r="R1357" s="222">
        <f>Q1357*H1357</f>
        <v>0</v>
      </c>
      <c r="S1357" s="222">
        <v>0</v>
      </c>
      <c r="T1357" s="223">
        <f>S1357*H1357</f>
        <v>0</v>
      </c>
      <c r="U1357" s="39"/>
      <c r="V1357" s="39"/>
      <c r="W1357" s="39"/>
      <c r="X1357" s="39"/>
      <c r="Y1357" s="39"/>
      <c r="Z1357" s="39"/>
      <c r="AA1357" s="39"/>
      <c r="AB1357" s="39"/>
      <c r="AC1357" s="39"/>
      <c r="AD1357" s="39"/>
      <c r="AE1357" s="39"/>
      <c r="AR1357" s="224" t="s">
        <v>163</v>
      </c>
      <c r="AT1357" s="224" t="s">
        <v>159</v>
      </c>
      <c r="AU1357" s="224" t="s">
        <v>83</v>
      </c>
      <c r="AY1357" s="17" t="s">
        <v>151</v>
      </c>
      <c r="BE1357" s="225">
        <f>IF(N1357="základní",J1357,0)</f>
        <v>0</v>
      </c>
      <c r="BF1357" s="225">
        <f>IF(N1357="snížená",J1357,0)</f>
        <v>0</v>
      </c>
      <c r="BG1357" s="225">
        <f>IF(N1357="zákl. přenesená",J1357,0)</f>
        <v>0</v>
      </c>
      <c r="BH1357" s="225">
        <f>IF(N1357="sníž. přenesená",J1357,0)</f>
        <v>0</v>
      </c>
      <c r="BI1357" s="225">
        <f>IF(N1357="nulová",J1357,0)</f>
        <v>0</v>
      </c>
      <c r="BJ1357" s="17" t="s">
        <v>83</v>
      </c>
      <c r="BK1357" s="225">
        <f>ROUND(I1357*H1357,2)</f>
        <v>0</v>
      </c>
      <c r="BL1357" s="17" t="s">
        <v>164</v>
      </c>
      <c r="BM1357" s="224" t="s">
        <v>5033</v>
      </c>
    </row>
    <row r="1358" s="2" customFormat="1" ht="16.5" customHeight="1">
      <c r="A1358" s="39"/>
      <c r="B1358" s="40"/>
      <c r="C1358" s="226" t="s">
        <v>5034</v>
      </c>
      <c r="D1358" s="226" t="s">
        <v>159</v>
      </c>
      <c r="E1358" s="227" t="s">
        <v>5035</v>
      </c>
      <c r="F1358" s="228" t="s">
        <v>5036</v>
      </c>
      <c r="G1358" s="229" t="s">
        <v>162</v>
      </c>
      <c r="H1358" s="230">
        <v>1</v>
      </c>
      <c r="I1358" s="231"/>
      <c r="J1358" s="232">
        <f>ROUND(I1358*H1358,2)</f>
        <v>0</v>
      </c>
      <c r="K1358" s="228" t="s">
        <v>156</v>
      </c>
      <c r="L1358" s="233"/>
      <c r="M1358" s="234" t="s">
        <v>32</v>
      </c>
      <c r="N1358" s="235" t="s">
        <v>47</v>
      </c>
      <c r="O1358" s="85"/>
      <c r="P1358" s="222">
        <f>O1358*H1358</f>
        <v>0</v>
      </c>
      <c r="Q1358" s="222">
        <v>0</v>
      </c>
      <c r="R1358" s="222">
        <f>Q1358*H1358</f>
        <v>0</v>
      </c>
      <c r="S1358" s="222">
        <v>0</v>
      </c>
      <c r="T1358" s="223">
        <f>S1358*H1358</f>
        <v>0</v>
      </c>
      <c r="U1358" s="39"/>
      <c r="V1358" s="39"/>
      <c r="W1358" s="39"/>
      <c r="X1358" s="39"/>
      <c r="Y1358" s="39"/>
      <c r="Z1358" s="39"/>
      <c r="AA1358" s="39"/>
      <c r="AB1358" s="39"/>
      <c r="AC1358" s="39"/>
      <c r="AD1358" s="39"/>
      <c r="AE1358" s="39"/>
      <c r="AR1358" s="224" t="s">
        <v>163</v>
      </c>
      <c r="AT1358" s="224" t="s">
        <v>159</v>
      </c>
      <c r="AU1358" s="224" t="s">
        <v>83</v>
      </c>
      <c r="AY1358" s="17" t="s">
        <v>151</v>
      </c>
      <c r="BE1358" s="225">
        <f>IF(N1358="základní",J1358,0)</f>
        <v>0</v>
      </c>
      <c r="BF1358" s="225">
        <f>IF(N1358="snížená",J1358,0)</f>
        <v>0</v>
      </c>
      <c r="BG1358" s="225">
        <f>IF(N1358="zákl. přenesená",J1358,0)</f>
        <v>0</v>
      </c>
      <c r="BH1358" s="225">
        <f>IF(N1358="sníž. přenesená",J1358,0)</f>
        <v>0</v>
      </c>
      <c r="BI1358" s="225">
        <f>IF(N1358="nulová",J1358,0)</f>
        <v>0</v>
      </c>
      <c r="BJ1358" s="17" t="s">
        <v>83</v>
      </c>
      <c r="BK1358" s="225">
        <f>ROUND(I1358*H1358,2)</f>
        <v>0</v>
      </c>
      <c r="BL1358" s="17" t="s">
        <v>164</v>
      </c>
      <c r="BM1358" s="224" t="s">
        <v>5037</v>
      </c>
    </row>
    <row r="1359" s="2" customFormat="1" ht="37.8" customHeight="1">
      <c r="A1359" s="39"/>
      <c r="B1359" s="40"/>
      <c r="C1359" s="213" t="s">
        <v>5038</v>
      </c>
      <c r="D1359" s="213" t="s">
        <v>152</v>
      </c>
      <c r="E1359" s="214" t="s">
        <v>5039</v>
      </c>
      <c r="F1359" s="215" t="s">
        <v>5040</v>
      </c>
      <c r="G1359" s="216" t="s">
        <v>155</v>
      </c>
      <c r="H1359" s="217">
        <v>2</v>
      </c>
      <c r="I1359" s="218"/>
      <c r="J1359" s="219">
        <f>ROUND(I1359*H1359,2)</f>
        <v>0</v>
      </c>
      <c r="K1359" s="215" t="s">
        <v>156</v>
      </c>
      <c r="L1359" s="45"/>
      <c r="M1359" s="220" t="s">
        <v>32</v>
      </c>
      <c r="N1359" s="221" t="s">
        <v>47</v>
      </c>
      <c r="O1359" s="85"/>
      <c r="P1359" s="222">
        <f>O1359*H1359</f>
        <v>0</v>
      </c>
      <c r="Q1359" s="222">
        <v>0</v>
      </c>
      <c r="R1359" s="222">
        <f>Q1359*H1359</f>
        <v>0</v>
      </c>
      <c r="S1359" s="222">
        <v>0</v>
      </c>
      <c r="T1359" s="223">
        <f>S1359*H1359</f>
        <v>0</v>
      </c>
      <c r="U1359" s="39"/>
      <c r="V1359" s="39"/>
      <c r="W1359" s="39"/>
      <c r="X1359" s="39"/>
      <c r="Y1359" s="39"/>
      <c r="Z1359" s="39"/>
      <c r="AA1359" s="39"/>
      <c r="AB1359" s="39"/>
      <c r="AC1359" s="39"/>
      <c r="AD1359" s="39"/>
      <c r="AE1359" s="39"/>
      <c r="AR1359" s="224" t="s">
        <v>157</v>
      </c>
      <c r="AT1359" s="224" t="s">
        <v>152</v>
      </c>
      <c r="AU1359" s="224" t="s">
        <v>83</v>
      </c>
      <c r="AY1359" s="17" t="s">
        <v>151</v>
      </c>
      <c r="BE1359" s="225">
        <f>IF(N1359="základní",J1359,0)</f>
        <v>0</v>
      </c>
      <c r="BF1359" s="225">
        <f>IF(N1359="snížená",J1359,0)</f>
        <v>0</v>
      </c>
      <c r="BG1359" s="225">
        <f>IF(N1359="zákl. přenesená",J1359,0)</f>
        <v>0</v>
      </c>
      <c r="BH1359" s="225">
        <f>IF(N1359="sníž. přenesená",J1359,0)</f>
        <v>0</v>
      </c>
      <c r="BI1359" s="225">
        <f>IF(N1359="nulová",J1359,0)</f>
        <v>0</v>
      </c>
      <c r="BJ1359" s="17" t="s">
        <v>83</v>
      </c>
      <c r="BK1359" s="225">
        <f>ROUND(I1359*H1359,2)</f>
        <v>0</v>
      </c>
      <c r="BL1359" s="17" t="s">
        <v>157</v>
      </c>
      <c r="BM1359" s="224" t="s">
        <v>5041</v>
      </c>
    </row>
    <row r="1360" s="2" customFormat="1" ht="16.5" customHeight="1">
      <c r="A1360" s="39"/>
      <c r="B1360" s="40"/>
      <c r="C1360" s="213" t="s">
        <v>5042</v>
      </c>
      <c r="D1360" s="213" t="s">
        <v>152</v>
      </c>
      <c r="E1360" s="214" t="s">
        <v>5043</v>
      </c>
      <c r="F1360" s="215" t="s">
        <v>5044</v>
      </c>
      <c r="G1360" s="216" t="s">
        <v>162</v>
      </c>
      <c r="H1360" s="217">
        <v>3</v>
      </c>
      <c r="I1360" s="218"/>
      <c r="J1360" s="219">
        <f>ROUND(I1360*H1360,2)</f>
        <v>0</v>
      </c>
      <c r="K1360" s="215" t="s">
        <v>156</v>
      </c>
      <c r="L1360" s="45"/>
      <c r="M1360" s="220" t="s">
        <v>32</v>
      </c>
      <c r="N1360" s="221" t="s">
        <v>47</v>
      </c>
      <c r="O1360" s="85"/>
      <c r="P1360" s="222">
        <f>O1360*H1360</f>
        <v>0</v>
      </c>
      <c r="Q1360" s="222">
        <v>0</v>
      </c>
      <c r="R1360" s="222">
        <f>Q1360*H1360</f>
        <v>0</v>
      </c>
      <c r="S1360" s="222">
        <v>0</v>
      </c>
      <c r="T1360" s="223">
        <f>S1360*H1360</f>
        <v>0</v>
      </c>
      <c r="U1360" s="39"/>
      <c r="V1360" s="39"/>
      <c r="W1360" s="39"/>
      <c r="X1360" s="39"/>
      <c r="Y1360" s="39"/>
      <c r="Z1360" s="39"/>
      <c r="AA1360" s="39"/>
      <c r="AB1360" s="39"/>
      <c r="AC1360" s="39"/>
      <c r="AD1360" s="39"/>
      <c r="AE1360" s="39"/>
      <c r="AR1360" s="224" t="s">
        <v>157</v>
      </c>
      <c r="AT1360" s="224" t="s">
        <v>152</v>
      </c>
      <c r="AU1360" s="224" t="s">
        <v>83</v>
      </c>
      <c r="AY1360" s="17" t="s">
        <v>151</v>
      </c>
      <c r="BE1360" s="225">
        <f>IF(N1360="základní",J1360,0)</f>
        <v>0</v>
      </c>
      <c r="BF1360" s="225">
        <f>IF(N1360="snížená",J1360,0)</f>
        <v>0</v>
      </c>
      <c r="BG1360" s="225">
        <f>IF(N1360="zákl. přenesená",J1360,0)</f>
        <v>0</v>
      </c>
      <c r="BH1360" s="225">
        <f>IF(N1360="sníž. přenesená",J1360,0)</f>
        <v>0</v>
      </c>
      <c r="BI1360" s="225">
        <f>IF(N1360="nulová",J1360,0)</f>
        <v>0</v>
      </c>
      <c r="BJ1360" s="17" t="s">
        <v>83</v>
      </c>
      <c r="BK1360" s="225">
        <f>ROUND(I1360*H1360,2)</f>
        <v>0</v>
      </c>
      <c r="BL1360" s="17" t="s">
        <v>157</v>
      </c>
      <c r="BM1360" s="224" t="s">
        <v>5045</v>
      </c>
    </row>
    <row r="1361" s="2" customFormat="1" ht="16.5" customHeight="1">
      <c r="A1361" s="39"/>
      <c r="B1361" s="40"/>
      <c r="C1361" s="213" t="s">
        <v>5046</v>
      </c>
      <c r="D1361" s="213" t="s">
        <v>152</v>
      </c>
      <c r="E1361" s="214" t="s">
        <v>5047</v>
      </c>
      <c r="F1361" s="215" t="s">
        <v>5048</v>
      </c>
      <c r="G1361" s="216" t="s">
        <v>162</v>
      </c>
      <c r="H1361" s="217">
        <v>3</v>
      </c>
      <c r="I1361" s="218"/>
      <c r="J1361" s="219">
        <f>ROUND(I1361*H1361,2)</f>
        <v>0</v>
      </c>
      <c r="K1361" s="215" t="s">
        <v>156</v>
      </c>
      <c r="L1361" s="45"/>
      <c r="M1361" s="220" t="s">
        <v>32</v>
      </c>
      <c r="N1361" s="221" t="s">
        <v>47</v>
      </c>
      <c r="O1361" s="85"/>
      <c r="P1361" s="222">
        <f>O1361*H1361</f>
        <v>0</v>
      </c>
      <c r="Q1361" s="222">
        <v>0</v>
      </c>
      <c r="R1361" s="222">
        <f>Q1361*H1361</f>
        <v>0</v>
      </c>
      <c r="S1361" s="222">
        <v>0</v>
      </c>
      <c r="T1361" s="223">
        <f>S1361*H1361</f>
        <v>0</v>
      </c>
      <c r="U1361" s="39"/>
      <c r="V1361" s="39"/>
      <c r="W1361" s="39"/>
      <c r="X1361" s="39"/>
      <c r="Y1361" s="39"/>
      <c r="Z1361" s="39"/>
      <c r="AA1361" s="39"/>
      <c r="AB1361" s="39"/>
      <c r="AC1361" s="39"/>
      <c r="AD1361" s="39"/>
      <c r="AE1361" s="39"/>
      <c r="AR1361" s="224" t="s">
        <v>497</v>
      </c>
      <c r="AT1361" s="224" t="s">
        <v>152</v>
      </c>
      <c r="AU1361" s="224" t="s">
        <v>83</v>
      </c>
      <c r="AY1361" s="17" t="s">
        <v>151</v>
      </c>
      <c r="BE1361" s="225">
        <f>IF(N1361="základní",J1361,0)</f>
        <v>0</v>
      </c>
      <c r="BF1361" s="225">
        <f>IF(N1361="snížená",J1361,0)</f>
        <v>0</v>
      </c>
      <c r="BG1361" s="225">
        <f>IF(N1361="zákl. přenesená",J1361,0)</f>
        <v>0</v>
      </c>
      <c r="BH1361" s="225">
        <f>IF(N1361="sníž. přenesená",J1361,0)</f>
        <v>0</v>
      </c>
      <c r="BI1361" s="225">
        <f>IF(N1361="nulová",J1361,0)</f>
        <v>0</v>
      </c>
      <c r="BJ1361" s="17" t="s">
        <v>83</v>
      </c>
      <c r="BK1361" s="225">
        <f>ROUND(I1361*H1361,2)</f>
        <v>0</v>
      </c>
      <c r="BL1361" s="17" t="s">
        <v>497</v>
      </c>
      <c r="BM1361" s="224" t="s">
        <v>5049</v>
      </c>
    </row>
    <row r="1362" s="2" customFormat="1" ht="16.5" customHeight="1">
      <c r="A1362" s="39"/>
      <c r="B1362" s="40"/>
      <c r="C1362" s="226" t="s">
        <v>5050</v>
      </c>
      <c r="D1362" s="226" t="s">
        <v>159</v>
      </c>
      <c r="E1362" s="227" t="s">
        <v>5051</v>
      </c>
      <c r="F1362" s="228" t="s">
        <v>5052</v>
      </c>
      <c r="G1362" s="229" t="s">
        <v>191</v>
      </c>
      <c r="H1362" s="230">
        <v>300</v>
      </c>
      <c r="I1362" s="231"/>
      <c r="J1362" s="232">
        <f>ROUND(I1362*H1362,2)</f>
        <v>0</v>
      </c>
      <c r="K1362" s="228" t="s">
        <v>156</v>
      </c>
      <c r="L1362" s="233"/>
      <c r="M1362" s="234" t="s">
        <v>32</v>
      </c>
      <c r="N1362" s="235" t="s">
        <v>47</v>
      </c>
      <c r="O1362" s="85"/>
      <c r="P1362" s="222">
        <f>O1362*H1362</f>
        <v>0</v>
      </c>
      <c r="Q1362" s="222">
        <v>0</v>
      </c>
      <c r="R1362" s="222">
        <f>Q1362*H1362</f>
        <v>0</v>
      </c>
      <c r="S1362" s="222">
        <v>0</v>
      </c>
      <c r="T1362" s="223">
        <f>S1362*H1362</f>
        <v>0</v>
      </c>
      <c r="U1362" s="39"/>
      <c r="V1362" s="39"/>
      <c r="W1362" s="39"/>
      <c r="X1362" s="39"/>
      <c r="Y1362" s="39"/>
      <c r="Z1362" s="39"/>
      <c r="AA1362" s="39"/>
      <c r="AB1362" s="39"/>
      <c r="AC1362" s="39"/>
      <c r="AD1362" s="39"/>
      <c r="AE1362" s="39"/>
      <c r="AR1362" s="224" t="s">
        <v>163</v>
      </c>
      <c r="AT1362" s="224" t="s">
        <v>159</v>
      </c>
      <c r="AU1362" s="224" t="s">
        <v>83</v>
      </c>
      <c r="AY1362" s="17" t="s">
        <v>151</v>
      </c>
      <c r="BE1362" s="225">
        <f>IF(N1362="základní",J1362,0)</f>
        <v>0</v>
      </c>
      <c r="BF1362" s="225">
        <f>IF(N1362="snížená",J1362,0)</f>
        <v>0</v>
      </c>
      <c r="BG1362" s="225">
        <f>IF(N1362="zákl. přenesená",J1362,0)</f>
        <v>0</v>
      </c>
      <c r="BH1362" s="225">
        <f>IF(N1362="sníž. přenesená",J1362,0)</f>
        <v>0</v>
      </c>
      <c r="BI1362" s="225">
        <f>IF(N1362="nulová",J1362,0)</f>
        <v>0</v>
      </c>
      <c r="BJ1362" s="17" t="s">
        <v>83</v>
      </c>
      <c r="BK1362" s="225">
        <f>ROUND(I1362*H1362,2)</f>
        <v>0</v>
      </c>
      <c r="BL1362" s="17" t="s">
        <v>164</v>
      </c>
      <c r="BM1362" s="224" t="s">
        <v>5053</v>
      </c>
    </row>
    <row r="1363" s="2" customFormat="1" ht="16.5" customHeight="1">
      <c r="A1363" s="39"/>
      <c r="B1363" s="40"/>
      <c r="C1363" s="226" t="s">
        <v>5054</v>
      </c>
      <c r="D1363" s="226" t="s">
        <v>159</v>
      </c>
      <c r="E1363" s="227" t="s">
        <v>5055</v>
      </c>
      <c r="F1363" s="228" t="s">
        <v>5056</v>
      </c>
      <c r="G1363" s="229" t="s">
        <v>162</v>
      </c>
      <c r="H1363" s="230">
        <v>3</v>
      </c>
      <c r="I1363" s="231"/>
      <c r="J1363" s="232">
        <f>ROUND(I1363*H1363,2)</f>
        <v>0</v>
      </c>
      <c r="K1363" s="228" t="s">
        <v>156</v>
      </c>
      <c r="L1363" s="233"/>
      <c r="M1363" s="234" t="s">
        <v>32</v>
      </c>
      <c r="N1363" s="235" t="s">
        <v>47</v>
      </c>
      <c r="O1363" s="85"/>
      <c r="P1363" s="222">
        <f>O1363*H1363</f>
        <v>0</v>
      </c>
      <c r="Q1363" s="222">
        <v>0</v>
      </c>
      <c r="R1363" s="222">
        <f>Q1363*H1363</f>
        <v>0</v>
      </c>
      <c r="S1363" s="222">
        <v>0</v>
      </c>
      <c r="T1363" s="223">
        <f>S1363*H1363</f>
        <v>0</v>
      </c>
      <c r="U1363" s="39"/>
      <c r="V1363" s="39"/>
      <c r="W1363" s="39"/>
      <c r="X1363" s="39"/>
      <c r="Y1363" s="39"/>
      <c r="Z1363" s="39"/>
      <c r="AA1363" s="39"/>
      <c r="AB1363" s="39"/>
      <c r="AC1363" s="39"/>
      <c r="AD1363" s="39"/>
      <c r="AE1363" s="39"/>
      <c r="AR1363" s="224" t="s">
        <v>163</v>
      </c>
      <c r="AT1363" s="224" t="s">
        <v>159</v>
      </c>
      <c r="AU1363" s="224" t="s">
        <v>83</v>
      </c>
      <c r="AY1363" s="17" t="s">
        <v>151</v>
      </c>
      <c r="BE1363" s="225">
        <f>IF(N1363="základní",J1363,0)</f>
        <v>0</v>
      </c>
      <c r="BF1363" s="225">
        <f>IF(N1363="snížená",J1363,0)</f>
        <v>0</v>
      </c>
      <c r="BG1363" s="225">
        <f>IF(N1363="zákl. přenesená",J1363,0)</f>
        <v>0</v>
      </c>
      <c r="BH1363" s="225">
        <f>IF(N1363="sníž. přenesená",J1363,0)</f>
        <v>0</v>
      </c>
      <c r="BI1363" s="225">
        <f>IF(N1363="nulová",J1363,0)</f>
        <v>0</v>
      </c>
      <c r="BJ1363" s="17" t="s">
        <v>83</v>
      </c>
      <c r="BK1363" s="225">
        <f>ROUND(I1363*H1363,2)</f>
        <v>0</v>
      </c>
      <c r="BL1363" s="17" t="s">
        <v>164</v>
      </c>
      <c r="BM1363" s="224" t="s">
        <v>5057</v>
      </c>
    </row>
    <row r="1364" s="2" customFormat="1" ht="21.75" customHeight="1">
      <c r="A1364" s="39"/>
      <c r="B1364" s="40"/>
      <c r="C1364" s="226" t="s">
        <v>5058</v>
      </c>
      <c r="D1364" s="226" t="s">
        <v>159</v>
      </c>
      <c r="E1364" s="227" t="s">
        <v>5059</v>
      </c>
      <c r="F1364" s="228" t="s">
        <v>5060</v>
      </c>
      <c r="G1364" s="229" t="s">
        <v>162</v>
      </c>
      <c r="H1364" s="230">
        <v>3</v>
      </c>
      <c r="I1364" s="231"/>
      <c r="J1364" s="232">
        <f>ROUND(I1364*H1364,2)</f>
        <v>0</v>
      </c>
      <c r="K1364" s="228" t="s">
        <v>156</v>
      </c>
      <c r="L1364" s="233"/>
      <c r="M1364" s="234" t="s">
        <v>32</v>
      </c>
      <c r="N1364" s="235" t="s">
        <v>47</v>
      </c>
      <c r="O1364" s="85"/>
      <c r="P1364" s="222">
        <f>O1364*H1364</f>
        <v>0</v>
      </c>
      <c r="Q1364" s="222">
        <v>0</v>
      </c>
      <c r="R1364" s="222">
        <f>Q1364*H1364</f>
        <v>0</v>
      </c>
      <c r="S1364" s="222">
        <v>0</v>
      </c>
      <c r="T1364" s="223">
        <f>S1364*H1364</f>
        <v>0</v>
      </c>
      <c r="U1364" s="39"/>
      <c r="V1364" s="39"/>
      <c r="W1364" s="39"/>
      <c r="X1364" s="39"/>
      <c r="Y1364" s="39"/>
      <c r="Z1364" s="39"/>
      <c r="AA1364" s="39"/>
      <c r="AB1364" s="39"/>
      <c r="AC1364" s="39"/>
      <c r="AD1364" s="39"/>
      <c r="AE1364" s="39"/>
      <c r="AR1364" s="224" t="s">
        <v>163</v>
      </c>
      <c r="AT1364" s="224" t="s">
        <v>159</v>
      </c>
      <c r="AU1364" s="224" t="s">
        <v>83</v>
      </c>
      <c r="AY1364" s="17" t="s">
        <v>151</v>
      </c>
      <c r="BE1364" s="225">
        <f>IF(N1364="základní",J1364,0)</f>
        <v>0</v>
      </c>
      <c r="BF1364" s="225">
        <f>IF(N1364="snížená",J1364,0)</f>
        <v>0</v>
      </c>
      <c r="BG1364" s="225">
        <f>IF(N1364="zákl. přenesená",J1364,0)</f>
        <v>0</v>
      </c>
      <c r="BH1364" s="225">
        <f>IF(N1364="sníž. přenesená",J1364,0)</f>
        <v>0</v>
      </c>
      <c r="BI1364" s="225">
        <f>IF(N1364="nulová",J1364,0)</f>
        <v>0</v>
      </c>
      <c r="BJ1364" s="17" t="s">
        <v>83</v>
      </c>
      <c r="BK1364" s="225">
        <f>ROUND(I1364*H1364,2)</f>
        <v>0</v>
      </c>
      <c r="BL1364" s="17" t="s">
        <v>164</v>
      </c>
      <c r="BM1364" s="224" t="s">
        <v>5061</v>
      </c>
    </row>
    <row r="1365" s="2" customFormat="1" ht="16.5" customHeight="1">
      <c r="A1365" s="39"/>
      <c r="B1365" s="40"/>
      <c r="C1365" s="213" t="s">
        <v>5062</v>
      </c>
      <c r="D1365" s="213" t="s">
        <v>152</v>
      </c>
      <c r="E1365" s="214" t="s">
        <v>5063</v>
      </c>
      <c r="F1365" s="215" t="s">
        <v>5064</v>
      </c>
      <c r="G1365" s="216" t="s">
        <v>162</v>
      </c>
      <c r="H1365" s="217">
        <v>5</v>
      </c>
      <c r="I1365" s="218"/>
      <c r="J1365" s="219">
        <f>ROUND(I1365*H1365,2)</f>
        <v>0</v>
      </c>
      <c r="K1365" s="215" t="s">
        <v>156</v>
      </c>
      <c r="L1365" s="45"/>
      <c r="M1365" s="220" t="s">
        <v>32</v>
      </c>
      <c r="N1365" s="221" t="s">
        <v>47</v>
      </c>
      <c r="O1365" s="85"/>
      <c r="P1365" s="222">
        <f>O1365*H1365</f>
        <v>0</v>
      </c>
      <c r="Q1365" s="222">
        <v>0</v>
      </c>
      <c r="R1365" s="222">
        <f>Q1365*H1365</f>
        <v>0</v>
      </c>
      <c r="S1365" s="222">
        <v>0</v>
      </c>
      <c r="T1365" s="223">
        <f>S1365*H1365</f>
        <v>0</v>
      </c>
      <c r="U1365" s="39"/>
      <c r="V1365" s="39"/>
      <c r="W1365" s="39"/>
      <c r="X1365" s="39"/>
      <c r="Y1365" s="39"/>
      <c r="Z1365" s="39"/>
      <c r="AA1365" s="39"/>
      <c r="AB1365" s="39"/>
      <c r="AC1365" s="39"/>
      <c r="AD1365" s="39"/>
      <c r="AE1365" s="39"/>
      <c r="AR1365" s="224" t="s">
        <v>157</v>
      </c>
      <c r="AT1365" s="224" t="s">
        <v>152</v>
      </c>
      <c r="AU1365" s="224" t="s">
        <v>83</v>
      </c>
      <c r="AY1365" s="17" t="s">
        <v>151</v>
      </c>
      <c r="BE1365" s="225">
        <f>IF(N1365="základní",J1365,0)</f>
        <v>0</v>
      </c>
      <c r="BF1365" s="225">
        <f>IF(N1365="snížená",J1365,0)</f>
        <v>0</v>
      </c>
      <c r="BG1365" s="225">
        <f>IF(N1365="zákl. přenesená",J1365,0)</f>
        <v>0</v>
      </c>
      <c r="BH1365" s="225">
        <f>IF(N1365="sníž. přenesená",J1365,0)</f>
        <v>0</v>
      </c>
      <c r="BI1365" s="225">
        <f>IF(N1365="nulová",J1365,0)</f>
        <v>0</v>
      </c>
      <c r="BJ1365" s="17" t="s">
        <v>83</v>
      </c>
      <c r="BK1365" s="225">
        <f>ROUND(I1365*H1365,2)</f>
        <v>0</v>
      </c>
      <c r="BL1365" s="17" t="s">
        <v>157</v>
      </c>
      <c r="BM1365" s="224" t="s">
        <v>5065</v>
      </c>
    </row>
    <row r="1366" s="2" customFormat="1" ht="21.75" customHeight="1">
      <c r="A1366" s="39"/>
      <c r="B1366" s="40"/>
      <c r="C1366" s="213" t="s">
        <v>5066</v>
      </c>
      <c r="D1366" s="213" t="s">
        <v>152</v>
      </c>
      <c r="E1366" s="214" t="s">
        <v>5067</v>
      </c>
      <c r="F1366" s="215" t="s">
        <v>5068</v>
      </c>
      <c r="G1366" s="216" t="s">
        <v>162</v>
      </c>
      <c r="H1366" s="217">
        <v>2</v>
      </c>
      <c r="I1366" s="218"/>
      <c r="J1366" s="219">
        <f>ROUND(I1366*H1366,2)</f>
        <v>0</v>
      </c>
      <c r="K1366" s="215" t="s">
        <v>156</v>
      </c>
      <c r="L1366" s="45"/>
      <c r="M1366" s="220" t="s">
        <v>32</v>
      </c>
      <c r="N1366" s="221" t="s">
        <v>47</v>
      </c>
      <c r="O1366" s="85"/>
      <c r="P1366" s="222">
        <f>O1366*H1366</f>
        <v>0</v>
      </c>
      <c r="Q1366" s="222">
        <v>0</v>
      </c>
      <c r="R1366" s="222">
        <f>Q1366*H1366</f>
        <v>0</v>
      </c>
      <c r="S1366" s="222">
        <v>0</v>
      </c>
      <c r="T1366" s="223">
        <f>S1366*H1366</f>
        <v>0</v>
      </c>
      <c r="U1366" s="39"/>
      <c r="V1366" s="39"/>
      <c r="W1366" s="39"/>
      <c r="X1366" s="39"/>
      <c r="Y1366" s="39"/>
      <c r="Z1366" s="39"/>
      <c r="AA1366" s="39"/>
      <c r="AB1366" s="39"/>
      <c r="AC1366" s="39"/>
      <c r="AD1366" s="39"/>
      <c r="AE1366" s="39"/>
      <c r="AR1366" s="224" t="s">
        <v>83</v>
      </c>
      <c r="AT1366" s="224" t="s">
        <v>152</v>
      </c>
      <c r="AU1366" s="224" t="s">
        <v>83</v>
      </c>
      <c r="AY1366" s="17" t="s">
        <v>151</v>
      </c>
      <c r="BE1366" s="225">
        <f>IF(N1366="základní",J1366,0)</f>
        <v>0</v>
      </c>
      <c r="BF1366" s="225">
        <f>IF(N1366="snížená",J1366,0)</f>
        <v>0</v>
      </c>
      <c r="BG1366" s="225">
        <f>IF(N1366="zákl. přenesená",J1366,0)</f>
        <v>0</v>
      </c>
      <c r="BH1366" s="225">
        <f>IF(N1366="sníž. přenesená",J1366,0)</f>
        <v>0</v>
      </c>
      <c r="BI1366" s="225">
        <f>IF(N1366="nulová",J1366,0)</f>
        <v>0</v>
      </c>
      <c r="BJ1366" s="17" t="s">
        <v>83</v>
      </c>
      <c r="BK1366" s="225">
        <f>ROUND(I1366*H1366,2)</f>
        <v>0</v>
      </c>
      <c r="BL1366" s="17" t="s">
        <v>83</v>
      </c>
      <c r="BM1366" s="224" t="s">
        <v>5069</v>
      </c>
    </row>
    <row r="1367" s="2" customFormat="1" ht="16.5" customHeight="1">
      <c r="A1367" s="39"/>
      <c r="B1367" s="40"/>
      <c r="C1367" s="213" t="s">
        <v>5070</v>
      </c>
      <c r="D1367" s="213" t="s">
        <v>152</v>
      </c>
      <c r="E1367" s="214" t="s">
        <v>5071</v>
      </c>
      <c r="F1367" s="215" t="s">
        <v>5072</v>
      </c>
      <c r="G1367" s="216" t="s">
        <v>162</v>
      </c>
      <c r="H1367" s="217">
        <v>1</v>
      </c>
      <c r="I1367" s="218"/>
      <c r="J1367" s="219">
        <f>ROUND(I1367*H1367,2)</f>
        <v>0</v>
      </c>
      <c r="K1367" s="215" t="s">
        <v>156</v>
      </c>
      <c r="L1367" s="45"/>
      <c r="M1367" s="220" t="s">
        <v>32</v>
      </c>
      <c r="N1367" s="221" t="s">
        <v>47</v>
      </c>
      <c r="O1367" s="85"/>
      <c r="P1367" s="222">
        <f>O1367*H1367</f>
        <v>0</v>
      </c>
      <c r="Q1367" s="222">
        <v>0</v>
      </c>
      <c r="R1367" s="222">
        <f>Q1367*H1367</f>
        <v>0</v>
      </c>
      <c r="S1367" s="222">
        <v>0</v>
      </c>
      <c r="T1367" s="223">
        <f>S1367*H1367</f>
        <v>0</v>
      </c>
      <c r="U1367" s="39"/>
      <c r="V1367" s="39"/>
      <c r="W1367" s="39"/>
      <c r="X1367" s="39"/>
      <c r="Y1367" s="39"/>
      <c r="Z1367" s="39"/>
      <c r="AA1367" s="39"/>
      <c r="AB1367" s="39"/>
      <c r="AC1367" s="39"/>
      <c r="AD1367" s="39"/>
      <c r="AE1367" s="39"/>
      <c r="AR1367" s="224" t="s">
        <v>497</v>
      </c>
      <c r="AT1367" s="224" t="s">
        <v>152</v>
      </c>
      <c r="AU1367" s="224" t="s">
        <v>83</v>
      </c>
      <c r="AY1367" s="17" t="s">
        <v>151</v>
      </c>
      <c r="BE1367" s="225">
        <f>IF(N1367="základní",J1367,0)</f>
        <v>0</v>
      </c>
      <c r="BF1367" s="225">
        <f>IF(N1367="snížená",J1367,0)</f>
        <v>0</v>
      </c>
      <c r="BG1367" s="225">
        <f>IF(N1367="zákl. přenesená",J1367,0)</f>
        <v>0</v>
      </c>
      <c r="BH1367" s="225">
        <f>IF(N1367="sníž. přenesená",J1367,0)</f>
        <v>0</v>
      </c>
      <c r="BI1367" s="225">
        <f>IF(N1367="nulová",J1367,0)</f>
        <v>0</v>
      </c>
      <c r="BJ1367" s="17" t="s">
        <v>83</v>
      </c>
      <c r="BK1367" s="225">
        <f>ROUND(I1367*H1367,2)</f>
        <v>0</v>
      </c>
      <c r="BL1367" s="17" t="s">
        <v>497</v>
      </c>
      <c r="BM1367" s="224" t="s">
        <v>5073</v>
      </c>
    </row>
    <row r="1368" s="2" customFormat="1" ht="16.5" customHeight="1">
      <c r="A1368" s="39"/>
      <c r="B1368" s="40"/>
      <c r="C1368" s="213" t="s">
        <v>5074</v>
      </c>
      <c r="D1368" s="213" t="s">
        <v>152</v>
      </c>
      <c r="E1368" s="214" t="s">
        <v>5075</v>
      </c>
      <c r="F1368" s="215" t="s">
        <v>5076</v>
      </c>
      <c r="G1368" s="216" t="s">
        <v>3641</v>
      </c>
      <c r="H1368" s="217">
        <v>1</v>
      </c>
      <c r="I1368" s="218"/>
      <c r="J1368" s="219">
        <f>ROUND(I1368*H1368,2)</f>
        <v>0</v>
      </c>
      <c r="K1368" s="215" t="s">
        <v>156</v>
      </c>
      <c r="L1368" s="45"/>
      <c r="M1368" s="220" t="s">
        <v>32</v>
      </c>
      <c r="N1368" s="221" t="s">
        <v>47</v>
      </c>
      <c r="O1368" s="85"/>
      <c r="P1368" s="222">
        <f>O1368*H1368</f>
        <v>0</v>
      </c>
      <c r="Q1368" s="222">
        <v>0</v>
      </c>
      <c r="R1368" s="222">
        <f>Q1368*H1368</f>
        <v>0</v>
      </c>
      <c r="S1368" s="222">
        <v>0</v>
      </c>
      <c r="T1368" s="223">
        <f>S1368*H1368</f>
        <v>0</v>
      </c>
      <c r="U1368" s="39"/>
      <c r="V1368" s="39"/>
      <c r="W1368" s="39"/>
      <c r="X1368" s="39"/>
      <c r="Y1368" s="39"/>
      <c r="Z1368" s="39"/>
      <c r="AA1368" s="39"/>
      <c r="AB1368" s="39"/>
      <c r="AC1368" s="39"/>
      <c r="AD1368" s="39"/>
      <c r="AE1368" s="39"/>
      <c r="AR1368" s="224" t="s">
        <v>497</v>
      </c>
      <c r="AT1368" s="224" t="s">
        <v>152</v>
      </c>
      <c r="AU1368" s="224" t="s">
        <v>83</v>
      </c>
      <c r="AY1368" s="17" t="s">
        <v>151</v>
      </c>
      <c r="BE1368" s="225">
        <f>IF(N1368="základní",J1368,0)</f>
        <v>0</v>
      </c>
      <c r="BF1368" s="225">
        <f>IF(N1368="snížená",J1368,0)</f>
        <v>0</v>
      </c>
      <c r="BG1368" s="225">
        <f>IF(N1368="zákl. přenesená",J1368,0)</f>
        <v>0</v>
      </c>
      <c r="BH1368" s="225">
        <f>IF(N1368="sníž. přenesená",J1368,0)</f>
        <v>0</v>
      </c>
      <c r="BI1368" s="225">
        <f>IF(N1368="nulová",J1368,0)</f>
        <v>0</v>
      </c>
      <c r="BJ1368" s="17" t="s">
        <v>83</v>
      </c>
      <c r="BK1368" s="225">
        <f>ROUND(I1368*H1368,2)</f>
        <v>0</v>
      </c>
      <c r="BL1368" s="17" t="s">
        <v>497</v>
      </c>
      <c r="BM1368" s="224" t="s">
        <v>5077</v>
      </c>
    </row>
    <row r="1369" s="2" customFormat="1" ht="16.5" customHeight="1">
      <c r="A1369" s="39"/>
      <c r="B1369" s="40"/>
      <c r="C1369" s="226" t="s">
        <v>5078</v>
      </c>
      <c r="D1369" s="226" t="s">
        <v>159</v>
      </c>
      <c r="E1369" s="227" t="s">
        <v>5079</v>
      </c>
      <c r="F1369" s="228" t="s">
        <v>5080</v>
      </c>
      <c r="G1369" s="229" t="s">
        <v>191</v>
      </c>
      <c r="H1369" s="230">
        <v>17</v>
      </c>
      <c r="I1369" s="231"/>
      <c r="J1369" s="232">
        <f>ROUND(I1369*H1369,2)</f>
        <v>0</v>
      </c>
      <c r="K1369" s="228" t="s">
        <v>156</v>
      </c>
      <c r="L1369" s="233"/>
      <c r="M1369" s="234" t="s">
        <v>32</v>
      </c>
      <c r="N1369" s="235" t="s">
        <v>47</v>
      </c>
      <c r="O1369" s="85"/>
      <c r="P1369" s="222">
        <f>O1369*H1369</f>
        <v>0</v>
      </c>
      <c r="Q1369" s="222">
        <v>0</v>
      </c>
      <c r="R1369" s="222">
        <f>Q1369*H1369</f>
        <v>0</v>
      </c>
      <c r="S1369" s="222">
        <v>0</v>
      </c>
      <c r="T1369" s="223">
        <f>S1369*H1369</f>
        <v>0</v>
      </c>
      <c r="U1369" s="39"/>
      <c r="V1369" s="39"/>
      <c r="W1369" s="39"/>
      <c r="X1369" s="39"/>
      <c r="Y1369" s="39"/>
      <c r="Z1369" s="39"/>
      <c r="AA1369" s="39"/>
      <c r="AB1369" s="39"/>
      <c r="AC1369" s="39"/>
      <c r="AD1369" s="39"/>
      <c r="AE1369" s="39"/>
      <c r="AR1369" s="224" t="s">
        <v>163</v>
      </c>
      <c r="AT1369" s="224" t="s">
        <v>159</v>
      </c>
      <c r="AU1369" s="224" t="s">
        <v>83</v>
      </c>
      <c r="AY1369" s="17" t="s">
        <v>151</v>
      </c>
      <c r="BE1369" s="225">
        <f>IF(N1369="základní",J1369,0)</f>
        <v>0</v>
      </c>
      <c r="BF1369" s="225">
        <f>IF(N1369="snížená",J1369,0)</f>
        <v>0</v>
      </c>
      <c r="BG1369" s="225">
        <f>IF(N1369="zákl. přenesená",J1369,0)</f>
        <v>0</v>
      </c>
      <c r="BH1369" s="225">
        <f>IF(N1369="sníž. přenesená",J1369,0)</f>
        <v>0</v>
      </c>
      <c r="BI1369" s="225">
        <f>IF(N1369="nulová",J1369,0)</f>
        <v>0</v>
      </c>
      <c r="BJ1369" s="17" t="s">
        <v>83</v>
      </c>
      <c r="BK1369" s="225">
        <f>ROUND(I1369*H1369,2)</f>
        <v>0</v>
      </c>
      <c r="BL1369" s="17" t="s">
        <v>164</v>
      </c>
      <c r="BM1369" s="224" t="s">
        <v>5081</v>
      </c>
    </row>
    <row r="1370" s="2" customFormat="1" ht="16.5" customHeight="1">
      <c r="A1370" s="39"/>
      <c r="B1370" s="40"/>
      <c r="C1370" s="226" t="s">
        <v>5082</v>
      </c>
      <c r="D1370" s="226" t="s">
        <v>159</v>
      </c>
      <c r="E1370" s="227" t="s">
        <v>5083</v>
      </c>
      <c r="F1370" s="228" t="s">
        <v>5084</v>
      </c>
      <c r="G1370" s="229" t="s">
        <v>162</v>
      </c>
      <c r="H1370" s="230">
        <v>30</v>
      </c>
      <c r="I1370" s="231"/>
      <c r="J1370" s="232">
        <f>ROUND(I1370*H1370,2)</f>
        <v>0</v>
      </c>
      <c r="K1370" s="228" t="s">
        <v>156</v>
      </c>
      <c r="L1370" s="233"/>
      <c r="M1370" s="234" t="s">
        <v>32</v>
      </c>
      <c r="N1370" s="235" t="s">
        <v>47</v>
      </c>
      <c r="O1370" s="85"/>
      <c r="P1370" s="222">
        <f>O1370*H1370</f>
        <v>0</v>
      </c>
      <c r="Q1370" s="222">
        <v>0</v>
      </c>
      <c r="R1370" s="222">
        <f>Q1370*H1370</f>
        <v>0</v>
      </c>
      <c r="S1370" s="222">
        <v>0</v>
      </c>
      <c r="T1370" s="223">
        <f>S1370*H1370</f>
        <v>0</v>
      </c>
      <c r="U1370" s="39"/>
      <c r="V1370" s="39"/>
      <c r="W1370" s="39"/>
      <c r="X1370" s="39"/>
      <c r="Y1370" s="39"/>
      <c r="Z1370" s="39"/>
      <c r="AA1370" s="39"/>
      <c r="AB1370" s="39"/>
      <c r="AC1370" s="39"/>
      <c r="AD1370" s="39"/>
      <c r="AE1370" s="39"/>
      <c r="AR1370" s="224" t="s">
        <v>163</v>
      </c>
      <c r="AT1370" s="224" t="s">
        <v>159</v>
      </c>
      <c r="AU1370" s="224" t="s">
        <v>83</v>
      </c>
      <c r="AY1370" s="17" t="s">
        <v>151</v>
      </c>
      <c r="BE1370" s="225">
        <f>IF(N1370="základní",J1370,0)</f>
        <v>0</v>
      </c>
      <c r="BF1370" s="225">
        <f>IF(N1370="snížená",J1370,0)</f>
        <v>0</v>
      </c>
      <c r="BG1370" s="225">
        <f>IF(N1370="zákl. přenesená",J1370,0)</f>
        <v>0</v>
      </c>
      <c r="BH1370" s="225">
        <f>IF(N1370="sníž. přenesená",J1370,0)</f>
        <v>0</v>
      </c>
      <c r="BI1370" s="225">
        <f>IF(N1370="nulová",J1370,0)</f>
        <v>0</v>
      </c>
      <c r="BJ1370" s="17" t="s">
        <v>83</v>
      </c>
      <c r="BK1370" s="225">
        <f>ROUND(I1370*H1370,2)</f>
        <v>0</v>
      </c>
      <c r="BL1370" s="17" t="s">
        <v>164</v>
      </c>
      <c r="BM1370" s="224" t="s">
        <v>5085</v>
      </c>
    </row>
    <row r="1371" s="2" customFormat="1" ht="16.5" customHeight="1">
      <c r="A1371" s="39"/>
      <c r="B1371" s="40"/>
      <c r="C1371" s="226" t="s">
        <v>5086</v>
      </c>
      <c r="D1371" s="226" t="s">
        <v>159</v>
      </c>
      <c r="E1371" s="227" t="s">
        <v>5087</v>
      </c>
      <c r="F1371" s="228" t="s">
        <v>5088</v>
      </c>
      <c r="G1371" s="229" t="s">
        <v>162</v>
      </c>
      <c r="H1371" s="230">
        <v>5</v>
      </c>
      <c r="I1371" s="231"/>
      <c r="J1371" s="232">
        <f>ROUND(I1371*H1371,2)</f>
        <v>0</v>
      </c>
      <c r="K1371" s="228" t="s">
        <v>156</v>
      </c>
      <c r="L1371" s="233"/>
      <c r="M1371" s="234" t="s">
        <v>32</v>
      </c>
      <c r="N1371" s="235" t="s">
        <v>47</v>
      </c>
      <c r="O1371" s="85"/>
      <c r="P1371" s="222">
        <f>O1371*H1371</f>
        <v>0</v>
      </c>
      <c r="Q1371" s="222">
        <v>0</v>
      </c>
      <c r="R1371" s="222">
        <f>Q1371*H1371</f>
        <v>0</v>
      </c>
      <c r="S1371" s="222">
        <v>0</v>
      </c>
      <c r="T1371" s="223">
        <f>S1371*H1371</f>
        <v>0</v>
      </c>
      <c r="U1371" s="39"/>
      <c r="V1371" s="39"/>
      <c r="W1371" s="39"/>
      <c r="X1371" s="39"/>
      <c r="Y1371" s="39"/>
      <c r="Z1371" s="39"/>
      <c r="AA1371" s="39"/>
      <c r="AB1371" s="39"/>
      <c r="AC1371" s="39"/>
      <c r="AD1371" s="39"/>
      <c r="AE1371" s="39"/>
      <c r="AR1371" s="224" t="s">
        <v>163</v>
      </c>
      <c r="AT1371" s="224" t="s">
        <v>159</v>
      </c>
      <c r="AU1371" s="224" t="s">
        <v>83</v>
      </c>
      <c r="AY1371" s="17" t="s">
        <v>151</v>
      </c>
      <c r="BE1371" s="225">
        <f>IF(N1371="základní",J1371,0)</f>
        <v>0</v>
      </c>
      <c r="BF1371" s="225">
        <f>IF(N1371="snížená",J1371,0)</f>
        <v>0</v>
      </c>
      <c r="BG1371" s="225">
        <f>IF(N1371="zákl. přenesená",J1371,0)</f>
        <v>0</v>
      </c>
      <c r="BH1371" s="225">
        <f>IF(N1371="sníž. přenesená",J1371,0)</f>
        <v>0</v>
      </c>
      <c r="BI1371" s="225">
        <f>IF(N1371="nulová",J1371,0)</f>
        <v>0</v>
      </c>
      <c r="BJ1371" s="17" t="s">
        <v>83</v>
      </c>
      <c r="BK1371" s="225">
        <f>ROUND(I1371*H1371,2)</f>
        <v>0</v>
      </c>
      <c r="BL1371" s="17" t="s">
        <v>164</v>
      </c>
      <c r="BM1371" s="224" t="s">
        <v>5089</v>
      </c>
    </row>
    <row r="1372" s="2" customFormat="1" ht="16.5" customHeight="1">
      <c r="A1372" s="39"/>
      <c r="B1372" s="40"/>
      <c r="C1372" s="226" t="s">
        <v>5090</v>
      </c>
      <c r="D1372" s="226" t="s">
        <v>159</v>
      </c>
      <c r="E1372" s="227" t="s">
        <v>5091</v>
      </c>
      <c r="F1372" s="228" t="s">
        <v>5092</v>
      </c>
      <c r="G1372" s="229" t="s">
        <v>191</v>
      </c>
      <c r="H1372" s="230">
        <v>17</v>
      </c>
      <c r="I1372" s="231"/>
      <c r="J1372" s="232">
        <f>ROUND(I1372*H1372,2)</f>
        <v>0</v>
      </c>
      <c r="K1372" s="228" t="s">
        <v>156</v>
      </c>
      <c r="L1372" s="233"/>
      <c r="M1372" s="234" t="s">
        <v>32</v>
      </c>
      <c r="N1372" s="235" t="s">
        <v>47</v>
      </c>
      <c r="O1372" s="85"/>
      <c r="P1372" s="222">
        <f>O1372*H1372</f>
        <v>0</v>
      </c>
      <c r="Q1372" s="222">
        <v>0</v>
      </c>
      <c r="R1372" s="222">
        <f>Q1372*H1372</f>
        <v>0</v>
      </c>
      <c r="S1372" s="222">
        <v>0</v>
      </c>
      <c r="T1372" s="223">
        <f>S1372*H1372</f>
        <v>0</v>
      </c>
      <c r="U1372" s="39"/>
      <c r="V1372" s="39"/>
      <c r="W1372" s="39"/>
      <c r="X1372" s="39"/>
      <c r="Y1372" s="39"/>
      <c r="Z1372" s="39"/>
      <c r="AA1372" s="39"/>
      <c r="AB1372" s="39"/>
      <c r="AC1372" s="39"/>
      <c r="AD1372" s="39"/>
      <c r="AE1372" s="39"/>
      <c r="AR1372" s="224" t="s">
        <v>163</v>
      </c>
      <c r="AT1372" s="224" t="s">
        <v>159</v>
      </c>
      <c r="AU1372" s="224" t="s">
        <v>83</v>
      </c>
      <c r="AY1372" s="17" t="s">
        <v>151</v>
      </c>
      <c r="BE1372" s="225">
        <f>IF(N1372="základní",J1372,0)</f>
        <v>0</v>
      </c>
      <c r="BF1372" s="225">
        <f>IF(N1372="snížená",J1372,0)</f>
        <v>0</v>
      </c>
      <c r="BG1372" s="225">
        <f>IF(N1372="zákl. přenesená",J1372,0)</f>
        <v>0</v>
      </c>
      <c r="BH1372" s="225">
        <f>IF(N1372="sníž. přenesená",J1372,0)</f>
        <v>0</v>
      </c>
      <c r="BI1372" s="225">
        <f>IF(N1372="nulová",J1372,0)</f>
        <v>0</v>
      </c>
      <c r="BJ1372" s="17" t="s">
        <v>83</v>
      </c>
      <c r="BK1372" s="225">
        <f>ROUND(I1372*H1372,2)</f>
        <v>0</v>
      </c>
      <c r="BL1372" s="17" t="s">
        <v>164</v>
      </c>
      <c r="BM1372" s="224" t="s">
        <v>5093</v>
      </c>
    </row>
    <row r="1373" s="2" customFormat="1" ht="21.75" customHeight="1">
      <c r="A1373" s="39"/>
      <c r="B1373" s="40"/>
      <c r="C1373" s="226" t="s">
        <v>5094</v>
      </c>
      <c r="D1373" s="226" t="s">
        <v>159</v>
      </c>
      <c r="E1373" s="227" t="s">
        <v>5095</v>
      </c>
      <c r="F1373" s="228" t="s">
        <v>5096</v>
      </c>
      <c r="G1373" s="229" t="s">
        <v>162</v>
      </c>
      <c r="H1373" s="230">
        <v>7</v>
      </c>
      <c r="I1373" s="231"/>
      <c r="J1373" s="232">
        <f>ROUND(I1373*H1373,2)</f>
        <v>0</v>
      </c>
      <c r="K1373" s="228" t="s">
        <v>156</v>
      </c>
      <c r="L1373" s="233"/>
      <c r="M1373" s="234" t="s">
        <v>32</v>
      </c>
      <c r="N1373" s="235" t="s">
        <v>47</v>
      </c>
      <c r="O1373" s="85"/>
      <c r="P1373" s="222">
        <f>O1373*H1373</f>
        <v>0</v>
      </c>
      <c r="Q1373" s="222">
        <v>0</v>
      </c>
      <c r="R1373" s="222">
        <f>Q1373*H1373</f>
        <v>0</v>
      </c>
      <c r="S1373" s="222">
        <v>0</v>
      </c>
      <c r="T1373" s="223">
        <f>S1373*H1373</f>
        <v>0</v>
      </c>
      <c r="U1373" s="39"/>
      <c r="V1373" s="39"/>
      <c r="W1373" s="39"/>
      <c r="X1373" s="39"/>
      <c r="Y1373" s="39"/>
      <c r="Z1373" s="39"/>
      <c r="AA1373" s="39"/>
      <c r="AB1373" s="39"/>
      <c r="AC1373" s="39"/>
      <c r="AD1373" s="39"/>
      <c r="AE1373" s="39"/>
      <c r="AR1373" s="224" t="s">
        <v>163</v>
      </c>
      <c r="AT1373" s="224" t="s">
        <v>159</v>
      </c>
      <c r="AU1373" s="224" t="s">
        <v>83</v>
      </c>
      <c r="AY1373" s="17" t="s">
        <v>151</v>
      </c>
      <c r="BE1373" s="225">
        <f>IF(N1373="základní",J1373,0)</f>
        <v>0</v>
      </c>
      <c r="BF1373" s="225">
        <f>IF(N1373="snížená",J1373,0)</f>
        <v>0</v>
      </c>
      <c r="BG1373" s="225">
        <f>IF(N1373="zákl. přenesená",J1373,0)</f>
        <v>0</v>
      </c>
      <c r="BH1373" s="225">
        <f>IF(N1373="sníž. přenesená",J1373,0)</f>
        <v>0</v>
      </c>
      <c r="BI1373" s="225">
        <f>IF(N1373="nulová",J1373,0)</f>
        <v>0</v>
      </c>
      <c r="BJ1373" s="17" t="s">
        <v>83</v>
      </c>
      <c r="BK1373" s="225">
        <f>ROUND(I1373*H1373,2)</f>
        <v>0</v>
      </c>
      <c r="BL1373" s="17" t="s">
        <v>164</v>
      </c>
      <c r="BM1373" s="224" t="s">
        <v>5097</v>
      </c>
    </row>
    <row r="1374" s="2" customFormat="1" ht="16.5" customHeight="1">
      <c r="A1374" s="39"/>
      <c r="B1374" s="40"/>
      <c r="C1374" s="226" t="s">
        <v>5098</v>
      </c>
      <c r="D1374" s="226" t="s">
        <v>159</v>
      </c>
      <c r="E1374" s="227" t="s">
        <v>5099</v>
      </c>
      <c r="F1374" s="228" t="s">
        <v>5100</v>
      </c>
      <c r="G1374" s="229" t="s">
        <v>162</v>
      </c>
      <c r="H1374" s="230">
        <v>7</v>
      </c>
      <c r="I1374" s="231"/>
      <c r="J1374" s="232">
        <f>ROUND(I1374*H1374,2)</f>
        <v>0</v>
      </c>
      <c r="K1374" s="228" t="s">
        <v>156</v>
      </c>
      <c r="L1374" s="233"/>
      <c r="M1374" s="234" t="s">
        <v>32</v>
      </c>
      <c r="N1374" s="235" t="s">
        <v>47</v>
      </c>
      <c r="O1374" s="85"/>
      <c r="P1374" s="222">
        <f>O1374*H1374</f>
        <v>0</v>
      </c>
      <c r="Q1374" s="222">
        <v>0</v>
      </c>
      <c r="R1374" s="222">
        <f>Q1374*H1374</f>
        <v>0</v>
      </c>
      <c r="S1374" s="222">
        <v>0</v>
      </c>
      <c r="T1374" s="223">
        <f>S1374*H1374</f>
        <v>0</v>
      </c>
      <c r="U1374" s="39"/>
      <c r="V1374" s="39"/>
      <c r="W1374" s="39"/>
      <c r="X1374" s="39"/>
      <c r="Y1374" s="39"/>
      <c r="Z1374" s="39"/>
      <c r="AA1374" s="39"/>
      <c r="AB1374" s="39"/>
      <c r="AC1374" s="39"/>
      <c r="AD1374" s="39"/>
      <c r="AE1374" s="39"/>
      <c r="AR1374" s="224" t="s">
        <v>163</v>
      </c>
      <c r="AT1374" s="224" t="s">
        <v>159</v>
      </c>
      <c r="AU1374" s="224" t="s">
        <v>83</v>
      </c>
      <c r="AY1374" s="17" t="s">
        <v>151</v>
      </c>
      <c r="BE1374" s="225">
        <f>IF(N1374="základní",J1374,0)</f>
        <v>0</v>
      </c>
      <c r="BF1374" s="225">
        <f>IF(N1374="snížená",J1374,0)</f>
        <v>0</v>
      </c>
      <c r="BG1374" s="225">
        <f>IF(N1374="zákl. přenesená",J1374,0)</f>
        <v>0</v>
      </c>
      <c r="BH1374" s="225">
        <f>IF(N1374="sníž. přenesená",J1374,0)</f>
        <v>0</v>
      </c>
      <c r="BI1374" s="225">
        <f>IF(N1374="nulová",J1374,0)</f>
        <v>0</v>
      </c>
      <c r="BJ1374" s="17" t="s">
        <v>83</v>
      </c>
      <c r="BK1374" s="225">
        <f>ROUND(I1374*H1374,2)</f>
        <v>0</v>
      </c>
      <c r="BL1374" s="17" t="s">
        <v>164</v>
      </c>
      <c r="BM1374" s="224" t="s">
        <v>5101</v>
      </c>
    </row>
    <row r="1375" s="2" customFormat="1" ht="24.15" customHeight="1">
      <c r="A1375" s="39"/>
      <c r="B1375" s="40"/>
      <c r="C1375" s="213" t="s">
        <v>5102</v>
      </c>
      <c r="D1375" s="213" t="s">
        <v>152</v>
      </c>
      <c r="E1375" s="214" t="s">
        <v>5103</v>
      </c>
      <c r="F1375" s="215" t="s">
        <v>5104</v>
      </c>
      <c r="G1375" s="216" t="s">
        <v>162</v>
      </c>
      <c r="H1375" s="217">
        <v>2</v>
      </c>
      <c r="I1375" s="218"/>
      <c r="J1375" s="219">
        <f>ROUND(I1375*H1375,2)</f>
        <v>0</v>
      </c>
      <c r="K1375" s="215" t="s">
        <v>156</v>
      </c>
      <c r="L1375" s="45"/>
      <c r="M1375" s="220" t="s">
        <v>32</v>
      </c>
      <c r="N1375" s="221" t="s">
        <v>47</v>
      </c>
      <c r="O1375" s="85"/>
      <c r="P1375" s="222">
        <f>O1375*H1375</f>
        <v>0</v>
      </c>
      <c r="Q1375" s="222">
        <v>0</v>
      </c>
      <c r="R1375" s="222">
        <f>Q1375*H1375</f>
        <v>0</v>
      </c>
      <c r="S1375" s="222">
        <v>0</v>
      </c>
      <c r="T1375" s="223">
        <f>S1375*H1375</f>
        <v>0</v>
      </c>
      <c r="U1375" s="39"/>
      <c r="V1375" s="39"/>
      <c r="W1375" s="39"/>
      <c r="X1375" s="39"/>
      <c r="Y1375" s="39"/>
      <c r="Z1375" s="39"/>
      <c r="AA1375" s="39"/>
      <c r="AB1375" s="39"/>
      <c r="AC1375" s="39"/>
      <c r="AD1375" s="39"/>
      <c r="AE1375" s="39"/>
      <c r="AR1375" s="224" t="s">
        <v>497</v>
      </c>
      <c r="AT1375" s="224" t="s">
        <v>152</v>
      </c>
      <c r="AU1375" s="224" t="s">
        <v>83</v>
      </c>
      <c r="AY1375" s="17" t="s">
        <v>151</v>
      </c>
      <c r="BE1375" s="225">
        <f>IF(N1375="základní",J1375,0)</f>
        <v>0</v>
      </c>
      <c r="BF1375" s="225">
        <f>IF(N1375="snížená",J1375,0)</f>
        <v>0</v>
      </c>
      <c r="BG1375" s="225">
        <f>IF(N1375="zákl. přenesená",J1375,0)</f>
        <v>0</v>
      </c>
      <c r="BH1375" s="225">
        <f>IF(N1375="sníž. přenesená",J1375,0)</f>
        <v>0</v>
      </c>
      <c r="BI1375" s="225">
        <f>IF(N1375="nulová",J1375,0)</f>
        <v>0</v>
      </c>
      <c r="BJ1375" s="17" t="s">
        <v>83</v>
      </c>
      <c r="BK1375" s="225">
        <f>ROUND(I1375*H1375,2)</f>
        <v>0</v>
      </c>
      <c r="BL1375" s="17" t="s">
        <v>497</v>
      </c>
      <c r="BM1375" s="224" t="s">
        <v>5105</v>
      </c>
    </row>
    <row r="1376" s="2" customFormat="1" ht="33" customHeight="1">
      <c r="A1376" s="39"/>
      <c r="B1376" s="40"/>
      <c r="C1376" s="213" t="s">
        <v>5106</v>
      </c>
      <c r="D1376" s="213" t="s">
        <v>152</v>
      </c>
      <c r="E1376" s="214" t="s">
        <v>5107</v>
      </c>
      <c r="F1376" s="215" t="s">
        <v>5108</v>
      </c>
      <c r="G1376" s="216" t="s">
        <v>162</v>
      </c>
      <c r="H1376" s="217">
        <v>1</v>
      </c>
      <c r="I1376" s="218"/>
      <c r="J1376" s="219">
        <f>ROUND(I1376*H1376,2)</f>
        <v>0</v>
      </c>
      <c r="K1376" s="215" t="s">
        <v>156</v>
      </c>
      <c r="L1376" s="45"/>
      <c r="M1376" s="220" t="s">
        <v>32</v>
      </c>
      <c r="N1376" s="221" t="s">
        <v>47</v>
      </c>
      <c r="O1376" s="85"/>
      <c r="P1376" s="222">
        <f>O1376*H1376</f>
        <v>0</v>
      </c>
      <c r="Q1376" s="222">
        <v>0</v>
      </c>
      <c r="R1376" s="222">
        <f>Q1376*H1376</f>
        <v>0</v>
      </c>
      <c r="S1376" s="222">
        <v>0</v>
      </c>
      <c r="T1376" s="223">
        <f>S1376*H1376</f>
        <v>0</v>
      </c>
      <c r="U1376" s="39"/>
      <c r="V1376" s="39"/>
      <c r="W1376" s="39"/>
      <c r="X1376" s="39"/>
      <c r="Y1376" s="39"/>
      <c r="Z1376" s="39"/>
      <c r="AA1376" s="39"/>
      <c r="AB1376" s="39"/>
      <c r="AC1376" s="39"/>
      <c r="AD1376" s="39"/>
      <c r="AE1376" s="39"/>
      <c r="AR1376" s="224" t="s">
        <v>497</v>
      </c>
      <c r="AT1376" s="224" t="s">
        <v>152</v>
      </c>
      <c r="AU1376" s="224" t="s">
        <v>83</v>
      </c>
      <c r="AY1376" s="17" t="s">
        <v>151</v>
      </c>
      <c r="BE1376" s="225">
        <f>IF(N1376="základní",J1376,0)</f>
        <v>0</v>
      </c>
      <c r="BF1376" s="225">
        <f>IF(N1376="snížená",J1376,0)</f>
        <v>0</v>
      </c>
      <c r="BG1376" s="225">
        <f>IF(N1376="zákl. přenesená",J1376,0)</f>
        <v>0</v>
      </c>
      <c r="BH1376" s="225">
        <f>IF(N1376="sníž. přenesená",J1376,0)</f>
        <v>0</v>
      </c>
      <c r="BI1376" s="225">
        <f>IF(N1376="nulová",J1376,0)</f>
        <v>0</v>
      </c>
      <c r="BJ1376" s="17" t="s">
        <v>83</v>
      </c>
      <c r="BK1376" s="225">
        <f>ROUND(I1376*H1376,2)</f>
        <v>0</v>
      </c>
      <c r="BL1376" s="17" t="s">
        <v>497</v>
      </c>
      <c r="BM1376" s="224" t="s">
        <v>5109</v>
      </c>
    </row>
    <row r="1377" s="2" customFormat="1" ht="16.5" customHeight="1">
      <c r="A1377" s="39"/>
      <c r="B1377" s="40"/>
      <c r="C1377" s="226" t="s">
        <v>5110</v>
      </c>
      <c r="D1377" s="226" t="s">
        <v>159</v>
      </c>
      <c r="E1377" s="227" t="s">
        <v>5111</v>
      </c>
      <c r="F1377" s="228" t="s">
        <v>5112</v>
      </c>
      <c r="G1377" s="229" t="s">
        <v>554</v>
      </c>
      <c r="H1377" s="230">
        <v>2.3999999999999999</v>
      </c>
      <c r="I1377" s="231"/>
      <c r="J1377" s="232">
        <f>ROUND(I1377*H1377,2)</f>
        <v>0</v>
      </c>
      <c r="K1377" s="228" t="s">
        <v>156</v>
      </c>
      <c r="L1377" s="233"/>
      <c r="M1377" s="234" t="s">
        <v>32</v>
      </c>
      <c r="N1377" s="235" t="s">
        <v>47</v>
      </c>
      <c r="O1377" s="85"/>
      <c r="P1377" s="222">
        <f>O1377*H1377</f>
        <v>0</v>
      </c>
      <c r="Q1377" s="222">
        <v>1</v>
      </c>
      <c r="R1377" s="222">
        <f>Q1377*H1377</f>
        <v>2.3999999999999999</v>
      </c>
      <c r="S1377" s="222">
        <v>0</v>
      </c>
      <c r="T1377" s="223">
        <f>S1377*H1377</f>
        <v>0</v>
      </c>
      <c r="U1377" s="39"/>
      <c r="V1377" s="39"/>
      <c r="W1377" s="39"/>
      <c r="X1377" s="39"/>
      <c r="Y1377" s="39"/>
      <c r="Z1377" s="39"/>
      <c r="AA1377" s="39"/>
      <c r="AB1377" s="39"/>
      <c r="AC1377" s="39"/>
      <c r="AD1377" s="39"/>
      <c r="AE1377" s="39"/>
      <c r="AR1377" s="224" t="s">
        <v>163</v>
      </c>
      <c r="AT1377" s="224" t="s">
        <v>159</v>
      </c>
      <c r="AU1377" s="224" t="s">
        <v>83</v>
      </c>
      <c r="AY1377" s="17" t="s">
        <v>151</v>
      </c>
      <c r="BE1377" s="225">
        <f>IF(N1377="základní",J1377,0)</f>
        <v>0</v>
      </c>
      <c r="BF1377" s="225">
        <f>IF(N1377="snížená",J1377,0)</f>
        <v>0</v>
      </c>
      <c r="BG1377" s="225">
        <f>IF(N1377="zákl. přenesená",J1377,0)</f>
        <v>0</v>
      </c>
      <c r="BH1377" s="225">
        <f>IF(N1377="sníž. přenesená",J1377,0)</f>
        <v>0</v>
      </c>
      <c r="BI1377" s="225">
        <f>IF(N1377="nulová",J1377,0)</f>
        <v>0</v>
      </c>
      <c r="BJ1377" s="17" t="s">
        <v>83</v>
      </c>
      <c r="BK1377" s="225">
        <f>ROUND(I1377*H1377,2)</f>
        <v>0</v>
      </c>
      <c r="BL1377" s="17" t="s">
        <v>164</v>
      </c>
      <c r="BM1377" s="224" t="s">
        <v>5113</v>
      </c>
    </row>
    <row r="1378" s="13" customFormat="1">
      <c r="A1378" s="13"/>
      <c r="B1378" s="238"/>
      <c r="C1378" s="239"/>
      <c r="D1378" s="240" t="s">
        <v>951</v>
      </c>
      <c r="E1378" s="241" t="s">
        <v>32</v>
      </c>
      <c r="F1378" s="242" t="s">
        <v>5114</v>
      </c>
      <c r="G1378" s="239"/>
      <c r="H1378" s="241" t="s">
        <v>32</v>
      </c>
      <c r="I1378" s="243"/>
      <c r="J1378" s="239"/>
      <c r="K1378" s="239"/>
      <c r="L1378" s="244"/>
      <c r="M1378" s="245"/>
      <c r="N1378" s="246"/>
      <c r="O1378" s="246"/>
      <c r="P1378" s="246"/>
      <c r="Q1378" s="246"/>
      <c r="R1378" s="246"/>
      <c r="S1378" s="246"/>
      <c r="T1378" s="247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T1378" s="248" t="s">
        <v>951</v>
      </c>
      <c r="AU1378" s="248" t="s">
        <v>83</v>
      </c>
      <c r="AV1378" s="13" t="s">
        <v>83</v>
      </c>
      <c r="AW1378" s="13" t="s">
        <v>38</v>
      </c>
      <c r="AX1378" s="13" t="s">
        <v>76</v>
      </c>
      <c r="AY1378" s="248" t="s">
        <v>151</v>
      </c>
    </row>
    <row r="1379" s="14" customFormat="1">
      <c r="A1379" s="14"/>
      <c r="B1379" s="249"/>
      <c r="C1379" s="250"/>
      <c r="D1379" s="240" t="s">
        <v>951</v>
      </c>
      <c r="E1379" s="251" t="s">
        <v>32</v>
      </c>
      <c r="F1379" s="252" t="s">
        <v>5115</v>
      </c>
      <c r="G1379" s="250"/>
      <c r="H1379" s="253">
        <v>1.6000000000000001</v>
      </c>
      <c r="I1379" s="254"/>
      <c r="J1379" s="250"/>
      <c r="K1379" s="250"/>
      <c r="L1379" s="255"/>
      <c r="M1379" s="256"/>
      <c r="N1379" s="257"/>
      <c r="O1379" s="257"/>
      <c r="P1379" s="257"/>
      <c r="Q1379" s="257"/>
      <c r="R1379" s="257"/>
      <c r="S1379" s="257"/>
      <c r="T1379" s="258"/>
      <c r="U1379" s="14"/>
      <c r="V1379" s="14"/>
      <c r="W1379" s="14"/>
      <c r="X1379" s="14"/>
      <c r="Y1379" s="14"/>
      <c r="Z1379" s="14"/>
      <c r="AA1379" s="14"/>
      <c r="AB1379" s="14"/>
      <c r="AC1379" s="14"/>
      <c r="AD1379" s="14"/>
      <c r="AE1379" s="14"/>
      <c r="AT1379" s="259" t="s">
        <v>951</v>
      </c>
      <c r="AU1379" s="259" t="s">
        <v>83</v>
      </c>
      <c r="AV1379" s="14" t="s">
        <v>85</v>
      </c>
      <c r="AW1379" s="14" t="s">
        <v>38</v>
      </c>
      <c r="AX1379" s="14" t="s">
        <v>76</v>
      </c>
      <c r="AY1379" s="259" t="s">
        <v>151</v>
      </c>
    </row>
    <row r="1380" s="13" customFormat="1">
      <c r="A1380" s="13"/>
      <c r="B1380" s="238"/>
      <c r="C1380" s="239"/>
      <c r="D1380" s="240" t="s">
        <v>951</v>
      </c>
      <c r="E1380" s="241" t="s">
        <v>32</v>
      </c>
      <c r="F1380" s="242" t="s">
        <v>5116</v>
      </c>
      <c r="G1380" s="239"/>
      <c r="H1380" s="241" t="s">
        <v>32</v>
      </c>
      <c r="I1380" s="243"/>
      <c r="J1380" s="239"/>
      <c r="K1380" s="239"/>
      <c r="L1380" s="244"/>
      <c r="M1380" s="245"/>
      <c r="N1380" s="246"/>
      <c r="O1380" s="246"/>
      <c r="P1380" s="246"/>
      <c r="Q1380" s="246"/>
      <c r="R1380" s="246"/>
      <c r="S1380" s="246"/>
      <c r="T1380" s="247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48" t="s">
        <v>951</v>
      </c>
      <c r="AU1380" s="248" t="s">
        <v>83</v>
      </c>
      <c r="AV1380" s="13" t="s">
        <v>83</v>
      </c>
      <c r="AW1380" s="13" t="s">
        <v>38</v>
      </c>
      <c r="AX1380" s="13" t="s">
        <v>76</v>
      </c>
      <c r="AY1380" s="248" t="s">
        <v>151</v>
      </c>
    </row>
    <row r="1381" s="14" customFormat="1">
      <c r="A1381" s="14"/>
      <c r="B1381" s="249"/>
      <c r="C1381" s="250"/>
      <c r="D1381" s="240" t="s">
        <v>951</v>
      </c>
      <c r="E1381" s="251" t="s">
        <v>32</v>
      </c>
      <c r="F1381" s="252" t="s">
        <v>5117</v>
      </c>
      <c r="G1381" s="250"/>
      <c r="H1381" s="253">
        <v>0.80000000000000004</v>
      </c>
      <c r="I1381" s="254"/>
      <c r="J1381" s="250"/>
      <c r="K1381" s="250"/>
      <c r="L1381" s="255"/>
      <c r="M1381" s="256"/>
      <c r="N1381" s="257"/>
      <c r="O1381" s="257"/>
      <c r="P1381" s="257"/>
      <c r="Q1381" s="257"/>
      <c r="R1381" s="257"/>
      <c r="S1381" s="257"/>
      <c r="T1381" s="258"/>
      <c r="U1381" s="14"/>
      <c r="V1381" s="14"/>
      <c r="W1381" s="14"/>
      <c r="X1381" s="14"/>
      <c r="Y1381" s="14"/>
      <c r="Z1381" s="14"/>
      <c r="AA1381" s="14"/>
      <c r="AB1381" s="14"/>
      <c r="AC1381" s="14"/>
      <c r="AD1381" s="14"/>
      <c r="AE1381" s="14"/>
      <c r="AT1381" s="259" t="s">
        <v>951</v>
      </c>
      <c r="AU1381" s="259" t="s">
        <v>83</v>
      </c>
      <c r="AV1381" s="14" t="s">
        <v>85</v>
      </c>
      <c r="AW1381" s="14" t="s">
        <v>38</v>
      </c>
      <c r="AX1381" s="14" t="s">
        <v>76</v>
      </c>
      <c r="AY1381" s="259" t="s">
        <v>151</v>
      </c>
    </row>
    <row r="1382" s="15" customFormat="1">
      <c r="A1382" s="15"/>
      <c r="B1382" s="260"/>
      <c r="C1382" s="261"/>
      <c r="D1382" s="240" t="s">
        <v>951</v>
      </c>
      <c r="E1382" s="262" t="s">
        <v>32</v>
      </c>
      <c r="F1382" s="263" t="s">
        <v>954</v>
      </c>
      <c r="G1382" s="261"/>
      <c r="H1382" s="264">
        <v>2.3999999999999999</v>
      </c>
      <c r="I1382" s="265"/>
      <c r="J1382" s="261"/>
      <c r="K1382" s="261"/>
      <c r="L1382" s="266"/>
      <c r="M1382" s="267"/>
      <c r="N1382" s="268"/>
      <c r="O1382" s="268"/>
      <c r="P1382" s="268"/>
      <c r="Q1382" s="268"/>
      <c r="R1382" s="268"/>
      <c r="S1382" s="268"/>
      <c r="T1382" s="269"/>
      <c r="U1382" s="15"/>
      <c r="V1382" s="15"/>
      <c r="W1382" s="15"/>
      <c r="X1382" s="15"/>
      <c r="Y1382" s="15"/>
      <c r="Z1382" s="15"/>
      <c r="AA1382" s="15"/>
      <c r="AB1382" s="15"/>
      <c r="AC1382" s="15"/>
      <c r="AD1382" s="15"/>
      <c r="AE1382" s="15"/>
      <c r="AT1382" s="270" t="s">
        <v>951</v>
      </c>
      <c r="AU1382" s="270" t="s">
        <v>83</v>
      </c>
      <c r="AV1382" s="15" t="s">
        <v>157</v>
      </c>
      <c r="AW1382" s="15" t="s">
        <v>38</v>
      </c>
      <c r="AX1382" s="15" t="s">
        <v>83</v>
      </c>
      <c r="AY1382" s="270" t="s">
        <v>151</v>
      </c>
    </row>
    <row r="1383" s="2" customFormat="1" ht="16.5" customHeight="1">
      <c r="A1383" s="39"/>
      <c r="B1383" s="40"/>
      <c r="C1383" s="226" t="s">
        <v>5118</v>
      </c>
      <c r="D1383" s="226" t="s">
        <v>159</v>
      </c>
      <c r="E1383" s="227" t="s">
        <v>5119</v>
      </c>
      <c r="F1383" s="228" t="s">
        <v>5120</v>
      </c>
      <c r="G1383" s="229" t="s">
        <v>162</v>
      </c>
      <c r="H1383" s="230">
        <v>1</v>
      </c>
      <c r="I1383" s="231"/>
      <c r="J1383" s="232">
        <f>ROUND(I1383*H1383,2)</f>
        <v>0</v>
      </c>
      <c r="K1383" s="228" t="s">
        <v>156</v>
      </c>
      <c r="L1383" s="233"/>
      <c r="M1383" s="234" t="s">
        <v>32</v>
      </c>
      <c r="N1383" s="235" t="s">
        <v>47</v>
      </c>
      <c r="O1383" s="85"/>
      <c r="P1383" s="222">
        <f>O1383*H1383</f>
        <v>0</v>
      </c>
      <c r="Q1383" s="222">
        <v>0</v>
      </c>
      <c r="R1383" s="222">
        <f>Q1383*H1383</f>
        <v>0</v>
      </c>
      <c r="S1383" s="222">
        <v>0</v>
      </c>
      <c r="T1383" s="223">
        <f>S1383*H1383</f>
        <v>0</v>
      </c>
      <c r="U1383" s="39"/>
      <c r="V1383" s="39"/>
      <c r="W1383" s="39"/>
      <c r="X1383" s="39"/>
      <c r="Y1383" s="39"/>
      <c r="Z1383" s="39"/>
      <c r="AA1383" s="39"/>
      <c r="AB1383" s="39"/>
      <c r="AC1383" s="39"/>
      <c r="AD1383" s="39"/>
      <c r="AE1383" s="39"/>
      <c r="AR1383" s="224" t="s">
        <v>85</v>
      </c>
      <c r="AT1383" s="224" t="s">
        <v>159</v>
      </c>
      <c r="AU1383" s="224" t="s">
        <v>83</v>
      </c>
      <c r="AY1383" s="17" t="s">
        <v>151</v>
      </c>
      <c r="BE1383" s="225">
        <f>IF(N1383="základní",J1383,0)</f>
        <v>0</v>
      </c>
      <c r="BF1383" s="225">
        <f>IF(N1383="snížená",J1383,0)</f>
        <v>0</v>
      </c>
      <c r="BG1383" s="225">
        <f>IF(N1383="zákl. přenesená",J1383,0)</f>
        <v>0</v>
      </c>
      <c r="BH1383" s="225">
        <f>IF(N1383="sníž. přenesená",J1383,0)</f>
        <v>0</v>
      </c>
      <c r="BI1383" s="225">
        <f>IF(N1383="nulová",J1383,0)</f>
        <v>0</v>
      </c>
      <c r="BJ1383" s="17" t="s">
        <v>83</v>
      </c>
      <c r="BK1383" s="225">
        <f>ROUND(I1383*H1383,2)</f>
        <v>0</v>
      </c>
      <c r="BL1383" s="17" t="s">
        <v>83</v>
      </c>
      <c r="BM1383" s="224" t="s">
        <v>5121</v>
      </c>
    </row>
    <row r="1384" s="2" customFormat="1" ht="16.5" customHeight="1">
      <c r="A1384" s="39"/>
      <c r="B1384" s="40"/>
      <c r="C1384" s="226" t="s">
        <v>5122</v>
      </c>
      <c r="D1384" s="226" t="s">
        <v>159</v>
      </c>
      <c r="E1384" s="227" t="s">
        <v>5123</v>
      </c>
      <c r="F1384" s="228" t="s">
        <v>5124</v>
      </c>
      <c r="G1384" s="229" t="s">
        <v>191</v>
      </c>
      <c r="H1384" s="230">
        <v>5</v>
      </c>
      <c r="I1384" s="231"/>
      <c r="J1384" s="232">
        <f>ROUND(I1384*H1384,2)</f>
        <v>0</v>
      </c>
      <c r="K1384" s="228" t="s">
        <v>156</v>
      </c>
      <c r="L1384" s="233"/>
      <c r="M1384" s="234" t="s">
        <v>32</v>
      </c>
      <c r="N1384" s="235" t="s">
        <v>47</v>
      </c>
      <c r="O1384" s="85"/>
      <c r="P1384" s="222">
        <f>O1384*H1384</f>
        <v>0</v>
      </c>
      <c r="Q1384" s="222">
        <v>0</v>
      </c>
      <c r="R1384" s="222">
        <f>Q1384*H1384</f>
        <v>0</v>
      </c>
      <c r="S1384" s="222">
        <v>0</v>
      </c>
      <c r="T1384" s="223">
        <f>S1384*H1384</f>
        <v>0</v>
      </c>
      <c r="U1384" s="39"/>
      <c r="V1384" s="39"/>
      <c r="W1384" s="39"/>
      <c r="X1384" s="39"/>
      <c r="Y1384" s="39"/>
      <c r="Z1384" s="39"/>
      <c r="AA1384" s="39"/>
      <c r="AB1384" s="39"/>
      <c r="AC1384" s="39"/>
      <c r="AD1384" s="39"/>
      <c r="AE1384" s="39"/>
      <c r="AR1384" s="224" t="s">
        <v>163</v>
      </c>
      <c r="AT1384" s="224" t="s">
        <v>159</v>
      </c>
      <c r="AU1384" s="224" t="s">
        <v>83</v>
      </c>
      <c r="AY1384" s="17" t="s">
        <v>151</v>
      </c>
      <c r="BE1384" s="225">
        <f>IF(N1384="základní",J1384,0)</f>
        <v>0</v>
      </c>
      <c r="BF1384" s="225">
        <f>IF(N1384="snížená",J1384,0)</f>
        <v>0</v>
      </c>
      <c r="BG1384" s="225">
        <f>IF(N1384="zákl. přenesená",J1384,0)</f>
        <v>0</v>
      </c>
      <c r="BH1384" s="225">
        <f>IF(N1384="sníž. přenesená",J1384,0)</f>
        <v>0</v>
      </c>
      <c r="BI1384" s="225">
        <f>IF(N1384="nulová",J1384,0)</f>
        <v>0</v>
      </c>
      <c r="BJ1384" s="17" t="s">
        <v>83</v>
      </c>
      <c r="BK1384" s="225">
        <f>ROUND(I1384*H1384,2)</f>
        <v>0</v>
      </c>
      <c r="BL1384" s="17" t="s">
        <v>164</v>
      </c>
      <c r="BM1384" s="224" t="s">
        <v>5125</v>
      </c>
    </row>
    <row r="1385" s="2" customFormat="1" ht="16.5" customHeight="1">
      <c r="A1385" s="39"/>
      <c r="B1385" s="40"/>
      <c r="C1385" s="226" t="s">
        <v>5126</v>
      </c>
      <c r="D1385" s="226" t="s">
        <v>159</v>
      </c>
      <c r="E1385" s="227" t="s">
        <v>5127</v>
      </c>
      <c r="F1385" s="228" t="s">
        <v>5128</v>
      </c>
      <c r="G1385" s="229" t="s">
        <v>191</v>
      </c>
      <c r="H1385" s="230">
        <v>20</v>
      </c>
      <c r="I1385" s="231"/>
      <c r="J1385" s="232">
        <f>ROUND(I1385*H1385,2)</f>
        <v>0</v>
      </c>
      <c r="K1385" s="228" t="s">
        <v>156</v>
      </c>
      <c r="L1385" s="233"/>
      <c r="M1385" s="234" t="s">
        <v>32</v>
      </c>
      <c r="N1385" s="235" t="s">
        <v>47</v>
      </c>
      <c r="O1385" s="85"/>
      <c r="P1385" s="222">
        <f>O1385*H1385</f>
        <v>0</v>
      </c>
      <c r="Q1385" s="222">
        <v>0</v>
      </c>
      <c r="R1385" s="222">
        <f>Q1385*H1385</f>
        <v>0</v>
      </c>
      <c r="S1385" s="222">
        <v>0</v>
      </c>
      <c r="T1385" s="223">
        <f>S1385*H1385</f>
        <v>0</v>
      </c>
      <c r="U1385" s="39"/>
      <c r="V1385" s="39"/>
      <c r="W1385" s="39"/>
      <c r="X1385" s="39"/>
      <c r="Y1385" s="39"/>
      <c r="Z1385" s="39"/>
      <c r="AA1385" s="39"/>
      <c r="AB1385" s="39"/>
      <c r="AC1385" s="39"/>
      <c r="AD1385" s="39"/>
      <c r="AE1385" s="39"/>
      <c r="AR1385" s="224" t="s">
        <v>163</v>
      </c>
      <c r="AT1385" s="224" t="s">
        <v>159</v>
      </c>
      <c r="AU1385" s="224" t="s">
        <v>83</v>
      </c>
      <c r="AY1385" s="17" t="s">
        <v>151</v>
      </c>
      <c r="BE1385" s="225">
        <f>IF(N1385="základní",J1385,0)</f>
        <v>0</v>
      </c>
      <c r="BF1385" s="225">
        <f>IF(N1385="snížená",J1385,0)</f>
        <v>0</v>
      </c>
      <c r="BG1385" s="225">
        <f>IF(N1385="zákl. přenesená",J1385,0)</f>
        <v>0</v>
      </c>
      <c r="BH1385" s="225">
        <f>IF(N1385="sníž. přenesená",J1385,0)</f>
        <v>0</v>
      </c>
      <c r="BI1385" s="225">
        <f>IF(N1385="nulová",J1385,0)</f>
        <v>0</v>
      </c>
      <c r="BJ1385" s="17" t="s">
        <v>83</v>
      </c>
      <c r="BK1385" s="225">
        <f>ROUND(I1385*H1385,2)</f>
        <v>0</v>
      </c>
      <c r="BL1385" s="17" t="s">
        <v>164</v>
      </c>
      <c r="BM1385" s="224" t="s">
        <v>5129</v>
      </c>
    </row>
    <row r="1386" s="2" customFormat="1" ht="16.5" customHeight="1">
      <c r="A1386" s="39"/>
      <c r="B1386" s="40"/>
      <c r="C1386" s="226" t="s">
        <v>5130</v>
      </c>
      <c r="D1386" s="226" t="s">
        <v>159</v>
      </c>
      <c r="E1386" s="227" t="s">
        <v>5131</v>
      </c>
      <c r="F1386" s="228" t="s">
        <v>5132</v>
      </c>
      <c r="G1386" s="229" t="s">
        <v>191</v>
      </c>
      <c r="H1386" s="230">
        <v>100</v>
      </c>
      <c r="I1386" s="231"/>
      <c r="J1386" s="232">
        <f>ROUND(I1386*H1386,2)</f>
        <v>0</v>
      </c>
      <c r="K1386" s="228" t="s">
        <v>156</v>
      </c>
      <c r="L1386" s="233"/>
      <c r="M1386" s="234" t="s">
        <v>32</v>
      </c>
      <c r="N1386" s="235" t="s">
        <v>47</v>
      </c>
      <c r="O1386" s="85"/>
      <c r="P1386" s="222">
        <f>O1386*H1386</f>
        <v>0</v>
      </c>
      <c r="Q1386" s="222">
        <v>0</v>
      </c>
      <c r="R1386" s="222">
        <f>Q1386*H1386</f>
        <v>0</v>
      </c>
      <c r="S1386" s="222">
        <v>0</v>
      </c>
      <c r="T1386" s="223">
        <f>S1386*H1386</f>
        <v>0</v>
      </c>
      <c r="U1386" s="39"/>
      <c r="V1386" s="39"/>
      <c r="W1386" s="39"/>
      <c r="X1386" s="39"/>
      <c r="Y1386" s="39"/>
      <c r="Z1386" s="39"/>
      <c r="AA1386" s="39"/>
      <c r="AB1386" s="39"/>
      <c r="AC1386" s="39"/>
      <c r="AD1386" s="39"/>
      <c r="AE1386" s="39"/>
      <c r="AR1386" s="224" t="s">
        <v>163</v>
      </c>
      <c r="AT1386" s="224" t="s">
        <v>159</v>
      </c>
      <c r="AU1386" s="224" t="s">
        <v>83</v>
      </c>
      <c r="AY1386" s="17" t="s">
        <v>151</v>
      </c>
      <c r="BE1386" s="225">
        <f>IF(N1386="základní",J1386,0)</f>
        <v>0</v>
      </c>
      <c r="BF1386" s="225">
        <f>IF(N1386="snížená",J1386,0)</f>
        <v>0</v>
      </c>
      <c r="BG1386" s="225">
        <f>IF(N1386="zákl. přenesená",J1386,0)</f>
        <v>0</v>
      </c>
      <c r="BH1386" s="225">
        <f>IF(N1386="sníž. přenesená",J1386,0)</f>
        <v>0</v>
      </c>
      <c r="BI1386" s="225">
        <f>IF(N1386="nulová",J1386,0)</f>
        <v>0</v>
      </c>
      <c r="BJ1386" s="17" t="s">
        <v>83</v>
      </c>
      <c r="BK1386" s="225">
        <f>ROUND(I1386*H1386,2)</f>
        <v>0</v>
      </c>
      <c r="BL1386" s="17" t="s">
        <v>164</v>
      </c>
      <c r="BM1386" s="224" t="s">
        <v>5133</v>
      </c>
    </row>
    <row r="1387" s="2" customFormat="1" ht="21.75" customHeight="1">
      <c r="A1387" s="39"/>
      <c r="B1387" s="40"/>
      <c r="C1387" s="226" t="s">
        <v>5134</v>
      </c>
      <c r="D1387" s="226" t="s">
        <v>159</v>
      </c>
      <c r="E1387" s="227" t="s">
        <v>5135</v>
      </c>
      <c r="F1387" s="228" t="s">
        <v>5136</v>
      </c>
      <c r="G1387" s="229" t="s">
        <v>191</v>
      </c>
      <c r="H1387" s="230">
        <v>50</v>
      </c>
      <c r="I1387" s="231"/>
      <c r="J1387" s="232">
        <f>ROUND(I1387*H1387,2)</f>
        <v>0</v>
      </c>
      <c r="K1387" s="228" t="s">
        <v>156</v>
      </c>
      <c r="L1387" s="233"/>
      <c r="M1387" s="275" t="s">
        <v>32</v>
      </c>
      <c r="N1387" s="276" t="s">
        <v>47</v>
      </c>
      <c r="O1387" s="277"/>
      <c r="P1387" s="278">
        <f>O1387*H1387</f>
        <v>0</v>
      </c>
      <c r="Q1387" s="278">
        <v>0</v>
      </c>
      <c r="R1387" s="278">
        <f>Q1387*H1387</f>
        <v>0</v>
      </c>
      <c r="S1387" s="278">
        <v>0</v>
      </c>
      <c r="T1387" s="279">
        <f>S1387*H1387</f>
        <v>0</v>
      </c>
      <c r="U1387" s="39"/>
      <c r="V1387" s="39"/>
      <c r="W1387" s="39"/>
      <c r="X1387" s="39"/>
      <c r="Y1387" s="39"/>
      <c r="Z1387" s="39"/>
      <c r="AA1387" s="39"/>
      <c r="AB1387" s="39"/>
      <c r="AC1387" s="39"/>
      <c r="AD1387" s="39"/>
      <c r="AE1387" s="39"/>
      <c r="AR1387" s="224" t="s">
        <v>163</v>
      </c>
      <c r="AT1387" s="224" t="s">
        <v>159</v>
      </c>
      <c r="AU1387" s="224" t="s">
        <v>83</v>
      </c>
      <c r="AY1387" s="17" t="s">
        <v>151</v>
      </c>
      <c r="BE1387" s="225">
        <f>IF(N1387="základní",J1387,0)</f>
        <v>0</v>
      </c>
      <c r="BF1387" s="225">
        <f>IF(N1387="snížená",J1387,0)</f>
        <v>0</v>
      </c>
      <c r="BG1387" s="225">
        <f>IF(N1387="zákl. přenesená",J1387,0)</f>
        <v>0</v>
      </c>
      <c r="BH1387" s="225">
        <f>IF(N1387="sníž. přenesená",J1387,0)</f>
        <v>0</v>
      </c>
      <c r="BI1387" s="225">
        <f>IF(N1387="nulová",J1387,0)</f>
        <v>0</v>
      </c>
      <c r="BJ1387" s="17" t="s">
        <v>83</v>
      </c>
      <c r="BK1387" s="225">
        <f>ROUND(I1387*H1387,2)</f>
        <v>0</v>
      </c>
      <c r="BL1387" s="17" t="s">
        <v>164</v>
      </c>
      <c r="BM1387" s="224" t="s">
        <v>5137</v>
      </c>
    </row>
    <row r="1388" s="2" customFormat="1" ht="6.96" customHeight="1">
      <c r="A1388" s="39"/>
      <c r="B1388" s="60"/>
      <c r="C1388" s="61"/>
      <c r="D1388" s="61"/>
      <c r="E1388" s="61"/>
      <c r="F1388" s="61"/>
      <c r="G1388" s="61"/>
      <c r="H1388" s="61"/>
      <c r="I1388" s="61"/>
      <c r="J1388" s="61"/>
      <c r="K1388" s="61"/>
      <c r="L1388" s="45"/>
      <c r="M1388" s="39"/>
      <c r="O1388" s="39"/>
      <c r="P1388" s="39"/>
      <c r="Q1388" s="39"/>
      <c r="R1388" s="39"/>
      <c r="S1388" s="39"/>
      <c r="T1388" s="39"/>
      <c r="U1388" s="39"/>
      <c r="V1388" s="39"/>
      <c r="W1388" s="39"/>
      <c r="X1388" s="39"/>
      <c r="Y1388" s="39"/>
      <c r="Z1388" s="39"/>
      <c r="AA1388" s="39"/>
      <c r="AB1388" s="39"/>
      <c r="AC1388" s="39"/>
      <c r="AD1388" s="39"/>
      <c r="AE1388" s="39"/>
    </row>
  </sheetData>
  <sheetProtection sheet="1" autoFilter="0" formatColumns="0" formatRows="0" objects="1" scenarios="1" spinCount="100000" saltValue="EQzLVgFr1GhZchlwlWkwF+y224po9kXivJyiJu6ZtIvHJstWoicLin/oyl8oeZHIDKlh13qbjghe36bXh7NamA==" hashValue="k9ado74cJjFQptZFYJsYnR11w4VXqioL3V3rGD6tpajLKxENyaB0ljNaoe3zJ7YW7oCRa5k/XlEM4Kr9mfxhSg==" algorithmName="SHA-512" password="CC35"/>
  <autoFilter ref="C112:K138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101:H101"/>
    <mergeCell ref="E103:H103"/>
    <mergeCell ref="E105:H10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85</v>
      </c>
    </row>
    <row r="4" s="1" customFormat="1" ht="24.96" customHeight="1">
      <c r="B4" s="20"/>
      <c r="D4" s="141" t="s">
        <v>97</v>
      </c>
      <c r="L4" s="20"/>
      <c r="M4" s="14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zakázky'!K6</f>
        <v>Údržba, opravy a odstraňování závad u SSZT HK oblast HK 2024</v>
      </c>
      <c r="F7" s="143"/>
      <c r="G7" s="143"/>
      <c r="H7" s="143"/>
      <c r="L7" s="20"/>
    </row>
    <row r="8" s="1" customFormat="1" ht="12" customHeight="1">
      <c r="B8" s="20"/>
      <c r="D8" s="143" t="s">
        <v>98</v>
      </c>
      <c r="L8" s="20"/>
    </row>
    <row r="9" s="2" customFormat="1" ht="16.5" customHeight="1">
      <c r="A9" s="39"/>
      <c r="B9" s="45"/>
      <c r="C9" s="39"/>
      <c r="D9" s="39"/>
      <c r="E9" s="144" t="s">
        <v>99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5138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21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22</v>
      </c>
      <c r="E14" s="39"/>
      <c r="F14" s="134" t="s">
        <v>23</v>
      </c>
      <c r="G14" s="39"/>
      <c r="H14" s="39"/>
      <c r="I14" s="143" t="s">
        <v>24</v>
      </c>
      <c r="J14" s="147" t="str">
        <f>'Rekapitulace zakázky'!AN8</f>
        <v>12. 7. 2023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21.84" customHeight="1">
      <c r="A15" s="39"/>
      <c r="B15" s="45"/>
      <c r="C15" s="39"/>
      <c r="D15" s="148" t="s">
        <v>26</v>
      </c>
      <c r="E15" s="39"/>
      <c r="F15" s="149" t="s">
        <v>27</v>
      </c>
      <c r="G15" s="39"/>
      <c r="H15" s="39"/>
      <c r="I15" s="148" t="s">
        <v>28</v>
      </c>
      <c r="J15" s="149" t="s">
        <v>29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30</v>
      </c>
      <c r="E16" s="39"/>
      <c r="F16" s="39"/>
      <c r="G16" s="39"/>
      <c r="H16" s="39"/>
      <c r="I16" s="143" t="s">
        <v>31</v>
      </c>
      <c r="J16" s="134" t="s">
        <v>32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33</v>
      </c>
      <c r="F17" s="39"/>
      <c r="G17" s="39"/>
      <c r="H17" s="39"/>
      <c r="I17" s="143" t="s">
        <v>34</v>
      </c>
      <c r="J17" s="134" t="s">
        <v>32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35</v>
      </c>
      <c r="E19" s="39"/>
      <c r="F19" s="39"/>
      <c r="G19" s="39"/>
      <c r="H19" s="39"/>
      <c r="I19" s="143" t="s">
        <v>31</v>
      </c>
      <c r="J19" s="33" t="str">
        <f>'Rekapitulace zakázky'!AN13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3" t="str">
        <f>'Rekapitulace zakázky'!E14</f>
        <v>Vyplň údaj</v>
      </c>
      <c r="F20" s="134"/>
      <c r="G20" s="134"/>
      <c r="H20" s="134"/>
      <c r="I20" s="143" t="s">
        <v>34</v>
      </c>
      <c r="J20" s="33" t="str">
        <f>'Rekapitulace zakázky'!AN14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37</v>
      </c>
      <c r="E22" s="39"/>
      <c r="F22" s="39"/>
      <c r="G22" s="39"/>
      <c r="H22" s="39"/>
      <c r="I22" s="143" t="s">
        <v>31</v>
      </c>
      <c r="J22" s="134" t="s">
        <v>32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33</v>
      </c>
      <c r="F23" s="39"/>
      <c r="G23" s="39"/>
      <c r="H23" s="39"/>
      <c r="I23" s="143" t="s">
        <v>34</v>
      </c>
      <c r="J23" s="134" t="s">
        <v>32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39</v>
      </c>
      <c r="E25" s="39"/>
      <c r="F25" s="39"/>
      <c r="G25" s="39"/>
      <c r="H25" s="39"/>
      <c r="I25" s="143" t="s">
        <v>31</v>
      </c>
      <c r="J25" s="134" t="s">
        <v>32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102</v>
      </c>
      <c r="F26" s="39"/>
      <c r="G26" s="39"/>
      <c r="H26" s="39"/>
      <c r="I26" s="143" t="s">
        <v>34</v>
      </c>
      <c r="J26" s="134" t="s">
        <v>32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50"/>
      <c r="B29" s="151"/>
      <c r="C29" s="150"/>
      <c r="D29" s="150"/>
      <c r="E29" s="152" t="s">
        <v>103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4"/>
      <c r="E31" s="154"/>
      <c r="F31" s="154"/>
      <c r="G31" s="154"/>
      <c r="H31" s="154"/>
      <c r="I31" s="154"/>
      <c r="J31" s="154"/>
      <c r="K31" s="154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5" t="s">
        <v>42</v>
      </c>
      <c r="E32" s="39"/>
      <c r="F32" s="39"/>
      <c r="G32" s="39"/>
      <c r="H32" s="39"/>
      <c r="I32" s="39"/>
      <c r="J32" s="156">
        <f>ROUND(J109,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4"/>
      <c r="E33" s="154"/>
      <c r="F33" s="154"/>
      <c r="G33" s="154"/>
      <c r="H33" s="154"/>
      <c r="I33" s="154"/>
      <c r="J33" s="154"/>
      <c r="K33" s="154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7" t="s">
        <v>44</v>
      </c>
      <c r="G34" s="39"/>
      <c r="H34" s="39"/>
      <c r="I34" s="157" t="s">
        <v>43</v>
      </c>
      <c r="J34" s="157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8" t="s">
        <v>46</v>
      </c>
      <c r="E35" s="143" t="s">
        <v>47</v>
      </c>
      <c r="F35" s="159">
        <f>ROUND((SUM(BE109:BE522)),  2)</f>
        <v>0</v>
      </c>
      <c r="G35" s="39"/>
      <c r="H35" s="39"/>
      <c r="I35" s="160">
        <v>0.20999999999999999</v>
      </c>
      <c r="J35" s="159">
        <f>ROUND(((SUM(BE109:BE522))*I35),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9">
        <f>ROUND((SUM(BF109:BF522)),  2)</f>
        <v>0</v>
      </c>
      <c r="G36" s="39"/>
      <c r="H36" s="39"/>
      <c r="I36" s="160">
        <v>0.14999999999999999</v>
      </c>
      <c r="J36" s="159">
        <f>ROUND(((SUM(BF109:BF522))*I36),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9">
        <f>ROUND((SUM(BG109:BG522)),  2)</f>
        <v>0</v>
      </c>
      <c r="G37" s="39"/>
      <c r="H37" s="39"/>
      <c r="I37" s="160">
        <v>0.20999999999999999</v>
      </c>
      <c r="J37" s="159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9">
        <f>ROUND((SUM(BH109:BH522)),  2)</f>
        <v>0</v>
      </c>
      <c r="G38" s="39"/>
      <c r="H38" s="39"/>
      <c r="I38" s="160">
        <v>0.14999999999999999</v>
      </c>
      <c r="J38" s="159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9">
        <f>ROUND((SUM(BI109:BI522)),  2)</f>
        <v>0</v>
      </c>
      <c r="G39" s="39"/>
      <c r="H39" s="39"/>
      <c r="I39" s="160">
        <v>0</v>
      </c>
      <c r="J39" s="159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1"/>
      <c r="D41" s="162" t="s">
        <v>52</v>
      </c>
      <c r="E41" s="163"/>
      <c r="F41" s="163"/>
      <c r="G41" s="164" t="s">
        <v>53</v>
      </c>
      <c r="H41" s="165" t="s">
        <v>54</v>
      </c>
      <c r="I41" s="163"/>
      <c r="J41" s="166">
        <f>SUM(J32:J39)</f>
        <v>0</v>
      </c>
      <c r="K41" s="167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3" t="s">
        <v>104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2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2" t="str">
        <f>E7</f>
        <v>Údržba, opravy a odstraňování závad u SSZT HK oblast HK 2024</v>
      </c>
      <c r="F50" s="32"/>
      <c r="G50" s="32"/>
      <c r="H50" s="32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1"/>
      <c r="C51" s="32" t="s">
        <v>98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9"/>
      <c r="B52" s="40"/>
      <c r="C52" s="41"/>
      <c r="D52" s="41"/>
      <c r="E52" s="172" t="s">
        <v>99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2" t="s">
        <v>100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SO_01 - Zemní práce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2" t="s">
        <v>22</v>
      </c>
      <c r="D56" s="41"/>
      <c r="E56" s="41"/>
      <c r="F56" s="27" t="str">
        <f>F14</f>
        <v>obvod SSZT HKR OŘ HKR</v>
      </c>
      <c r="G56" s="41"/>
      <c r="H56" s="41"/>
      <c r="I56" s="32" t="s">
        <v>24</v>
      </c>
      <c r="J56" s="73" t="str">
        <f>IF(J14="","",J14)</f>
        <v>12. 7. 2023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2" t="s">
        <v>30</v>
      </c>
      <c r="D58" s="41"/>
      <c r="E58" s="41"/>
      <c r="F58" s="27" t="str">
        <f>E17</f>
        <v xml:space="preserve"> </v>
      </c>
      <c r="G58" s="41"/>
      <c r="H58" s="41"/>
      <c r="I58" s="32" t="s">
        <v>37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2" t="s">
        <v>35</v>
      </c>
      <c r="D59" s="41"/>
      <c r="E59" s="41"/>
      <c r="F59" s="27" t="str">
        <f>IF(E20="","",E20)</f>
        <v>Vyplň údaj</v>
      </c>
      <c r="G59" s="41"/>
      <c r="H59" s="41"/>
      <c r="I59" s="32" t="s">
        <v>39</v>
      </c>
      <c r="J59" s="37" t="str">
        <f>E26</f>
        <v>Lukáš Jiroudek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3" t="s">
        <v>105</v>
      </c>
      <c r="D61" s="174"/>
      <c r="E61" s="174"/>
      <c r="F61" s="174"/>
      <c r="G61" s="174"/>
      <c r="H61" s="174"/>
      <c r="I61" s="174"/>
      <c r="J61" s="175" t="s">
        <v>106</v>
      </c>
      <c r="K61" s="174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6" t="s">
        <v>74</v>
      </c>
      <c r="D63" s="41"/>
      <c r="E63" s="41"/>
      <c r="F63" s="41"/>
      <c r="G63" s="41"/>
      <c r="H63" s="41"/>
      <c r="I63" s="41"/>
      <c r="J63" s="103">
        <f>J109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7" t="s">
        <v>107</v>
      </c>
    </row>
    <row r="64" hidden="1" s="9" customFormat="1" ht="24.96" customHeight="1">
      <c r="A64" s="9"/>
      <c r="B64" s="177"/>
      <c r="C64" s="178"/>
      <c r="D64" s="179" t="s">
        <v>115</v>
      </c>
      <c r="E64" s="180"/>
      <c r="F64" s="180"/>
      <c r="G64" s="180"/>
      <c r="H64" s="180"/>
      <c r="I64" s="180"/>
      <c r="J64" s="181">
        <f>J110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3"/>
      <c r="C65" s="126"/>
      <c r="D65" s="184" t="s">
        <v>5139</v>
      </c>
      <c r="E65" s="185"/>
      <c r="F65" s="185"/>
      <c r="G65" s="185"/>
      <c r="H65" s="185"/>
      <c r="I65" s="185"/>
      <c r="J65" s="186">
        <f>J111</f>
        <v>0</v>
      </c>
      <c r="K65" s="126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3"/>
      <c r="C66" s="126"/>
      <c r="D66" s="184" t="s">
        <v>5140</v>
      </c>
      <c r="E66" s="185"/>
      <c r="F66" s="185"/>
      <c r="G66" s="185"/>
      <c r="H66" s="185"/>
      <c r="I66" s="185"/>
      <c r="J66" s="186">
        <f>J173</f>
        <v>0</v>
      </c>
      <c r="K66" s="126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3"/>
      <c r="C67" s="126"/>
      <c r="D67" s="184" t="s">
        <v>5141</v>
      </c>
      <c r="E67" s="185"/>
      <c r="F67" s="185"/>
      <c r="G67" s="185"/>
      <c r="H67" s="185"/>
      <c r="I67" s="185"/>
      <c r="J67" s="186">
        <f>J176</f>
        <v>0</v>
      </c>
      <c r="K67" s="126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3"/>
      <c r="C68" s="126"/>
      <c r="D68" s="184" t="s">
        <v>5142</v>
      </c>
      <c r="E68" s="185"/>
      <c r="F68" s="185"/>
      <c r="G68" s="185"/>
      <c r="H68" s="185"/>
      <c r="I68" s="185"/>
      <c r="J68" s="186">
        <f>J179</f>
        <v>0</v>
      </c>
      <c r="K68" s="126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3"/>
      <c r="C69" s="126"/>
      <c r="D69" s="184" t="s">
        <v>5143</v>
      </c>
      <c r="E69" s="185"/>
      <c r="F69" s="185"/>
      <c r="G69" s="185"/>
      <c r="H69" s="185"/>
      <c r="I69" s="185"/>
      <c r="J69" s="186">
        <f>J188</f>
        <v>0</v>
      </c>
      <c r="K69" s="126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83"/>
      <c r="C70" s="126"/>
      <c r="D70" s="184" t="s">
        <v>5144</v>
      </c>
      <c r="E70" s="185"/>
      <c r="F70" s="185"/>
      <c r="G70" s="185"/>
      <c r="H70" s="185"/>
      <c r="I70" s="185"/>
      <c r="J70" s="186">
        <f>J190</f>
        <v>0</v>
      </c>
      <c r="K70" s="126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9" customFormat="1" ht="24.96" customHeight="1">
      <c r="A71" s="9"/>
      <c r="B71" s="177"/>
      <c r="C71" s="178"/>
      <c r="D71" s="179" t="s">
        <v>5145</v>
      </c>
      <c r="E71" s="180"/>
      <c r="F71" s="180"/>
      <c r="G71" s="180"/>
      <c r="H71" s="180"/>
      <c r="I71" s="180"/>
      <c r="J71" s="181">
        <f>J197</f>
        <v>0</v>
      </c>
      <c r="K71" s="178"/>
      <c r="L71" s="18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hidden="1" s="10" customFormat="1" ht="19.92" customHeight="1">
      <c r="A72" s="10"/>
      <c r="B72" s="183"/>
      <c r="C72" s="126"/>
      <c r="D72" s="184" t="s">
        <v>5146</v>
      </c>
      <c r="E72" s="185"/>
      <c r="F72" s="185"/>
      <c r="G72" s="185"/>
      <c r="H72" s="185"/>
      <c r="I72" s="185"/>
      <c r="J72" s="186">
        <f>J198</f>
        <v>0</v>
      </c>
      <c r="K72" s="126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83"/>
      <c r="C73" s="126"/>
      <c r="D73" s="184" t="s">
        <v>5147</v>
      </c>
      <c r="E73" s="185"/>
      <c r="F73" s="185"/>
      <c r="G73" s="185"/>
      <c r="H73" s="185"/>
      <c r="I73" s="185"/>
      <c r="J73" s="186">
        <f>J219</f>
        <v>0</v>
      </c>
      <c r="K73" s="126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83"/>
      <c r="C74" s="126"/>
      <c r="D74" s="184" t="s">
        <v>5148</v>
      </c>
      <c r="E74" s="185"/>
      <c r="F74" s="185"/>
      <c r="G74" s="185"/>
      <c r="H74" s="185"/>
      <c r="I74" s="185"/>
      <c r="J74" s="186">
        <f>J222</f>
        <v>0</v>
      </c>
      <c r="K74" s="126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83"/>
      <c r="C75" s="126"/>
      <c r="D75" s="184" t="s">
        <v>5149</v>
      </c>
      <c r="E75" s="185"/>
      <c r="F75" s="185"/>
      <c r="G75" s="185"/>
      <c r="H75" s="185"/>
      <c r="I75" s="185"/>
      <c r="J75" s="186">
        <f>J225</f>
        <v>0</v>
      </c>
      <c r="K75" s="126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10" customFormat="1" ht="19.92" customHeight="1">
      <c r="A76" s="10"/>
      <c r="B76" s="183"/>
      <c r="C76" s="126"/>
      <c r="D76" s="184" t="s">
        <v>5150</v>
      </c>
      <c r="E76" s="185"/>
      <c r="F76" s="185"/>
      <c r="G76" s="185"/>
      <c r="H76" s="185"/>
      <c r="I76" s="185"/>
      <c r="J76" s="186">
        <f>J230</f>
        <v>0</v>
      </c>
      <c r="K76" s="126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10" customFormat="1" ht="19.92" customHeight="1">
      <c r="A77" s="10"/>
      <c r="B77" s="183"/>
      <c r="C77" s="126"/>
      <c r="D77" s="184" t="s">
        <v>5151</v>
      </c>
      <c r="E77" s="185"/>
      <c r="F77" s="185"/>
      <c r="G77" s="185"/>
      <c r="H77" s="185"/>
      <c r="I77" s="185"/>
      <c r="J77" s="186">
        <f>J233</f>
        <v>0</v>
      </c>
      <c r="K77" s="126"/>
      <c r="L77" s="18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hidden="1" s="10" customFormat="1" ht="19.92" customHeight="1">
      <c r="A78" s="10"/>
      <c r="B78" s="183"/>
      <c r="C78" s="126"/>
      <c r="D78" s="184" t="s">
        <v>5152</v>
      </c>
      <c r="E78" s="185"/>
      <c r="F78" s="185"/>
      <c r="G78" s="185"/>
      <c r="H78" s="185"/>
      <c r="I78" s="185"/>
      <c r="J78" s="186">
        <f>J240</f>
        <v>0</v>
      </c>
      <c r="K78" s="126"/>
      <c r="L78" s="18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hidden="1" s="10" customFormat="1" ht="19.92" customHeight="1">
      <c r="A79" s="10"/>
      <c r="B79" s="183"/>
      <c r="C79" s="126"/>
      <c r="D79" s="184" t="s">
        <v>5153</v>
      </c>
      <c r="E79" s="185"/>
      <c r="F79" s="185"/>
      <c r="G79" s="185"/>
      <c r="H79" s="185"/>
      <c r="I79" s="185"/>
      <c r="J79" s="186">
        <f>J245</f>
        <v>0</v>
      </c>
      <c r="K79" s="126"/>
      <c r="L79" s="18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hidden="1" s="10" customFormat="1" ht="19.92" customHeight="1">
      <c r="A80" s="10"/>
      <c r="B80" s="183"/>
      <c r="C80" s="126"/>
      <c r="D80" s="184" t="s">
        <v>5154</v>
      </c>
      <c r="E80" s="185"/>
      <c r="F80" s="185"/>
      <c r="G80" s="185"/>
      <c r="H80" s="185"/>
      <c r="I80" s="185"/>
      <c r="J80" s="186">
        <f>J258</f>
        <v>0</v>
      </c>
      <c r="K80" s="126"/>
      <c r="L80" s="18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hidden="1" s="10" customFormat="1" ht="19.92" customHeight="1">
      <c r="A81" s="10"/>
      <c r="B81" s="183"/>
      <c r="C81" s="126"/>
      <c r="D81" s="184" t="s">
        <v>5155</v>
      </c>
      <c r="E81" s="185"/>
      <c r="F81" s="185"/>
      <c r="G81" s="185"/>
      <c r="H81" s="185"/>
      <c r="I81" s="185"/>
      <c r="J81" s="186">
        <f>J270</f>
        <v>0</v>
      </c>
      <c r="K81" s="126"/>
      <c r="L81" s="18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hidden="1" s="10" customFormat="1" ht="19.92" customHeight="1">
      <c r="A82" s="10"/>
      <c r="B82" s="183"/>
      <c r="C82" s="126"/>
      <c r="D82" s="184" t="s">
        <v>5156</v>
      </c>
      <c r="E82" s="185"/>
      <c r="F82" s="185"/>
      <c r="G82" s="185"/>
      <c r="H82" s="185"/>
      <c r="I82" s="185"/>
      <c r="J82" s="186">
        <f>J285</f>
        <v>0</v>
      </c>
      <c r="K82" s="126"/>
      <c r="L82" s="187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hidden="1" s="10" customFormat="1" ht="19.92" customHeight="1">
      <c r="A83" s="10"/>
      <c r="B83" s="183"/>
      <c r="C83" s="126"/>
      <c r="D83" s="184" t="s">
        <v>5157</v>
      </c>
      <c r="E83" s="185"/>
      <c r="F83" s="185"/>
      <c r="G83" s="185"/>
      <c r="H83" s="185"/>
      <c r="I83" s="185"/>
      <c r="J83" s="186">
        <f>J297</f>
        <v>0</v>
      </c>
      <c r="K83" s="126"/>
      <c r="L83" s="187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hidden="1" s="9" customFormat="1" ht="24.96" customHeight="1">
      <c r="A84" s="9"/>
      <c r="B84" s="177"/>
      <c r="C84" s="178"/>
      <c r="D84" s="179" t="s">
        <v>134</v>
      </c>
      <c r="E84" s="180"/>
      <c r="F84" s="180"/>
      <c r="G84" s="180"/>
      <c r="H84" s="180"/>
      <c r="I84" s="180"/>
      <c r="J84" s="181">
        <f>J314</f>
        <v>0</v>
      </c>
      <c r="K84" s="178"/>
      <c r="L84" s="182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hidden="1" s="10" customFormat="1" ht="19.92" customHeight="1">
      <c r="A85" s="10"/>
      <c r="B85" s="183"/>
      <c r="C85" s="126"/>
      <c r="D85" s="184" t="s">
        <v>5158</v>
      </c>
      <c r="E85" s="185"/>
      <c r="F85" s="185"/>
      <c r="G85" s="185"/>
      <c r="H85" s="185"/>
      <c r="I85" s="185"/>
      <c r="J85" s="186">
        <f>J315</f>
        <v>0</v>
      </c>
      <c r="K85" s="126"/>
      <c r="L85" s="187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hidden="1" s="10" customFormat="1" ht="19.92" customHeight="1">
      <c r="A86" s="10"/>
      <c r="B86" s="183"/>
      <c r="C86" s="126"/>
      <c r="D86" s="184" t="s">
        <v>5159</v>
      </c>
      <c r="E86" s="185"/>
      <c r="F86" s="185"/>
      <c r="G86" s="185"/>
      <c r="H86" s="185"/>
      <c r="I86" s="185"/>
      <c r="J86" s="186">
        <f>J318</f>
        <v>0</v>
      </c>
      <c r="K86" s="126"/>
      <c r="L86" s="187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hidden="1" s="9" customFormat="1" ht="24.96" customHeight="1">
      <c r="A87" s="9"/>
      <c r="B87" s="177"/>
      <c r="C87" s="178"/>
      <c r="D87" s="179" t="s">
        <v>5160</v>
      </c>
      <c r="E87" s="180"/>
      <c r="F87" s="180"/>
      <c r="G87" s="180"/>
      <c r="H87" s="180"/>
      <c r="I87" s="180"/>
      <c r="J87" s="181">
        <f>J463</f>
        <v>0</v>
      </c>
      <c r="K87" s="178"/>
      <c r="L87" s="182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</row>
    <row r="88" hidden="1" s="2" customFormat="1" ht="21.84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6.96" customHeight="1">
      <c r="A89" s="39"/>
      <c r="B89" s="60"/>
      <c r="C89" s="61"/>
      <c r="D89" s="61"/>
      <c r="E89" s="61"/>
      <c r="F89" s="61"/>
      <c r="G89" s="61"/>
      <c r="H89" s="61"/>
      <c r="I89" s="61"/>
      <c r="J89" s="61"/>
      <c r="K89" s="6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/>
    <row r="91" hidden="1"/>
    <row r="92" hidden="1"/>
    <row r="93" s="2" customFormat="1" ht="6.96" customHeight="1">
      <c r="A93" s="39"/>
      <c r="B93" s="62"/>
      <c r="C93" s="63"/>
      <c r="D93" s="63"/>
      <c r="E93" s="63"/>
      <c r="F93" s="63"/>
      <c r="G93" s="63"/>
      <c r="H93" s="63"/>
      <c r="I93" s="63"/>
      <c r="J93" s="63"/>
      <c r="K93" s="63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4.96" customHeight="1">
      <c r="A94" s="39"/>
      <c r="B94" s="40"/>
      <c r="C94" s="23" t="s">
        <v>136</v>
      </c>
      <c r="D94" s="41"/>
      <c r="E94" s="41"/>
      <c r="F94" s="41"/>
      <c r="G94" s="41"/>
      <c r="H94" s="41"/>
      <c r="I94" s="41"/>
      <c r="J94" s="41"/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6.96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4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2" customHeight="1">
      <c r="A96" s="39"/>
      <c r="B96" s="40"/>
      <c r="C96" s="32" t="s">
        <v>16</v>
      </c>
      <c r="D96" s="41"/>
      <c r="E96" s="41"/>
      <c r="F96" s="41"/>
      <c r="G96" s="41"/>
      <c r="H96" s="41"/>
      <c r="I96" s="41"/>
      <c r="J96" s="41"/>
      <c r="K96" s="41"/>
      <c r="L96" s="14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6.5" customHeight="1">
      <c r="A97" s="39"/>
      <c r="B97" s="40"/>
      <c r="C97" s="41"/>
      <c r="D97" s="41"/>
      <c r="E97" s="172" t="str">
        <f>E7</f>
        <v>Údržba, opravy a odstraňování závad u SSZT HK oblast HK 2024</v>
      </c>
      <c r="F97" s="32"/>
      <c r="G97" s="32"/>
      <c r="H97" s="32"/>
      <c r="I97" s="41"/>
      <c r="J97" s="41"/>
      <c r="K97" s="41"/>
      <c r="L97" s="14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1" customFormat="1" ht="12" customHeight="1">
      <c r="B98" s="21"/>
      <c r="C98" s="32" t="s">
        <v>98</v>
      </c>
      <c r="D98" s="22"/>
      <c r="E98" s="22"/>
      <c r="F98" s="22"/>
      <c r="G98" s="22"/>
      <c r="H98" s="22"/>
      <c r="I98" s="22"/>
      <c r="J98" s="22"/>
      <c r="K98" s="22"/>
      <c r="L98" s="20"/>
    </row>
    <row r="99" s="2" customFormat="1" ht="16.5" customHeight="1">
      <c r="A99" s="39"/>
      <c r="B99" s="40"/>
      <c r="C99" s="41"/>
      <c r="D99" s="41"/>
      <c r="E99" s="172" t="s">
        <v>99</v>
      </c>
      <c r="F99" s="41"/>
      <c r="G99" s="41"/>
      <c r="H99" s="41"/>
      <c r="I99" s="41"/>
      <c r="J99" s="41"/>
      <c r="K99" s="41"/>
      <c r="L99" s="145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2" customHeight="1">
      <c r="A100" s="39"/>
      <c r="B100" s="40"/>
      <c r="C100" s="32" t="s">
        <v>100</v>
      </c>
      <c r="D100" s="41"/>
      <c r="E100" s="41"/>
      <c r="F100" s="41"/>
      <c r="G100" s="41"/>
      <c r="H100" s="41"/>
      <c r="I100" s="41"/>
      <c r="J100" s="41"/>
      <c r="K100" s="41"/>
      <c r="L100" s="145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16.5" customHeight="1">
      <c r="A101" s="39"/>
      <c r="B101" s="40"/>
      <c r="C101" s="41"/>
      <c r="D101" s="41"/>
      <c r="E101" s="70" t="str">
        <f>E11</f>
        <v>SO_01 - Zemní práce</v>
      </c>
      <c r="F101" s="41"/>
      <c r="G101" s="41"/>
      <c r="H101" s="41"/>
      <c r="I101" s="41"/>
      <c r="J101" s="41"/>
      <c r="K101" s="41"/>
      <c r="L101" s="145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145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12" customHeight="1">
      <c r="A103" s="39"/>
      <c r="B103" s="40"/>
      <c r="C103" s="32" t="s">
        <v>22</v>
      </c>
      <c r="D103" s="41"/>
      <c r="E103" s="41"/>
      <c r="F103" s="27" t="str">
        <f>F14</f>
        <v>obvod SSZT HKR OŘ HKR</v>
      </c>
      <c r="G103" s="41"/>
      <c r="H103" s="41"/>
      <c r="I103" s="32" t="s">
        <v>24</v>
      </c>
      <c r="J103" s="73" t="str">
        <f>IF(J14="","",J14)</f>
        <v>12. 7. 2023</v>
      </c>
      <c r="K103" s="41"/>
      <c r="L103" s="145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145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15.15" customHeight="1">
      <c r="A105" s="39"/>
      <c r="B105" s="40"/>
      <c r="C105" s="32" t="s">
        <v>30</v>
      </c>
      <c r="D105" s="41"/>
      <c r="E105" s="41"/>
      <c r="F105" s="27" t="str">
        <f>E17</f>
        <v xml:space="preserve"> </v>
      </c>
      <c r="G105" s="41"/>
      <c r="H105" s="41"/>
      <c r="I105" s="32" t="s">
        <v>37</v>
      </c>
      <c r="J105" s="37" t="str">
        <f>E23</f>
        <v xml:space="preserve"> </v>
      </c>
      <c r="K105" s="41"/>
      <c r="L105" s="145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5.15" customHeight="1">
      <c r="A106" s="39"/>
      <c r="B106" s="40"/>
      <c r="C106" s="32" t="s">
        <v>35</v>
      </c>
      <c r="D106" s="41"/>
      <c r="E106" s="41"/>
      <c r="F106" s="27" t="str">
        <f>IF(E20="","",E20)</f>
        <v>Vyplň údaj</v>
      </c>
      <c r="G106" s="41"/>
      <c r="H106" s="41"/>
      <c r="I106" s="32" t="s">
        <v>39</v>
      </c>
      <c r="J106" s="37" t="str">
        <f>E26</f>
        <v>Lukáš Jiroudek</v>
      </c>
      <c r="K106" s="41"/>
      <c r="L106" s="145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0.32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145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11" customFormat="1" ht="29.28" customHeight="1">
      <c r="A108" s="188"/>
      <c r="B108" s="189"/>
      <c r="C108" s="190" t="s">
        <v>137</v>
      </c>
      <c r="D108" s="191" t="s">
        <v>61</v>
      </c>
      <c r="E108" s="191" t="s">
        <v>57</v>
      </c>
      <c r="F108" s="191" t="s">
        <v>58</v>
      </c>
      <c r="G108" s="191" t="s">
        <v>138</v>
      </c>
      <c r="H108" s="191" t="s">
        <v>139</v>
      </c>
      <c r="I108" s="191" t="s">
        <v>140</v>
      </c>
      <c r="J108" s="191" t="s">
        <v>106</v>
      </c>
      <c r="K108" s="192" t="s">
        <v>141</v>
      </c>
      <c r="L108" s="193"/>
      <c r="M108" s="93" t="s">
        <v>32</v>
      </c>
      <c r="N108" s="94" t="s">
        <v>46</v>
      </c>
      <c r="O108" s="94" t="s">
        <v>142</v>
      </c>
      <c r="P108" s="94" t="s">
        <v>143</v>
      </c>
      <c r="Q108" s="94" t="s">
        <v>144</v>
      </c>
      <c r="R108" s="94" t="s">
        <v>145</v>
      </c>
      <c r="S108" s="94" t="s">
        <v>146</v>
      </c>
      <c r="T108" s="95" t="s">
        <v>147</v>
      </c>
      <c r="U108" s="188"/>
      <c r="V108" s="188"/>
      <c r="W108" s="188"/>
      <c r="X108" s="188"/>
      <c r="Y108" s="188"/>
      <c r="Z108" s="188"/>
      <c r="AA108" s="188"/>
      <c r="AB108" s="188"/>
      <c r="AC108" s="188"/>
      <c r="AD108" s="188"/>
      <c r="AE108" s="188"/>
    </row>
    <row r="109" s="2" customFormat="1" ht="22.8" customHeight="1">
      <c r="A109" s="39"/>
      <c r="B109" s="40"/>
      <c r="C109" s="100" t="s">
        <v>148</v>
      </c>
      <c r="D109" s="41"/>
      <c r="E109" s="41"/>
      <c r="F109" s="41"/>
      <c r="G109" s="41"/>
      <c r="H109" s="41"/>
      <c r="I109" s="41"/>
      <c r="J109" s="194">
        <f>BK109</f>
        <v>0</v>
      </c>
      <c r="K109" s="41"/>
      <c r="L109" s="45"/>
      <c r="M109" s="96"/>
      <c r="N109" s="195"/>
      <c r="O109" s="97"/>
      <c r="P109" s="196">
        <f>P110+P197+P314+P463</f>
        <v>0</v>
      </c>
      <c r="Q109" s="97"/>
      <c r="R109" s="196">
        <f>R110+R197+R314+R463</f>
        <v>83.734658669999988</v>
      </c>
      <c r="S109" s="97"/>
      <c r="T109" s="197">
        <f>T110+T197+T314+T463</f>
        <v>28.857500000000002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7" t="s">
        <v>75</v>
      </c>
      <c r="AU109" s="17" t="s">
        <v>107</v>
      </c>
      <c r="BK109" s="198">
        <f>BK110+BK197+BK314+BK463</f>
        <v>0</v>
      </c>
    </row>
    <row r="110" s="12" customFormat="1" ht="25.92" customHeight="1">
      <c r="A110" s="12"/>
      <c r="B110" s="199"/>
      <c r="C110" s="200"/>
      <c r="D110" s="201" t="s">
        <v>75</v>
      </c>
      <c r="E110" s="202" t="s">
        <v>1746</v>
      </c>
      <c r="F110" s="202" t="s">
        <v>1747</v>
      </c>
      <c r="G110" s="200"/>
      <c r="H110" s="200"/>
      <c r="I110" s="203"/>
      <c r="J110" s="204">
        <f>BK110</f>
        <v>0</v>
      </c>
      <c r="K110" s="200"/>
      <c r="L110" s="205"/>
      <c r="M110" s="206"/>
      <c r="N110" s="207"/>
      <c r="O110" s="207"/>
      <c r="P110" s="208">
        <f>P111+P173+P176+P179+P188+P190</f>
        <v>0</v>
      </c>
      <c r="Q110" s="207"/>
      <c r="R110" s="208">
        <f>R111+R173+R176+R179+R188+R190</f>
        <v>15.899429999999999</v>
      </c>
      <c r="S110" s="207"/>
      <c r="T110" s="209">
        <f>T111+T173+T176+T179+T188+T190</f>
        <v>0.76500000000000001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0" t="s">
        <v>83</v>
      </c>
      <c r="AT110" s="211" t="s">
        <v>75</v>
      </c>
      <c r="AU110" s="211" t="s">
        <v>76</v>
      </c>
      <c r="AY110" s="210" t="s">
        <v>151</v>
      </c>
      <c r="BK110" s="212">
        <f>BK111+BK173+BK176+BK179+BK188+BK190</f>
        <v>0</v>
      </c>
    </row>
    <row r="111" s="12" customFormat="1" ht="22.8" customHeight="1">
      <c r="A111" s="12"/>
      <c r="B111" s="199"/>
      <c r="C111" s="200"/>
      <c r="D111" s="201" t="s">
        <v>75</v>
      </c>
      <c r="E111" s="236" t="s">
        <v>83</v>
      </c>
      <c r="F111" s="236" t="s">
        <v>92</v>
      </c>
      <c r="G111" s="200"/>
      <c r="H111" s="200"/>
      <c r="I111" s="203"/>
      <c r="J111" s="237">
        <f>BK111</f>
        <v>0</v>
      </c>
      <c r="K111" s="200"/>
      <c r="L111" s="205"/>
      <c r="M111" s="206"/>
      <c r="N111" s="207"/>
      <c r="O111" s="207"/>
      <c r="P111" s="208">
        <f>SUM(P112:P172)</f>
        <v>0</v>
      </c>
      <c r="Q111" s="207"/>
      <c r="R111" s="208">
        <f>SUM(R112:R172)</f>
        <v>14.856699999999998</v>
      </c>
      <c r="S111" s="207"/>
      <c r="T111" s="209">
        <f>SUM(T112:T172)</f>
        <v>0.76500000000000001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10" t="s">
        <v>83</v>
      </c>
      <c r="AT111" s="211" t="s">
        <v>75</v>
      </c>
      <c r="AU111" s="211" t="s">
        <v>83</v>
      </c>
      <c r="AY111" s="210" t="s">
        <v>151</v>
      </c>
      <c r="BK111" s="212">
        <f>SUM(BK112:BK172)</f>
        <v>0</v>
      </c>
    </row>
    <row r="112" s="2" customFormat="1" ht="44.25" customHeight="1">
      <c r="A112" s="39"/>
      <c r="B112" s="40"/>
      <c r="C112" s="213" t="s">
        <v>83</v>
      </c>
      <c r="D112" s="213" t="s">
        <v>152</v>
      </c>
      <c r="E112" s="214" t="s">
        <v>5161</v>
      </c>
      <c r="F112" s="215" t="s">
        <v>5162</v>
      </c>
      <c r="G112" s="216" t="s">
        <v>172</v>
      </c>
      <c r="H112" s="217">
        <v>3</v>
      </c>
      <c r="I112" s="218"/>
      <c r="J112" s="219">
        <f>ROUND(I112*H112,2)</f>
        <v>0</v>
      </c>
      <c r="K112" s="215" t="s">
        <v>5163</v>
      </c>
      <c r="L112" s="45"/>
      <c r="M112" s="220" t="s">
        <v>32</v>
      </c>
      <c r="N112" s="221" t="s">
        <v>47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0.255</v>
      </c>
      <c r="T112" s="223">
        <f>S112*H112</f>
        <v>0.76500000000000001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83</v>
      </c>
      <c r="AT112" s="224" t="s">
        <v>152</v>
      </c>
      <c r="AU112" s="224" t="s">
        <v>85</v>
      </c>
      <c r="AY112" s="17" t="s">
        <v>151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7" t="s">
        <v>83</v>
      </c>
      <c r="BK112" s="225">
        <f>ROUND(I112*H112,2)</f>
        <v>0</v>
      </c>
      <c r="BL112" s="17" t="s">
        <v>83</v>
      </c>
      <c r="BM112" s="224" t="s">
        <v>5164</v>
      </c>
    </row>
    <row r="113" s="2" customFormat="1">
      <c r="A113" s="39"/>
      <c r="B113" s="40"/>
      <c r="C113" s="41"/>
      <c r="D113" s="280" t="s">
        <v>5165</v>
      </c>
      <c r="E113" s="41"/>
      <c r="F113" s="281" t="s">
        <v>5166</v>
      </c>
      <c r="G113" s="41"/>
      <c r="H113" s="41"/>
      <c r="I113" s="272"/>
      <c r="J113" s="41"/>
      <c r="K113" s="41"/>
      <c r="L113" s="45"/>
      <c r="M113" s="273"/>
      <c r="N113" s="274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7" t="s">
        <v>5165</v>
      </c>
      <c r="AU113" s="17" t="s">
        <v>85</v>
      </c>
    </row>
    <row r="114" s="2" customFormat="1" ht="16.5" customHeight="1">
      <c r="A114" s="39"/>
      <c r="B114" s="40"/>
      <c r="C114" s="213" t="s">
        <v>85</v>
      </c>
      <c r="D114" s="213" t="s">
        <v>152</v>
      </c>
      <c r="E114" s="214" t="s">
        <v>5167</v>
      </c>
      <c r="F114" s="215" t="s">
        <v>5168</v>
      </c>
      <c r="G114" s="216" t="s">
        <v>155</v>
      </c>
      <c r="H114" s="217">
        <v>10</v>
      </c>
      <c r="I114" s="218"/>
      <c r="J114" s="219">
        <f>ROUND(I114*H114,2)</f>
        <v>0</v>
      </c>
      <c r="K114" s="215" t="s">
        <v>5163</v>
      </c>
      <c r="L114" s="45"/>
      <c r="M114" s="220" t="s">
        <v>32</v>
      </c>
      <c r="N114" s="221" t="s">
        <v>47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157</v>
      </c>
      <c r="AT114" s="224" t="s">
        <v>152</v>
      </c>
      <c r="AU114" s="224" t="s">
        <v>85</v>
      </c>
      <c r="AY114" s="17" t="s">
        <v>151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7" t="s">
        <v>83</v>
      </c>
      <c r="BK114" s="225">
        <f>ROUND(I114*H114,2)</f>
        <v>0</v>
      </c>
      <c r="BL114" s="17" t="s">
        <v>157</v>
      </c>
      <c r="BM114" s="224" t="s">
        <v>5169</v>
      </c>
    </row>
    <row r="115" s="2" customFormat="1">
      <c r="A115" s="39"/>
      <c r="B115" s="40"/>
      <c r="C115" s="41"/>
      <c r="D115" s="280" t="s">
        <v>5165</v>
      </c>
      <c r="E115" s="41"/>
      <c r="F115" s="281" t="s">
        <v>5170</v>
      </c>
      <c r="G115" s="41"/>
      <c r="H115" s="41"/>
      <c r="I115" s="272"/>
      <c r="J115" s="41"/>
      <c r="K115" s="41"/>
      <c r="L115" s="45"/>
      <c r="M115" s="273"/>
      <c r="N115" s="274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7" t="s">
        <v>5165</v>
      </c>
      <c r="AU115" s="17" t="s">
        <v>85</v>
      </c>
    </row>
    <row r="116" s="2" customFormat="1" ht="24.15" customHeight="1">
      <c r="A116" s="39"/>
      <c r="B116" s="40"/>
      <c r="C116" s="213" t="s">
        <v>166</v>
      </c>
      <c r="D116" s="213" t="s">
        <v>152</v>
      </c>
      <c r="E116" s="214" t="s">
        <v>5171</v>
      </c>
      <c r="F116" s="215" t="s">
        <v>5172</v>
      </c>
      <c r="G116" s="216" t="s">
        <v>155</v>
      </c>
      <c r="H116" s="217">
        <v>10</v>
      </c>
      <c r="I116" s="218"/>
      <c r="J116" s="219">
        <f>ROUND(I116*H116,2)</f>
        <v>0</v>
      </c>
      <c r="K116" s="215" t="s">
        <v>5163</v>
      </c>
      <c r="L116" s="45"/>
      <c r="M116" s="220" t="s">
        <v>32</v>
      </c>
      <c r="N116" s="221" t="s">
        <v>47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157</v>
      </c>
      <c r="AT116" s="224" t="s">
        <v>152</v>
      </c>
      <c r="AU116" s="224" t="s">
        <v>85</v>
      </c>
      <c r="AY116" s="17" t="s">
        <v>151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7" t="s">
        <v>83</v>
      </c>
      <c r="BK116" s="225">
        <f>ROUND(I116*H116,2)</f>
        <v>0</v>
      </c>
      <c r="BL116" s="17" t="s">
        <v>157</v>
      </c>
      <c r="BM116" s="224" t="s">
        <v>5173</v>
      </c>
    </row>
    <row r="117" s="2" customFormat="1">
      <c r="A117" s="39"/>
      <c r="B117" s="40"/>
      <c r="C117" s="41"/>
      <c r="D117" s="280" t="s">
        <v>5165</v>
      </c>
      <c r="E117" s="41"/>
      <c r="F117" s="281" t="s">
        <v>5174</v>
      </c>
      <c r="G117" s="41"/>
      <c r="H117" s="41"/>
      <c r="I117" s="272"/>
      <c r="J117" s="41"/>
      <c r="K117" s="41"/>
      <c r="L117" s="45"/>
      <c r="M117" s="273"/>
      <c r="N117" s="274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7" t="s">
        <v>5165</v>
      </c>
      <c r="AU117" s="17" t="s">
        <v>85</v>
      </c>
    </row>
    <row r="118" s="2" customFormat="1" ht="24.15" customHeight="1">
      <c r="A118" s="39"/>
      <c r="B118" s="40"/>
      <c r="C118" s="213" t="s">
        <v>157</v>
      </c>
      <c r="D118" s="213" t="s">
        <v>152</v>
      </c>
      <c r="E118" s="214" t="s">
        <v>5175</v>
      </c>
      <c r="F118" s="215" t="s">
        <v>5176</v>
      </c>
      <c r="G118" s="216" t="s">
        <v>155</v>
      </c>
      <c r="H118" s="217">
        <v>1</v>
      </c>
      <c r="I118" s="218"/>
      <c r="J118" s="219">
        <f>ROUND(I118*H118,2)</f>
        <v>0</v>
      </c>
      <c r="K118" s="215" t="s">
        <v>5163</v>
      </c>
      <c r="L118" s="45"/>
      <c r="M118" s="220" t="s">
        <v>32</v>
      </c>
      <c r="N118" s="221" t="s">
        <v>47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157</v>
      </c>
      <c r="AT118" s="224" t="s">
        <v>152</v>
      </c>
      <c r="AU118" s="224" t="s">
        <v>85</v>
      </c>
      <c r="AY118" s="17" t="s">
        <v>151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7" t="s">
        <v>83</v>
      </c>
      <c r="BK118" s="225">
        <f>ROUND(I118*H118,2)</f>
        <v>0</v>
      </c>
      <c r="BL118" s="17" t="s">
        <v>157</v>
      </c>
      <c r="BM118" s="224" t="s">
        <v>5177</v>
      </c>
    </row>
    <row r="119" s="2" customFormat="1">
      <c r="A119" s="39"/>
      <c r="B119" s="40"/>
      <c r="C119" s="41"/>
      <c r="D119" s="280" t="s">
        <v>5165</v>
      </c>
      <c r="E119" s="41"/>
      <c r="F119" s="281" t="s">
        <v>5178</v>
      </c>
      <c r="G119" s="41"/>
      <c r="H119" s="41"/>
      <c r="I119" s="272"/>
      <c r="J119" s="41"/>
      <c r="K119" s="41"/>
      <c r="L119" s="45"/>
      <c r="M119" s="273"/>
      <c r="N119" s="274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7" t="s">
        <v>5165</v>
      </c>
      <c r="AU119" s="17" t="s">
        <v>85</v>
      </c>
    </row>
    <row r="120" s="2" customFormat="1" ht="24.15" customHeight="1">
      <c r="A120" s="39"/>
      <c r="B120" s="40"/>
      <c r="C120" s="213" t="s">
        <v>176</v>
      </c>
      <c r="D120" s="213" t="s">
        <v>152</v>
      </c>
      <c r="E120" s="214" t="s">
        <v>5179</v>
      </c>
      <c r="F120" s="215" t="s">
        <v>5180</v>
      </c>
      <c r="G120" s="216" t="s">
        <v>155</v>
      </c>
      <c r="H120" s="217">
        <v>10</v>
      </c>
      <c r="I120" s="218"/>
      <c r="J120" s="219">
        <f>ROUND(I120*H120,2)</f>
        <v>0</v>
      </c>
      <c r="K120" s="215" t="s">
        <v>5163</v>
      </c>
      <c r="L120" s="45"/>
      <c r="M120" s="220" t="s">
        <v>32</v>
      </c>
      <c r="N120" s="221" t="s">
        <v>47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157</v>
      </c>
      <c r="AT120" s="224" t="s">
        <v>152</v>
      </c>
      <c r="AU120" s="224" t="s">
        <v>85</v>
      </c>
      <c r="AY120" s="17" t="s">
        <v>151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7" t="s">
        <v>83</v>
      </c>
      <c r="BK120" s="225">
        <f>ROUND(I120*H120,2)</f>
        <v>0</v>
      </c>
      <c r="BL120" s="17" t="s">
        <v>157</v>
      </c>
      <c r="BM120" s="224" t="s">
        <v>5181</v>
      </c>
    </row>
    <row r="121" s="2" customFormat="1">
      <c r="A121" s="39"/>
      <c r="B121" s="40"/>
      <c r="C121" s="41"/>
      <c r="D121" s="280" t="s">
        <v>5165</v>
      </c>
      <c r="E121" s="41"/>
      <c r="F121" s="281" t="s">
        <v>5182</v>
      </c>
      <c r="G121" s="41"/>
      <c r="H121" s="41"/>
      <c r="I121" s="272"/>
      <c r="J121" s="41"/>
      <c r="K121" s="41"/>
      <c r="L121" s="45"/>
      <c r="M121" s="273"/>
      <c r="N121" s="274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7" t="s">
        <v>5165</v>
      </c>
      <c r="AU121" s="17" t="s">
        <v>85</v>
      </c>
    </row>
    <row r="122" s="2" customFormat="1" ht="24.15" customHeight="1">
      <c r="A122" s="39"/>
      <c r="B122" s="40"/>
      <c r="C122" s="213" t="s">
        <v>180</v>
      </c>
      <c r="D122" s="213" t="s">
        <v>152</v>
      </c>
      <c r="E122" s="214" t="s">
        <v>5183</v>
      </c>
      <c r="F122" s="215" t="s">
        <v>5184</v>
      </c>
      <c r="G122" s="216" t="s">
        <v>155</v>
      </c>
      <c r="H122" s="217">
        <v>1</v>
      </c>
      <c r="I122" s="218"/>
      <c r="J122" s="219">
        <f>ROUND(I122*H122,2)</f>
        <v>0</v>
      </c>
      <c r="K122" s="215" t="s">
        <v>5163</v>
      </c>
      <c r="L122" s="45"/>
      <c r="M122" s="220" t="s">
        <v>32</v>
      </c>
      <c r="N122" s="221" t="s">
        <v>47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157</v>
      </c>
      <c r="AT122" s="224" t="s">
        <v>152</v>
      </c>
      <c r="AU122" s="224" t="s">
        <v>85</v>
      </c>
      <c r="AY122" s="17" t="s">
        <v>151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7" t="s">
        <v>83</v>
      </c>
      <c r="BK122" s="225">
        <f>ROUND(I122*H122,2)</f>
        <v>0</v>
      </c>
      <c r="BL122" s="17" t="s">
        <v>157</v>
      </c>
      <c r="BM122" s="224" t="s">
        <v>5185</v>
      </c>
    </row>
    <row r="123" s="2" customFormat="1">
      <c r="A123" s="39"/>
      <c r="B123" s="40"/>
      <c r="C123" s="41"/>
      <c r="D123" s="280" t="s">
        <v>5165</v>
      </c>
      <c r="E123" s="41"/>
      <c r="F123" s="281" t="s">
        <v>5186</v>
      </c>
      <c r="G123" s="41"/>
      <c r="H123" s="41"/>
      <c r="I123" s="272"/>
      <c r="J123" s="41"/>
      <c r="K123" s="41"/>
      <c r="L123" s="45"/>
      <c r="M123" s="273"/>
      <c r="N123" s="274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7" t="s">
        <v>5165</v>
      </c>
      <c r="AU123" s="17" t="s">
        <v>85</v>
      </c>
    </row>
    <row r="124" s="2" customFormat="1" ht="21.75" customHeight="1">
      <c r="A124" s="39"/>
      <c r="B124" s="40"/>
      <c r="C124" s="213" t="s">
        <v>184</v>
      </c>
      <c r="D124" s="213" t="s">
        <v>152</v>
      </c>
      <c r="E124" s="214" t="s">
        <v>5187</v>
      </c>
      <c r="F124" s="215" t="s">
        <v>5188</v>
      </c>
      <c r="G124" s="216" t="s">
        <v>191</v>
      </c>
      <c r="H124" s="217">
        <v>10</v>
      </c>
      <c r="I124" s="218"/>
      <c r="J124" s="219">
        <f>ROUND(I124*H124,2)</f>
        <v>0</v>
      </c>
      <c r="K124" s="215" t="s">
        <v>5163</v>
      </c>
      <c r="L124" s="45"/>
      <c r="M124" s="220" t="s">
        <v>32</v>
      </c>
      <c r="N124" s="221" t="s">
        <v>47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157</v>
      </c>
      <c r="AT124" s="224" t="s">
        <v>152</v>
      </c>
      <c r="AU124" s="224" t="s">
        <v>85</v>
      </c>
      <c r="AY124" s="17" t="s">
        <v>151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7" t="s">
        <v>83</v>
      </c>
      <c r="BK124" s="225">
        <f>ROUND(I124*H124,2)</f>
        <v>0</v>
      </c>
      <c r="BL124" s="17" t="s">
        <v>157</v>
      </c>
      <c r="BM124" s="224" t="s">
        <v>5189</v>
      </c>
    </row>
    <row r="125" s="2" customFormat="1">
      <c r="A125" s="39"/>
      <c r="B125" s="40"/>
      <c r="C125" s="41"/>
      <c r="D125" s="280" t="s">
        <v>5165</v>
      </c>
      <c r="E125" s="41"/>
      <c r="F125" s="281" t="s">
        <v>5190</v>
      </c>
      <c r="G125" s="41"/>
      <c r="H125" s="41"/>
      <c r="I125" s="272"/>
      <c r="J125" s="41"/>
      <c r="K125" s="41"/>
      <c r="L125" s="45"/>
      <c r="M125" s="273"/>
      <c r="N125" s="274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7" t="s">
        <v>5165</v>
      </c>
      <c r="AU125" s="17" t="s">
        <v>85</v>
      </c>
    </row>
    <row r="126" s="2" customFormat="1" ht="16.5" customHeight="1">
      <c r="A126" s="39"/>
      <c r="B126" s="40"/>
      <c r="C126" s="226" t="s">
        <v>188</v>
      </c>
      <c r="D126" s="226" t="s">
        <v>159</v>
      </c>
      <c r="E126" s="227" t="s">
        <v>5191</v>
      </c>
      <c r="F126" s="228" t="s">
        <v>5192</v>
      </c>
      <c r="G126" s="229" t="s">
        <v>191</v>
      </c>
      <c r="H126" s="230">
        <v>10</v>
      </c>
      <c r="I126" s="231"/>
      <c r="J126" s="232">
        <f>ROUND(I126*H126,2)</f>
        <v>0</v>
      </c>
      <c r="K126" s="228" t="s">
        <v>5163</v>
      </c>
      <c r="L126" s="233"/>
      <c r="M126" s="234" t="s">
        <v>32</v>
      </c>
      <c r="N126" s="235" t="s">
        <v>47</v>
      </c>
      <c r="O126" s="85"/>
      <c r="P126" s="222">
        <f>O126*H126</f>
        <v>0</v>
      </c>
      <c r="Q126" s="222">
        <v>0.0020999999999999999</v>
      </c>
      <c r="R126" s="222">
        <f>Q126*H126</f>
        <v>0.020999999999999998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163</v>
      </c>
      <c r="AT126" s="224" t="s">
        <v>159</v>
      </c>
      <c r="AU126" s="224" t="s">
        <v>85</v>
      </c>
      <c r="AY126" s="17" t="s">
        <v>151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7" t="s">
        <v>83</v>
      </c>
      <c r="BK126" s="225">
        <f>ROUND(I126*H126,2)</f>
        <v>0</v>
      </c>
      <c r="BL126" s="17" t="s">
        <v>164</v>
      </c>
      <c r="BM126" s="224" t="s">
        <v>5193</v>
      </c>
    </row>
    <row r="127" s="2" customFormat="1" ht="24.15" customHeight="1">
      <c r="A127" s="39"/>
      <c r="B127" s="40"/>
      <c r="C127" s="213" t="s">
        <v>193</v>
      </c>
      <c r="D127" s="213" t="s">
        <v>152</v>
      </c>
      <c r="E127" s="214" t="s">
        <v>5194</v>
      </c>
      <c r="F127" s="215" t="s">
        <v>5195</v>
      </c>
      <c r="G127" s="216" t="s">
        <v>191</v>
      </c>
      <c r="H127" s="217">
        <v>10</v>
      </c>
      <c r="I127" s="218"/>
      <c r="J127" s="219">
        <f>ROUND(I127*H127,2)</f>
        <v>0</v>
      </c>
      <c r="K127" s="215" t="s">
        <v>5163</v>
      </c>
      <c r="L127" s="45"/>
      <c r="M127" s="220" t="s">
        <v>32</v>
      </c>
      <c r="N127" s="221" t="s">
        <v>47</v>
      </c>
      <c r="O127" s="85"/>
      <c r="P127" s="222">
        <f>O127*H127</f>
        <v>0</v>
      </c>
      <c r="Q127" s="222">
        <v>0.0035999999999999999</v>
      </c>
      <c r="R127" s="222">
        <f>Q127*H127</f>
        <v>0.035999999999999997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157</v>
      </c>
      <c r="AT127" s="224" t="s">
        <v>152</v>
      </c>
      <c r="AU127" s="224" t="s">
        <v>85</v>
      </c>
      <c r="AY127" s="17" t="s">
        <v>151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7" t="s">
        <v>83</v>
      </c>
      <c r="BK127" s="225">
        <f>ROUND(I127*H127,2)</f>
        <v>0</v>
      </c>
      <c r="BL127" s="17" t="s">
        <v>157</v>
      </c>
      <c r="BM127" s="224" t="s">
        <v>5196</v>
      </c>
    </row>
    <row r="128" s="2" customFormat="1">
      <c r="A128" s="39"/>
      <c r="B128" s="40"/>
      <c r="C128" s="41"/>
      <c r="D128" s="280" t="s">
        <v>5165</v>
      </c>
      <c r="E128" s="41"/>
      <c r="F128" s="281" t="s">
        <v>5197</v>
      </c>
      <c r="G128" s="41"/>
      <c r="H128" s="41"/>
      <c r="I128" s="272"/>
      <c r="J128" s="41"/>
      <c r="K128" s="41"/>
      <c r="L128" s="45"/>
      <c r="M128" s="273"/>
      <c r="N128" s="274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7" t="s">
        <v>5165</v>
      </c>
      <c r="AU128" s="17" t="s">
        <v>85</v>
      </c>
    </row>
    <row r="129" s="2" customFormat="1" ht="24.15" customHeight="1">
      <c r="A129" s="39"/>
      <c r="B129" s="40"/>
      <c r="C129" s="213" t="s">
        <v>197</v>
      </c>
      <c r="D129" s="213" t="s">
        <v>152</v>
      </c>
      <c r="E129" s="214" t="s">
        <v>5198</v>
      </c>
      <c r="F129" s="215" t="s">
        <v>5199</v>
      </c>
      <c r="G129" s="216" t="s">
        <v>155</v>
      </c>
      <c r="H129" s="217">
        <v>5</v>
      </c>
      <c r="I129" s="218"/>
      <c r="J129" s="219">
        <f>ROUND(I129*H129,2)</f>
        <v>0</v>
      </c>
      <c r="K129" s="215" t="s">
        <v>5163</v>
      </c>
      <c r="L129" s="45"/>
      <c r="M129" s="220" t="s">
        <v>32</v>
      </c>
      <c r="N129" s="221" t="s">
        <v>47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157</v>
      </c>
      <c r="AT129" s="224" t="s">
        <v>152</v>
      </c>
      <c r="AU129" s="224" t="s">
        <v>85</v>
      </c>
      <c r="AY129" s="17" t="s">
        <v>151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7" t="s">
        <v>83</v>
      </c>
      <c r="BK129" s="225">
        <f>ROUND(I129*H129,2)</f>
        <v>0</v>
      </c>
      <c r="BL129" s="17" t="s">
        <v>157</v>
      </c>
      <c r="BM129" s="224" t="s">
        <v>5200</v>
      </c>
    </row>
    <row r="130" s="2" customFormat="1">
      <c r="A130" s="39"/>
      <c r="B130" s="40"/>
      <c r="C130" s="41"/>
      <c r="D130" s="280" t="s">
        <v>5165</v>
      </c>
      <c r="E130" s="41"/>
      <c r="F130" s="281" t="s">
        <v>5201</v>
      </c>
      <c r="G130" s="41"/>
      <c r="H130" s="41"/>
      <c r="I130" s="272"/>
      <c r="J130" s="41"/>
      <c r="K130" s="41"/>
      <c r="L130" s="45"/>
      <c r="M130" s="273"/>
      <c r="N130" s="274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7" t="s">
        <v>5165</v>
      </c>
      <c r="AU130" s="17" t="s">
        <v>85</v>
      </c>
    </row>
    <row r="131" s="2" customFormat="1" ht="37.8" customHeight="1">
      <c r="A131" s="39"/>
      <c r="B131" s="40"/>
      <c r="C131" s="213" t="s">
        <v>201</v>
      </c>
      <c r="D131" s="213" t="s">
        <v>152</v>
      </c>
      <c r="E131" s="214" t="s">
        <v>5202</v>
      </c>
      <c r="F131" s="215" t="s">
        <v>5203</v>
      </c>
      <c r="G131" s="216" t="s">
        <v>155</v>
      </c>
      <c r="H131" s="217">
        <v>5</v>
      </c>
      <c r="I131" s="218"/>
      <c r="J131" s="219">
        <f>ROUND(I131*H131,2)</f>
        <v>0</v>
      </c>
      <c r="K131" s="215" t="s">
        <v>5163</v>
      </c>
      <c r="L131" s="45"/>
      <c r="M131" s="220" t="s">
        <v>32</v>
      </c>
      <c r="N131" s="221" t="s">
        <v>47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157</v>
      </c>
      <c r="AT131" s="224" t="s">
        <v>152</v>
      </c>
      <c r="AU131" s="224" t="s">
        <v>85</v>
      </c>
      <c r="AY131" s="17" t="s">
        <v>151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7" t="s">
        <v>83</v>
      </c>
      <c r="BK131" s="225">
        <f>ROUND(I131*H131,2)</f>
        <v>0</v>
      </c>
      <c r="BL131" s="17" t="s">
        <v>157</v>
      </c>
      <c r="BM131" s="224" t="s">
        <v>5204</v>
      </c>
    </row>
    <row r="132" s="2" customFormat="1">
      <c r="A132" s="39"/>
      <c r="B132" s="40"/>
      <c r="C132" s="41"/>
      <c r="D132" s="280" t="s">
        <v>5165</v>
      </c>
      <c r="E132" s="41"/>
      <c r="F132" s="281" t="s">
        <v>5205</v>
      </c>
      <c r="G132" s="41"/>
      <c r="H132" s="41"/>
      <c r="I132" s="272"/>
      <c r="J132" s="41"/>
      <c r="K132" s="41"/>
      <c r="L132" s="45"/>
      <c r="M132" s="273"/>
      <c r="N132" s="274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7" t="s">
        <v>5165</v>
      </c>
      <c r="AU132" s="17" t="s">
        <v>85</v>
      </c>
    </row>
    <row r="133" s="2" customFormat="1" ht="24.15" customHeight="1">
      <c r="A133" s="39"/>
      <c r="B133" s="40"/>
      <c r="C133" s="226" t="s">
        <v>205</v>
      </c>
      <c r="D133" s="226" t="s">
        <v>159</v>
      </c>
      <c r="E133" s="227" t="s">
        <v>5206</v>
      </c>
      <c r="F133" s="228" t="s">
        <v>5207</v>
      </c>
      <c r="G133" s="229" t="s">
        <v>5208</v>
      </c>
      <c r="H133" s="230">
        <v>1</v>
      </c>
      <c r="I133" s="231"/>
      <c r="J133" s="232">
        <f>ROUND(I133*H133,2)</f>
        <v>0</v>
      </c>
      <c r="K133" s="228" t="s">
        <v>5163</v>
      </c>
      <c r="L133" s="233"/>
      <c r="M133" s="234" t="s">
        <v>32</v>
      </c>
      <c r="N133" s="235" t="s">
        <v>47</v>
      </c>
      <c r="O133" s="85"/>
      <c r="P133" s="222">
        <f>O133*H133</f>
        <v>0</v>
      </c>
      <c r="Q133" s="222">
        <v>0.016500000000000001</v>
      </c>
      <c r="R133" s="222">
        <f>Q133*H133</f>
        <v>0.016500000000000001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163</v>
      </c>
      <c r="AT133" s="224" t="s">
        <v>159</v>
      </c>
      <c r="AU133" s="224" t="s">
        <v>85</v>
      </c>
      <c r="AY133" s="17" t="s">
        <v>151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7" t="s">
        <v>83</v>
      </c>
      <c r="BK133" s="225">
        <f>ROUND(I133*H133,2)</f>
        <v>0</v>
      </c>
      <c r="BL133" s="17" t="s">
        <v>164</v>
      </c>
      <c r="BM133" s="224" t="s">
        <v>5209</v>
      </c>
    </row>
    <row r="134" s="2" customFormat="1" ht="24.15" customHeight="1">
      <c r="A134" s="39"/>
      <c r="B134" s="40"/>
      <c r="C134" s="226" t="s">
        <v>209</v>
      </c>
      <c r="D134" s="226" t="s">
        <v>159</v>
      </c>
      <c r="E134" s="227" t="s">
        <v>5210</v>
      </c>
      <c r="F134" s="228" t="s">
        <v>5211</v>
      </c>
      <c r="G134" s="229" t="s">
        <v>5208</v>
      </c>
      <c r="H134" s="230">
        <v>1</v>
      </c>
      <c r="I134" s="231"/>
      <c r="J134" s="232">
        <f>ROUND(I134*H134,2)</f>
        <v>0</v>
      </c>
      <c r="K134" s="228" t="s">
        <v>5163</v>
      </c>
      <c r="L134" s="233"/>
      <c r="M134" s="234" t="s">
        <v>32</v>
      </c>
      <c r="N134" s="235" t="s">
        <v>47</v>
      </c>
      <c r="O134" s="85"/>
      <c r="P134" s="222">
        <f>O134*H134</f>
        <v>0</v>
      </c>
      <c r="Q134" s="222">
        <v>0.0042300000000000003</v>
      </c>
      <c r="R134" s="222">
        <f>Q134*H134</f>
        <v>0.0042300000000000003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163</v>
      </c>
      <c r="AT134" s="224" t="s">
        <v>159</v>
      </c>
      <c r="AU134" s="224" t="s">
        <v>85</v>
      </c>
      <c r="AY134" s="17" t="s">
        <v>151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7" t="s">
        <v>83</v>
      </c>
      <c r="BK134" s="225">
        <f>ROUND(I134*H134,2)</f>
        <v>0</v>
      </c>
      <c r="BL134" s="17" t="s">
        <v>164</v>
      </c>
      <c r="BM134" s="224" t="s">
        <v>5212</v>
      </c>
    </row>
    <row r="135" s="2" customFormat="1" ht="16.5" customHeight="1">
      <c r="A135" s="39"/>
      <c r="B135" s="40"/>
      <c r="C135" s="226" t="s">
        <v>213</v>
      </c>
      <c r="D135" s="226" t="s">
        <v>159</v>
      </c>
      <c r="E135" s="227" t="s">
        <v>5213</v>
      </c>
      <c r="F135" s="228" t="s">
        <v>5214</v>
      </c>
      <c r="G135" s="229" t="s">
        <v>5215</v>
      </c>
      <c r="H135" s="230">
        <v>1</v>
      </c>
      <c r="I135" s="231"/>
      <c r="J135" s="232">
        <f>ROUND(I135*H135,2)</f>
        <v>0</v>
      </c>
      <c r="K135" s="228" t="s">
        <v>5163</v>
      </c>
      <c r="L135" s="233"/>
      <c r="M135" s="234" t="s">
        <v>32</v>
      </c>
      <c r="N135" s="235" t="s">
        <v>47</v>
      </c>
      <c r="O135" s="85"/>
      <c r="P135" s="222">
        <f>O135*H135</f>
        <v>0</v>
      </c>
      <c r="Q135" s="222">
        <v>0.00122</v>
      </c>
      <c r="R135" s="222">
        <f>Q135*H135</f>
        <v>0.00122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163</v>
      </c>
      <c r="AT135" s="224" t="s">
        <v>159</v>
      </c>
      <c r="AU135" s="224" t="s">
        <v>85</v>
      </c>
      <c r="AY135" s="17" t="s">
        <v>151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7" t="s">
        <v>83</v>
      </c>
      <c r="BK135" s="225">
        <f>ROUND(I135*H135,2)</f>
        <v>0</v>
      </c>
      <c r="BL135" s="17" t="s">
        <v>164</v>
      </c>
      <c r="BM135" s="224" t="s">
        <v>5216</v>
      </c>
    </row>
    <row r="136" s="2" customFormat="1" ht="16.5" customHeight="1">
      <c r="A136" s="39"/>
      <c r="B136" s="40"/>
      <c r="C136" s="226" t="s">
        <v>8</v>
      </c>
      <c r="D136" s="226" t="s">
        <v>159</v>
      </c>
      <c r="E136" s="227" t="s">
        <v>5217</v>
      </c>
      <c r="F136" s="228" t="s">
        <v>5218</v>
      </c>
      <c r="G136" s="229" t="s">
        <v>554</v>
      </c>
      <c r="H136" s="230">
        <v>1</v>
      </c>
      <c r="I136" s="231"/>
      <c r="J136" s="232">
        <f>ROUND(I136*H136,2)</f>
        <v>0</v>
      </c>
      <c r="K136" s="228" t="s">
        <v>5163</v>
      </c>
      <c r="L136" s="233"/>
      <c r="M136" s="234" t="s">
        <v>32</v>
      </c>
      <c r="N136" s="235" t="s">
        <v>47</v>
      </c>
      <c r="O136" s="85"/>
      <c r="P136" s="222">
        <f>O136*H136</f>
        <v>0</v>
      </c>
      <c r="Q136" s="222">
        <v>1</v>
      </c>
      <c r="R136" s="222">
        <f>Q136*H136</f>
        <v>1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163</v>
      </c>
      <c r="AT136" s="224" t="s">
        <v>159</v>
      </c>
      <c r="AU136" s="224" t="s">
        <v>85</v>
      </c>
      <c r="AY136" s="17" t="s">
        <v>151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7" t="s">
        <v>83</v>
      </c>
      <c r="BK136" s="225">
        <f>ROUND(I136*H136,2)</f>
        <v>0</v>
      </c>
      <c r="BL136" s="17" t="s">
        <v>164</v>
      </c>
      <c r="BM136" s="224" t="s">
        <v>5219</v>
      </c>
    </row>
    <row r="137" s="2" customFormat="1" ht="37.8" customHeight="1">
      <c r="A137" s="39"/>
      <c r="B137" s="40"/>
      <c r="C137" s="213" t="s">
        <v>220</v>
      </c>
      <c r="D137" s="213" t="s">
        <v>152</v>
      </c>
      <c r="E137" s="214" t="s">
        <v>5220</v>
      </c>
      <c r="F137" s="215" t="s">
        <v>5221</v>
      </c>
      <c r="G137" s="216" t="s">
        <v>191</v>
      </c>
      <c r="H137" s="217">
        <v>15</v>
      </c>
      <c r="I137" s="218"/>
      <c r="J137" s="219">
        <f>ROUND(I137*H137,2)</f>
        <v>0</v>
      </c>
      <c r="K137" s="215" t="s">
        <v>5163</v>
      </c>
      <c r="L137" s="45"/>
      <c r="M137" s="220" t="s">
        <v>32</v>
      </c>
      <c r="N137" s="221" t="s">
        <v>47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157</v>
      </c>
      <c r="AT137" s="224" t="s">
        <v>152</v>
      </c>
      <c r="AU137" s="224" t="s">
        <v>85</v>
      </c>
      <c r="AY137" s="17" t="s">
        <v>151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7" t="s">
        <v>83</v>
      </c>
      <c r="BK137" s="225">
        <f>ROUND(I137*H137,2)</f>
        <v>0</v>
      </c>
      <c r="BL137" s="17" t="s">
        <v>157</v>
      </c>
      <c r="BM137" s="224" t="s">
        <v>5222</v>
      </c>
    </row>
    <row r="138" s="2" customFormat="1">
      <c r="A138" s="39"/>
      <c r="B138" s="40"/>
      <c r="C138" s="41"/>
      <c r="D138" s="280" t="s">
        <v>5165</v>
      </c>
      <c r="E138" s="41"/>
      <c r="F138" s="281" t="s">
        <v>5223</v>
      </c>
      <c r="G138" s="41"/>
      <c r="H138" s="41"/>
      <c r="I138" s="272"/>
      <c r="J138" s="41"/>
      <c r="K138" s="41"/>
      <c r="L138" s="45"/>
      <c r="M138" s="273"/>
      <c r="N138" s="274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7" t="s">
        <v>5165</v>
      </c>
      <c r="AU138" s="17" t="s">
        <v>85</v>
      </c>
    </row>
    <row r="139" s="2" customFormat="1" ht="24.15" customHeight="1">
      <c r="A139" s="39"/>
      <c r="B139" s="40"/>
      <c r="C139" s="213" t="s">
        <v>224</v>
      </c>
      <c r="D139" s="213" t="s">
        <v>152</v>
      </c>
      <c r="E139" s="214" t="s">
        <v>5224</v>
      </c>
      <c r="F139" s="215" t="s">
        <v>5225</v>
      </c>
      <c r="G139" s="216" t="s">
        <v>162</v>
      </c>
      <c r="H139" s="217">
        <v>5</v>
      </c>
      <c r="I139" s="218"/>
      <c r="J139" s="219">
        <f>ROUND(I139*H139,2)</f>
        <v>0</v>
      </c>
      <c r="K139" s="215" t="s">
        <v>5163</v>
      </c>
      <c r="L139" s="45"/>
      <c r="M139" s="220" t="s">
        <v>32</v>
      </c>
      <c r="N139" s="221" t="s">
        <v>47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157</v>
      </c>
      <c r="AT139" s="224" t="s">
        <v>152</v>
      </c>
      <c r="AU139" s="224" t="s">
        <v>85</v>
      </c>
      <c r="AY139" s="17" t="s">
        <v>151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7" t="s">
        <v>83</v>
      </c>
      <c r="BK139" s="225">
        <f>ROUND(I139*H139,2)</f>
        <v>0</v>
      </c>
      <c r="BL139" s="17" t="s">
        <v>157</v>
      </c>
      <c r="BM139" s="224" t="s">
        <v>5226</v>
      </c>
    </row>
    <row r="140" s="2" customFormat="1">
      <c r="A140" s="39"/>
      <c r="B140" s="40"/>
      <c r="C140" s="41"/>
      <c r="D140" s="280" t="s">
        <v>5165</v>
      </c>
      <c r="E140" s="41"/>
      <c r="F140" s="281" t="s">
        <v>5227</v>
      </c>
      <c r="G140" s="41"/>
      <c r="H140" s="41"/>
      <c r="I140" s="272"/>
      <c r="J140" s="41"/>
      <c r="K140" s="41"/>
      <c r="L140" s="45"/>
      <c r="M140" s="273"/>
      <c r="N140" s="274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7" t="s">
        <v>5165</v>
      </c>
      <c r="AU140" s="17" t="s">
        <v>85</v>
      </c>
    </row>
    <row r="141" s="2" customFormat="1">
      <c r="A141" s="39"/>
      <c r="B141" s="40"/>
      <c r="C141" s="41"/>
      <c r="D141" s="240" t="s">
        <v>2145</v>
      </c>
      <c r="E141" s="41"/>
      <c r="F141" s="271" t="s">
        <v>5228</v>
      </c>
      <c r="G141" s="41"/>
      <c r="H141" s="41"/>
      <c r="I141" s="272"/>
      <c r="J141" s="41"/>
      <c r="K141" s="41"/>
      <c r="L141" s="45"/>
      <c r="M141" s="273"/>
      <c r="N141" s="274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7" t="s">
        <v>2145</v>
      </c>
      <c r="AU141" s="17" t="s">
        <v>85</v>
      </c>
    </row>
    <row r="142" s="2" customFormat="1" ht="16.5" customHeight="1">
      <c r="A142" s="39"/>
      <c r="B142" s="40"/>
      <c r="C142" s="226" t="s">
        <v>228</v>
      </c>
      <c r="D142" s="226" t="s">
        <v>159</v>
      </c>
      <c r="E142" s="227" t="s">
        <v>5229</v>
      </c>
      <c r="F142" s="228" t="s">
        <v>5230</v>
      </c>
      <c r="G142" s="229" t="s">
        <v>172</v>
      </c>
      <c r="H142" s="230">
        <v>5</v>
      </c>
      <c r="I142" s="231"/>
      <c r="J142" s="232">
        <f>ROUND(I142*H142,2)</f>
        <v>0</v>
      </c>
      <c r="K142" s="228" t="s">
        <v>5163</v>
      </c>
      <c r="L142" s="233"/>
      <c r="M142" s="234" t="s">
        <v>32</v>
      </c>
      <c r="N142" s="235" t="s">
        <v>47</v>
      </c>
      <c r="O142" s="85"/>
      <c r="P142" s="222">
        <f>O142*H142</f>
        <v>0</v>
      </c>
      <c r="Q142" s="222">
        <v>0.018200000000000001</v>
      </c>
      <c r="R142" s="222">
        <f>Q142*H142</f>
        <v>0.090999999999999998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163</v>
      </c>
      <c r="AT142" s="224" t="s">
        <v>159</v>
      </c>
      <c r="AU142" s="224" t="s">
        <v>85</v>
      </c>
      <c r="AY142" s="17" t="s">
        <v>151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7" t="s">
        <v>83</v>
      </c>
      <c r="BK142" s="225">
        <f>ROUND(I142*H142,2)</f>
        <v>0</v>
      </c>
      <c r="BL142" s="17" t="s">
        <v>164</v>
      </c>
      <c r="BM142" s="224" t="s">
        <v>5231</v>
      </c>
    </row>
    <row r="143" s="2" customFormat="1" ht="16.5" customHeight="1">
      <c r="A143" s="39"/>
      <c r="B143" s="40"/>
      <c r="C143" s="226" t="s">
        <v>232</v>
      </c>
      <c r="D143" s="226" t="s">
        <v>159</v>
      </c>
      <c r="E143" s="227" t="s">
        <v>5232</v>
      </c>
      <c r="F143" s="228" t="s">
        <v>5233</v>
      </c>
      <c r="G143" s="229" t="s">
        <v>5215</v>
      </c>
      <c r="H143" s="230">
        <v>1</v>
      </c>
      <c r="I143" s="231"/>
      <c r="J143" s="232">
        <f>ROUND(I143*H143,2)</f>
        <v>0</v>
      </c>
      <c r="K143" s="228" t="s">
        <v>5163</v>
      </c>
      <c r="L143" s="233"/>
      <c r="M143" s="234" t="s">
        <v>32</v>
      </c>
      <c r="N143" s="235" t="s">
        <v>47</v>
      </c>
      <c r="O143" s="85"/>
      <c r="P143" s="222">
        <f>O143*H143</f>
        <v>0</v>
      </c>
      <c r="Q143" s="222">
        <v>0.0011999999999999999</v>
      </c>
      <c r="R143" s="222">
        <f>Q143*H143</f>
        <v>0.0011999999999999999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163</v>
      </c>
      <c r="AT143" s="224" t="s">
        <v>159</v>
      </c>
      <c r="AU143" s="224" t="s">
        <v>85</v>
      </c>
      <c r="AY143" s="17" t="s">
        <v>151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7" t="s">
        <v>83</v>
      </c>
      <c r="BK143" s="225">
        <f>ROUND(I143*H143,2)</f>
        <v>0</v>
      </c>
      <c r="BL143" s="17" t="s">
        <v>164</v>
      </c>
      <c r="BM143" s="224" t="s">
        <v>5234</v>
      </c>
    </row>
    <row r="144" s="2" customFormat="1">
      <c r="A144" s="39"/>
      <c r="B144" s="40"/>
      <c r="C144" s="41"/>
      <c r="D144" s="240" t="s">
        <v>2145</v>
      </c>
      <c r="E144" s="41"/>
      <c r="F144" s="271" t="s">
        <v>5235</v>
      </c>
      <c r="G144" s="41"/>
      <c r="H144" s="41"/>
      <c r="I144" s="272"/>
      <c r="J144" s="41"/>
      <c r="K144" s="41"/>
      <c r="L144" s="45"/>
      <c r="M144" s="273"/>
      <c r="N144" s="274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7" t="s">
        <v>2145</v>
      </c>
      <c r="AU144" s="17" t="s">
        <v>85</v>
      </c>
    </row>
    <row r="145" s="2" customFormat="1" ht="16.5" customHeight="1">
      <c r="A145" s="39"/>
      <c r="B145" s="40"/>
      <c r="C145" s="226" t="s">
        <v>236</v>
      </c>
      <c r="D145" s="226" t="s">
        <v>159</v>
      </c>
      <c r="E145" s="227" t="s">
        <v>5236</v>
      </c>
      <c r="F145" s="228" t="s">
        <v>5237</v>
      </c>
      <c r="G145" s="229" t="s">
        <v>2017</v>
      </c>
      <c r="H145" s="230">
        <v>1</v>
      </c>
      <c r="I145" s="231"/>
      <c r="J145" s="232">
        <f>ROUND(I145*H145,2)</f>
        <v>0</v>
      </c>
      <c r="K145" s="228" t="s">
        <v>5163</v>
      </c>
      <c r="L145" s="233"/>
      <c r="M145" s="234" t="s">
        <v>32</v>
      </c>
      <c r="N145" s="235" t="s">
        <v>47</v>
      </c>
      <c r="O145" s="85"/>
      <c r="P145" s="222">
        <f>O145*H145</f>
        <v>0</v>
      </c>
      <c r="Q145" s="222">
        <v>0.001</v>
      </c>
      <c r="R145" s="222">
        <f>Q145*H145</f>
        <v>0.001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163</v>
      </c>
      <c r="AT145" s="224" t="s">
        <v>159</v>
      </c>
      <c r="AU145" s="224" t="s">
        <v>85</v>
      </c>
      <c r="AY145" s="17" t="s">
        <v>151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7" t="s">
        <v>83</v>
      </c>
      <c r="BK145" s="225">
        <f>ROUND(I145*H145,2)</f>
        <v>0</v>
      </c>
      <c r="BL145" s="17" t="s">
        <v>164</v>
      </c>
      <c r="BM145" s="224" t="s">
        <v>5238</v>
      </c>
    </row>
    <row r="146" s="2" customFormat="1">
      <c r="A146" s="39"/>
      <c r="B146" s="40"/>
      <c r="C146" s="41"/>
      <c r="D146" s="240" t="s">
        <v>2145</v>
      </c>
      <c r="E146" s="41"/>
      <c r="F146" s="271" t="s">
        <v>5239</v>
      </c>
      <c r="G146" s="41"/>
      <c r="H146" s="41"/>
      <c r="I146" s="272"/>
      <c r="J146" s="41"/>
      <c r="K146" s="41"/>
      <c r="L146" s="45"/>
      <c r="M146" s="273"/>
      <c r="N146" s="274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7" t="s">
        <v>2145</v>
      </c>
      <c r="AU146" s="17" t="s">
        <v>85</v>
      </c>
    </row>
    <row r="147" s="2" customFormat="1" ht="16.5" customHeight="1">
      <c r="A147" s="39"/>
      <c r="B147" s="40"/>
      <c r="C147" s="226" t="s">
        <v>7</v>
      </c>
      <c r="D147" s="226" t="s">
        <v>159</v>
      </c>
      <c r="E147" s="227" t="s">
        <v>5240</v>
      </c>
      <c r="F147" s="228" t="s">
        <v>5241</v>
      </c>
      <c r="G147" s="229" t="s">
        <v>2017</v>
      </c>
      <c r="H147" s="230">
        <v>1</v>
      </c>
      <c r="I147" s="231"/>
      <c r="J147" s="232">
        <f>ROUND(I147*H147,2)</f>
        <v>0</v>
      </c>
      <c r="K147" s="228" t="s">
        <v>5163</v>
      </c>
      <c r="L147" s="233"/>
      <c r="M147" s="234" t="s">
        <v>32</v>
      </c>
      <c r="N147" s="235" t="s">
        <v>47</v>
      </c>
      <c r="O147" s="85"/>
      <c r="P147" s="222">
        <f>O147*H147</f>
        <v>0</v>
      </c>
      <c r="Q147" s="222">
        <v>0.001</v>
      </c>
      <c r="R147" s="222">
        <f>Q147*H147</f>
        <v>0.001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163</v>
      </c>
      <c r="AT147" s="224" t="s">
        <v>159</v>
      </c>
      <c r="AU147" s="224" t="s">
        <v>85</v>
      </c>
      <c r="AY147" s="17" t="s">
        <v>151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7" t="s">
        <v>83</v>
      </c>
      <c r="BK147" s="225">
        <f>ROUND(I147*H147,2)</f>
        <v>0</v>
      </c>
      <c r="BL147" s="17" t="s">
        <v>164</v>
      </c>
      <c r="BM147" s="224" t="s">
        <v>5242</v>
      </c>
    </row>
    <row r="148" s="2" customFormat="1">
      <c r="A148" s="39"/>
      <c r="B148" s="40"/>
      <c r="C148" s="41"/>
      <c r="D148" s="240" t="s">
        <v>2145</v>
      </c>
      <c r="E148" s="41"/>
      <c r="F148" s="271" t="s">
        <v>5243</v>
      </c>
      <c r="G148" s="41"/>
      <c r="H148" s="41"/>
      <c r="I148" s="272"/>
      <c r="J148" s="41"/>
      <c r="K148" s="41"/>
      <c r="L148" s="45"/>
      <c r="M148" s="273"/>
      <c r="N148" s="274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7" t="s">
        <v>2145</v>
      </c>
      <c r="AU148" s="17" t="s">
        <v>85</v>
      </c>
    </row>
    <row r="149" s="2" customFormat="1" ht="16.5" customHeight="1">
      <c r="A149" s="39"/>
      <c r="B149" s="40"/>
      <c r="C149" s="226" t="s">
        <v>243</v>
      </c>
      <c r="D149" s="226" t="s">
        <v>159</v>
      </c>
      <c r="E149" s="227" t="s">
        <v>5244</v>
      </c>
      <c r="F149" s="228" t="s">
        <v>5245</v>
      </c>
      <c r="G149" s="229" t="s">
        <v>2017</v>
      </c>
      <c r="H149" s="230">
        <v>1</v>
      </c>
      <c r="I149" s="231"/>
      <c r="J149" s="232">
        <f>ROUND(I149*H149,2)</f>
        <v>0</v>
      </c>
      <c r="K149" s="228" t="s">
        <v>5163</v>
      </c>
      <c r="L149" s="233"/>
      <c r="M149" s="234" t="s">
        <v>32</v>
      </c>
      <c r="N149" s="235" t="s">
        <v>47</v>
      </c>
      <c r="O149" s="85"/>
      <c r="P149" s="222">
        <f>O149*H149</f>
        <v>0</v>
      </c>
      <c r="Q149" s="222">
        <v>0.001</v>
      </c>
      <c r="R149" s="222">
        <f>Q149*H149</f>
        <v>0.001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163</v>
      </c>
      <c r="AT149" s="224" t="s">
        <v>159</v>
      </c>
      <c r="AU149" s="224" t="s">
        <v>85</v>
      </c>
      <c r="AY149" s="17" t="s">
        <v>151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7" t="s">
        <v>83</v>
      </c>
      <c r="BK149" s="225">
        <f>ROUND(I149*H149,2)</f>
        <v>0</v>
      </c>
      <c r="BL149" s="17" t="s">
        <v>164</v>
      </c>
      <c r="BM149" s="224" t="s">
        <v>5246</v>
      </c>
    </row>
    <row r="150" s="2" customFormat="1">
      <c r="A150" s="39"/>
      <c r="B150" s="40"/>
      <c r="C150" s="41"/>
      <c r="D150" s="240" t="s">
        <v>2145</v>
      </c>
      <c r="E150" s="41"/>
      <c r="F150" s="271" t="s">
        <v>5247</v>
      </c>
      <c r="G150" s="41"/>
      <c r="H150" s="41"/>
      <c r="I150" s="272"/>
      <c r="J150" s="41"/>
      <c r="K150" s="41"/>
      <c r="L150" s="45"/>
      <c r="M150" s="273"/>
      <c r="N150" s="274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7" t="s">
        <v>2145</v>
      </c>
      <c r="AU150" s="17" t="s">
        <v>85</v>
      </c>
    </row>
    <row r="151" s="2" customFormat="1" ht="16.5" customHeight="1">
      <c r="A151" s="39"/>
      <c r="B151" s="40"/>
      <c r="C151" s="226" t="s">
        <v>247</v>
      </c>
      <c r="D151" s="226" t="s">
        <v>159</v>
      </c>
      <c r="E151" s="227" t="s">
        <v>5248</v>
      </c>
      <c r="F151" s="228" t="s">
        <v>5249</v>
      </c>
      <c r="G151" s="229" t="s">
        <v>2017</v>
      </c>
      <c r="H151" s="230">
        <v>0.10000000000000001</v>
      </c>
      <c r="I151" s="231"/>
      <c r="J151" s="232">
        <f>ROUND(I151*H151,2)</f>
        <v>0</v>
      </c>
      <c r="K151" s="228" t="s">
        <v>5163</v>
      </c>
      <c r="L151" s="233"/>
      <c r="M151" s="234" t="s">
        <v>32</v>
      </c>
      <c r="N151" s="235" t="s">
        <v>47</v>
      </c>
      <c r="O151" s="85"/>
      <c r="P151" s="222">
        <f>O151*H151</f>
        <v>0</v>
      </c>
      <c r="Q151" s="222">
        <v>0.001</v>
      </c>
      <c r="R151" s="222">
        <f>Q151*H151</f>
        <v>0.00010000000000000001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163</v>
      </c>
      <c r="AT151" s="224" t="s">
        <v>159</v>
      </c>
      <c r="AU151" s="224" t="s">
        <v>85</v>
      </c>
      <c r="AY151" s="17" t="s">
        <v>151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7" t="s">
        <v>83</v>
      </c>
      <c r="BK151" s="225">
        <f>ROUND(I151*H151,2)</f>
        <v>0</v>
      </c>
      <c r="BL151" s="17" t="s">
        <v>164</v>
      </c>
      <c r="BM151" s="224" t="s">
        <v>5250</v>
      </c>
    </row>
    <row r="152" s="2" customFormat="1" ht="16.5" customHeight="1">
      <c r="A152" s="39"/>
      <c r="B152" s="40"/>
      <c r="C152" s="226" t="s">
        <v>251</v>
      </c>
      <c r="D152" s="226" t="s">
        <v>159</v>
      </c>
      <c r="E152" s="227" t="s">
        <v>5251</v>
      </c>
      <c r="F152" s="228" t="s">
        <v>5252</v>
      </c>
      <c r="G152" s="229" t="s">
        <v>191</v>
      </c>
      <c r="H152" s="230">
        <v>25</v>
      </c>
      <c r="I152" s="231"/>
      <c r="J152" s="232">
        <f>ROUND(I152*H152,2)</f>
        <v>0</v>
      </c>
      <c r="K152" s="228" t="s">
        <v>5163</v>
      </c>
      <c r="L152" s="233"/>
      <c r="M152" s="234" t="s">
        <v>32</v>
      </c>
      <c r="N152" s="235" t="s">
        <v>47</v>
      </c>
      <c r="O152" s="85"/>
      <c r="P152" s="222">
        <f>O152*H152</f>
        <v>0</v>
      </c>
      <c r="Q152" s="222">
        <v>0.00050000000000000001</v>
      </c>
      <c r="R152" s="222">
        <f>Q152*H152</f>
        <v>0.012500000000000001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163</v>
      </c>
      <c r="AT152" s="224" t="s">
        <v>159</v>
      </c>
      <c r="AU152" s="224" t="s">
        <v>85</v>
      </c>
      <c r="AY152" s="17" t="s">
        <v>151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7" t="s">
        <v>83</v>
      </c>
      <c r="BK152" s="225">
        <f>ROUND(I152*H152,2)</f>
        <v>0</v>
      </c>
      <c r="BL152" s="17" t="s">
        <v>164</v>
      </c>
      <c r="BM152" s="224" t="s">
        <v>5253</v>
      </c>
    </row>
    <row r="153" s="2" customFormat="1" ht="16.5" customHeight="1">
      <c r="A153" s="39"/>
      <c r="B153" s="40"/>
      <c r="C153" s="226" t="s">
        <v>255</v>
      </c>
      <c r="D153" s="226" t="s">
        <v>159</v>
      </c>
      <c r="E153" s="227" t="s">
        <v>5254</v>
      </c>
      <c r="F153" s="228" t="s">
        <v>5255</v>
      </c>
      <c r="G153" s="229" t="s">
        <v>191</v>
      </c>
      <c r="H153" s="230">
        <v>10</v>
      </c>
      <c r="I153" s="231"/>
      <c r="J153" s="232">
        <f>ROUND(I153*H153,2)</f>
        <v>0</v>
      </c>
      <c r="K153" s="228" t="s">
        <v>5163</v>
      </c>
      <c r="L153" s="233"/>
      <c r="M153" s="234" t="s">
        <v>32</v>
      </c>
      <c r="N153" s="235" t="s">
        <v>47</v>
      </c>
      <c r="O153" s="85"/>
      <c r="P153" s="222">
        <f>O153*H153</f>
        <v>0</v>
      </c>
      <c r="Q153" s="222">
        <v>0.00055999999999999995</v>
      </c>
      <c r="R153" s="222">
        <f>Q153*H153</f>
        <v>0.0055999999999999991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163</v>
      </c>
      <c r="AT153" s="224" t="s">
        <v>159</v>
      </c>
      <c r="AU153" s="224" t="s">
        <v>85</v>
      </c>
      <c r="AY153" s="17" t="s">
        <v>151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7" t="s">
        <v>83</v>
      </c>
      <c r="BK153" s="225">
        <f>ROUND(I153*H153,2)</f>
        <v>0</v>
      </c>
      <c r="BL153" s="17" t="s">
        <v>164</v>
      </c>
      <c r="BM153" s="224" t="s">
        <v>5256</v>
      </c>
    </row>
    <row r="154" s="2" customFormat="1" ht="16.5" customHeight="1">
      <c r="A154" s="39"/>
      <c r="B154" s="40"/>
      <c r="C154" s="226" t="s">
        <v>259</v>
      </c>
      <c r="D154" s="226" t="s">
        <v>159</v>
      </c>
      <c r="E154" s="227" t="s">
        <v>5257</v>
      </c>
      <c r="F154" s="228" t="s">
        <v>5258</v>
      </c>
      <c r="G154" s="229" t="s">
        <v>162</v>
      </c>
      <c r="H154" s="230">
        <v>1</v>
      </c>
      <c r="I154" s="231"/>
      <c r="J154" s="232">
        <f>ROUND(I154*H154,2)</f>
        <v>0</v>
      </c>
      <c r="K154" s="228" t="s">
        <v>5163</v>
      </c>
      <c r="L154" s="233"/>
      <c r="M154" s="234" t="s">
        <v>32</v>
      </c>
      <c r="N154" s="235" t="s">
        <v>47</v>
      </c>
      <c r="O154" s="85"/>
      <c r="P154" s="222">
        <f>O154*H154</f>
        <v>0</v>
      </c>
      <c r="Q154" s="222">
        <v>0.084000000000000005</v>
      </c>
      <c r="R154" s="222">
        <f>Q154*H154</f>
        <v>0.084000000000000005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163</v>
      </c>
      <c r="AT154" s="224" t="s">
        <v>159</v>
      </c>
      <c r="AU154" s="224" t="s">
        <v>85</v>
      </c>
      <c r="AY154" s="17" t="s">
        <v>151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7" t="s">
        <v>83</v>
      </c>
      <c r="BK154" s="225">
        <f>ROUND(I154*H154,2)</f>
        <v>0</v>
      </c>
      <c r="BL154" s="17" t="s">
        <v>164</v>
      </c>
      <c r="BM154" s="224" t="s">
        <v>5259</v>
      </c>
    </row>
    <row r="155" s="2" customFormat="1">
      <c r="A155" s="39"/>
      <c r="B155" s="40"/>
      <c r="C155" s="41"/>
      <c r="D155" s="240" t="s">
        <v>2145</v>
      </c>
      <c r="E155" s="41"/>
      <c r="F155" s="271" t="s">
        <v>5260</v>
      </c>
      <c r="G155" s="41"/>
      <c r="H155" s="41"/>
      <c r="I155" s="272"/>
      <c r="J155" s="41"/>
      <c r="K155" s="41"/>
      <c r="L155" s="45"/>
      <c r="M155" s="273"/>
      <c r="N155" s="274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7" t="s">
        <v>2145</v>
      </c>
      <c r="AU155" s="17" t="s">
        <v>85</v>
      </c>
    </row>
    <row r="156" s="2" customFormat="1" ht="16.5" customHeight="1">
      <c r="A156" s="39"/>
      <c r="B156" s="40"/>
      <c r="C156" s="226" t="s">
        <v>263</v>
      </c>
      <c r="D156" s="226" t="s">
        <v>159</v>
      </c>
      <c r="E156" s="227" t="s">
        <v>5261</v>
      </c>
      <c r="F156" s="228" t="s">
        <v>5262</v>
      </c>
      <c r="G156" s="229" t="s">
        <v>162</v>
      </c>
      <c r="H156" s="230">
        <v>5</v>
      </c>
      <c r="I156" s="231"/>
      <c r="J156" s="232">
        <f>ROUND(I156*H156,2)</f>
        <v>0</v>
      </c>
      <c r="K156" s="228" t="s">
        <v>5163</v>
      </c>
      <c r="L156" s="233"/>
      <c r="M156" s="234" t="s">
        <v>32</v>
      </c>
      <c r="N156" s="235" t="s">
        <v>47</v>
      </c>
      <c r="O156" s="85"/>
      <c r="P156" s="222">
        <f>O156*H156</f>
        <v>0</v>
      </c>
      <c r="Q156" s="222">
        <v>0.0022000000000000001</v>
      </c>
      <c r="R156" s="222">
        <f>Q156*H156</f>
        <v>0.011000000000000001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163</v>
      </c>
      <c r="AT156" s="224" t="s">
        <v>159</v>
      </c>
      <c r="AU156" s="224" t="s">
        <v>85</v>
      </c>
      <c r="AY156" s="17" t="s">
        <v>151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7" t="s">
        <v>83</v>
      </c>
      <c r="BK156" s="225">
        <f>ROUND(I156*H156,2)</f>
        <v>0</v>
      </c>
      <c r="BL156" s="17" t="s">
        <v>164</v>
      </c>
      <c r="BM156" s="224" t="s">
        <v>5263</v>
      </c>
    </row>
    <row r="157" s="2" customFormat="1" ht="16.5" customHeight="1">
      <c r="A157" s="39"/>
      <c r="B157" s="40"/>
      <c r="C157" s="226" t="s">
        <v>267</v>
      </c>
      <c r="D157" s="226" t="s">
        <v>159</v>
      </c>
      <c r="E157" s="227" t="s">
        <v>5264</v>
      </c>
      <c r="F157" s="228" t="s">
        <v>5265</v>
      </c>
      <c r="G157" s="229" t="s">
        <v>162</v>
      </c>
      <c r="H157" s="230">
        <v>5</v>
      </c>
      <c r="I157" s="231"/>
      <c r="J157" s="232">
        <f>ROUND(I157*H157,2)</f>
        <v>0</v>
      </c>
      <c r="K157" s="228" t="s">
        <v>5163</v>
      </c>
      <c r="L157" s="233"/>
      <c r="M157" s="234" t="s">
        <v>32</v>
      </c>
      <c r="N157" s="235" t="s">
        <v>47</v>
      </c>
      <c r="O157" s="85"/>
      <c r="P157" s="222">
        <f>O157*H157</f>
        <v>0</v>
      </c>
      <c r="Q157" s="222">
        <v>0.00014999999999999999</v>
      </c>
      <c r="R157" s="222">
        <f>Q157*H157</f>
        <v>0.00074999999999999991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163</v>
      </c>
      <c r="AT157" s="224" t="s">
        <v>159</v>
      </c>
      <c r="AU157" s="224" t="s">
        <v>85</v>
      </c>
      <c r="AY157" s="17" t="s">
        <v>151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7" t="s">
        <v>83</v>
      </c>
      <c r="BK157" s="225">
        <f>ROUND(I157*H157,2)</f>
        <v>0</v>
      </c>
      <c r="BL157" s="17" t="s">
        <v>164</v>
      </c>
      <c r="BM157" s="224" t="s">
        <v>5266</v>
      </c>
    </row>
    <row r="158" s="2" customFormat="1" ht="16.5" customHeight="1">
      <c r="A158" s="39"/>
      <c r="B158" s="40"/>
      <c r="C158" s="226" t="s">
        <v>271</v>
      </c>
      <c r="D158" s="226" t="s">
        <v>159</v>
      </c>
      <c r="E158" s="227" t="s">
        <v>5267</v>
      </c>
      <c r="F158" s="228" t="s">
        <v>5268</v>
      </c>
      <c r="G158" s="229" t="s">
        <v>554</v>
      </c>
      <c r="H158" s="230">
        <v>10</v>
      </c>
      <c r="I158" s="231"/>
      <c r="J158" s="232">
        <f>ROUND(I158*H158,2)</f>
        <v>0</v>
      </c>
      <c r="K158" s="228" t="s">
        <v>5163</v>
      </c>
      <c r="L158" s="233"/>
      <c r="M158" s="234" t="s">
        <v>32</v>
      </c>
      <c r="N158" s="235" t="s">
        <v>47</v>
      </c>
      <c r="O158" s="85"/>
      <c r="P158" s="222">
        <f>O158*H158</f>
        <v>0</v>
      </c>
      <c r="Q158" s="222">
        <v>1</v>
      </c>
      <c r="R158" s="222">
        <f>Q158*H158</f>
        <v>10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163</v>
      </c>
      <c r="AT158" s="224" t="s">
        <v>159</v>
      </c>
      <c r="AU158" s="224" t="s">
        <v>85</v>
      </c>
      <c r="AY158" s="17" t="s">
        <v>151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7" t="s">
        <v>83</v>
      </c>
      <c r="BK158" s="225">
        <f>ROUND(I158*H158,2)</f>
        <v>0</v>
      </c>
      <c r="BL158" s="17" t="s">
        <v>164</v>
      </c>
      <c r="BM158" s="224" t="s">
        <v>5269</v>
      </c>
    </row>
    <row r="159" s="2" customFormat="1" ht="21.75" customHeight="1">
      <c r="A159" s="39"/>
      <c r="B159" s="40"/>
      <c r="C159" s="226" t="s">
        <v>275</v>
      </c>
      <c r="D159" s="226" t="s">
        <v>159</v>
      </c>
      <c r="E159" s="227" t="s">
        <v>5270</v>
      </c>
      <c r="F159" s="228" t="s">
        <v>5271</v>
      </c>
      <c r="G159" s="229" t="s">
        <v>162</v>
      </c>
      <c r="H159" s="230">
        <v>5</v>
      </c>
      <c r="I159" s="231"/>
      <c r="J159" s="232">
        <f>ROUND(I159*H159,2)</f>
        <v>0</v>
      </c>
      <c r="K159" s="228" t="s">
        <v>5163</v>
      </c>
      <c r="L159" s="233"/>
      <c r="M159" s="234" t="s">
        <v>32</v>
      </c>
      <c r="N159" s="235" t="s">
        <v>47</v>
      </c>
      <c r="O159" s="85"/>
      <c r="P159" s="222">
        <f>O159*H159</f>
        <v>0</v>
      </c>
      <c r="Q159" s="222">
        <v>0.01272</v>
      </c>
      <c r="R159" s="222">
        <f>Q159*H159</f>
        <v>0.063600000000000004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163</v>
      </c>
      <c r="AT159" s="224" t="s">
        <v>159</v>
      </c>
      <c r="AU159" s="224" t="s">
        <v>85</v>
      </c>
      <c r="AY159" s="17" t="s">
        <v>151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7" t="s">
        <v>83</v>
      </c>
      <c r="BK159" s="225">
        <f>ROUND(I159*H159,2)</f>
        <v>0</v>
      </c>
      <c r="BL159" s="17" t="s">
        <v>164</v>
      </c>
      <c r="BM159" s="224" t="s">
        <v>5272</v>
      </c>
    </row>
    <row r="160" s="2" customFormat="1" ht="33" customHeight="1">
      <c r="A160" s="39"/>
      <c r="B160" s="40"/>
      <c r="C160" s="213" t="s">
        <v>279</v>
      </c>
      <c r="D160" s="213" t="s">
        <v>152</v>
      </c>
      <c r="E160" s="214" t="s">
        <v>5273</v>
      </c>
      <c r="F160" s="215" t="s">
        <v>5274</v>
      </c>
      <c r="G160" s="216" t="s">
        <v>191</v>
      </c>
      <c r="H160" s="217">
        <v>15</v>
      </c>
      <c r="I160" s="218"/>
      <c r="J160" s="219">
        <f>ROUND(I160*H160,2)</f>
        <v>0</v>
      </c>
      <c r="K160" s="215" t="s">
        <v>5163</v>
      </c>
      <c r="L160" s="45"/>
      <c r="M160" s="220" t="s">
        <v>32</v>
      </c>
      <c r="N160" s="221" t="s">
        <v>47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157</v>
      </c>
      <c r="AT160" s="224" t="s">
        <v>152</v>
      </c>
      <c r="AU160" s="224" t="s">
        <v>85</v>
      </c>
      <c r="AY160" s="17" t="s">
        <v>151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7" t="s">
        <v>83</v>
      </c>
      <c r="BK160" s="225">
        <f>ROUND(I160*H160,2)</f>
        <v>0</v>
      </c>
      <c r="BL160" s="17" t="s">
        <v>157</v>
      </c>
      <c r="BM160" s="224" t="s">
        <v>5275</v>
      </c>
    </row>
    <row r="161" s="2" customFormat="1">
      <c r="A161" s="39"/>
      <c r="B161" s="40"/>
      <c r="C161" s="41"/>
      <c r="D161" s="280" t="s">
        <v>5165</v>
      </c>
      <c r="E161" s="41"/>
      <c r="F161" s="281" t="s">
        <v>5276</v>
      </c>
      <c r="G161" s="41"/>
      <c r="H161" s="41"/>
      <c r="I161" s="272"/>
      <c r="J161" s="41"/>
      <c r="K161" s="41"/>
      <c r="L161" s="45"/>
      <c r="M161" s="273"/>
      <c r="N161" s="274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7" t="s">
        <v>5165</v>
      </c>
      <c r="AU161" s="17" t="s">
        <v>85</v>
      </c>
    </row>
    <row r="162" s="2" customFormat="1" ht="16.5" customHeight="1">
      <c r="A162" s="39"/>
      <c r="B162" s="40"/>
      <c r="C162" s="226" t="s">
        <v>283</v>
      </c>
      <c r="D162" s="226" t="s">
        <v>159</v>
      </c>
      <c r="E162" s="227" t="s">
        <v>5277</v>
      </c>
      <c r="F162" s="228" t="s">
        <v>5278</v>
      </c>
      <c r="G162" s="229" t="s">
        <v>172</v>
      </c>
      <c r="H162" s="230">
        <v>5</v>
      </c>
      <c r="I162" s="231"/>
      <c r="J162" s="232">
        <f>ROUND(I162*H162,2)</f>
        <v>0</v>
      </c>
      <c r="K162" s="228" t="s">
        <v>5163</v>
      </c>
      <c r="L162" s="233"/>
      <c r="M162" s="234" t="s">
        <v>32</v>
      </c>
      <c r="N162" s="235" t="s">
        <v>47</v>
      </c>
      <c r="O162" s="85"/>
      <c r="P162" s="222">
        <f>O162*H162</f>
        <v>0</v>
      </c>
      <c r="Q162" s="222">
        <v>0.00080000000000000004</v>
      </c>
      <c r="R162" s="222">
        <f>Q162*H162</f>
        <v>0.0040000000000000001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163</v>
      </c>
      <c r="AT162" s="224" t="s">
        <v>159</v>
      </c>
      <c r="AU162" s="224" t="s">
        <v>85</v>
      </c>
      <c r="AY162" s="17" t="s">
        <v>151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7" t="s">
        <v>83</v>
      </c>
      <c r="BK162" s="225">
        <f>ROUND(I162*H162,2)</f>
        <v>0</v>
      </c>
      <c r="BL162" s="17" t="s">
        <v>164</v>
      </c>
      <c r="BM162" s="224" t="s">
        <v>5279</v>
      </c>
    </row>
    <row r="163" s="2" customFormat="1" ht="24.15" customHeight="1">
      <c r="A163" s="39"/>
      <c r="B163" s="40"/>
      <c r="C163" s="213" t="s">
        <v>287</v>
      </c>
      <c r="D163" s="213" t="s">
        <v>152</v>
      </c>
      <c r="E163" s="214" t="s">
        <v>5280</v>
      </c>
      <c r="F163" s="215" t="s">
        <v>5281</v>
      </c>
      <c r="G163" s="216" t="s">
        <v>172</v>
      </c>
      <c r="H163" s="217">
        <v>5</v>
      </c>
      <c r="I163" s="218"/>
      <c r="J163" s="219">
        <f>ROUND(I163*H163,2)</f>
        <v>0</v>
      </c>
      <c r="K163" s="215" t="s">
        <v>5163</v>
      </c>
      <c r="L163" s="45"/>
      <c r="M163" s="220" t="s">
        <v>32</v>
      </c>
      <c r="N163" s="221" t="s">
        <v>47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157</v>
      </c>
      <c r="AT163" s="224" t="s">
        <v>152</v>
      </c>
      <c r="AU163" s="224" t="s">
        <v>85</v>
      </c>
      <c r="AY163" s="17" t="s">
        <v>151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7" t="s">
        <v>83</v>
      </c>
      <c r="BK163" s="225">
        <f>ROUND(I163*H163,2)</f>
        <v>0</v>
      </c>
      <c r="BL163" s="17" t="s">
        <v>157</v>
      </c>
      <c r="BM163" s="224" t="s">
        <v>5282</v>
      </c>
    </row>
    <row r="164" s="2" customFormat="1">
      <c r="A164" s="39"/>
      <c r="B164" s="40"/>
      <c r="C164" s="41"/>
      <c r="D164" s="280" t="s">
        <v>5165</v>
      </c>
      <c r="E164" s="41"/>
      <c r="F164" s="281" t="s">
        <v>5283</v>
      </c>
      <c r="G164" s="41"/>
      <c r="H164" s="41"/>
      <c r="I164" s="272"/>
      <c r="J164" s="41"/>
      <c r="K164" s="41"/>
      <c r="L164" s="45"/>
      <c r="M164" s="273"/>
      <c r="N164" s="274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7" t="s">
        <v>5165</v>
      </c>
      <c r="AU164" s="17" t="s">
        <v>85</v>
      </c>
    </row>
    <row r="165" s="2" customFormat="1" ht="21.75" customHeight="1">
      <c r="A165" s="39"/>
      <c r="B165" s="40"/>
      <c r="C165" s="213" t="s">
        <v>291</v>
      </c>
      <c r="D165" s="213" t="s">
        <v>152</v>
      </c>
      <c r="E165" s="214" t="s">
        <v>5284</v>
      </c>
      <c r="F165" s="215" t="s">
        <v>5285</v>
      </c>
      <c r="G165" s="216" t="s">
        <v>172</v>
      </c>
      <c r="H165" s="217">
        <v>5</v>
      </c>
      <c r="I165" s="218"/>
      <c r="J165" s="219">
        <f>ROUND(I165*H165,2)</f>
        <v>0</v>
      </c>
      <c r="K165" s="215" t="s">
        <v>5163</v>
      </c>
      <c r="L165" s="45"/>
      <c r="M165" s="220" t="s">
        <v>32</v>
      </c>
      <c r="N165" s="221" t="s">
        <v>47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157</v>
      </c>
      <c r="AT165" s="224" t="s">
        <v>152</v>
      </c>
      <c r="AU165" s="224" t="s">
        <v>85</v>
      </c>
      <c r="AY165" s="17" t="s">
        <v>151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7" t="s">
        <v>83</v>
      </c>
      <c r="BK165" s="225">
        <f>ROUND(I165*H165,2)</f>
        <v>0</v>
      </c>
      <c r="BL165" s="17" t="s">
        <v>157</v>
      </c>
      <c r="BM165" s="224" t="s">
        <v>5286</v>
      </c>
    </row>
    <row r="166" s="2" customFormat="1">
      <c r="A166" s="39"/>
      <c r="B166" s="40"/>
      <c r="C166" s="41"/>
      <c r="D166" s="280" t="s">
        <v>5165</v>
      </c>
      <c r="E166" s="41"/>
      <c r="F166" s="281" t="s">
        <v>5287</v>
      </c>
      <c r="G166" s="41"/>
      <c r="H166" s="41"/>
      <c r="I166" s="272"/>
      <c r="J166" s="41"/>
      <c r="K166" s="41"/>
      <c r="L166" s="45"/>
      <c r="M166" s="273"/>
      <c r="N166" s="274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7" t="s">
        <v>5165</v>
      </c>
      <c r="AU166" s="17" t="s">
        <v>85</v>
      </c>
    </row>
    <row r="167" s="2" customFormat="1" ht="16.5" customHeight="1">
      <c r="A167" s="39"/>
      <c r="B167" s="40"/>
      <c r="C167" s="226" t="s">
        <v>295</v>
      </c>
      <c r="D167" s="226" t="s">
        <v>159</v>
      </c>
      <c r="E167" s="227" t="s">
        <v>5288</v>
      </c>
      <c r="F167" s="228" t="s">
        <v>5289</v>
      </c>
      <c r="G167" s="229" t="s">
        <v>554</v>
      </c>
      <c r="H167" s="230">
        <v>3</v>
      </c>
      <c r="I167" s="231"/>
      <c r="J167" s="232">
        <f>ROUND(I167*H167,2)</f>
        <v>0</v>
      </c>
      <c r="K167" s="228" t="s">
        <v>5163</v>
      </c>
      <c r="L167" s="233"/>
      <c r="M167" s="234" t="s">
        <v>32</v>
      </c>
      <c r="N167" s="235" t="s">
        <v>47</v>
      </c>
      <c r="O167" s="85"/>
      <c r="P167" s="222">
        <f>O167*H167</f>
        <v>0</v>
      </c>
      <c r="Q167" s="222">
        <v>1</v>
      </c>
      <c r="R167" s="222">
        <f>Q167*H167</f>
        <v>3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163</v>
      </c>
      <c r="AT167" s="224" t="s">
        <v>159</v>
      </c>
      <c r="AU167" s="224" t="s">
        <v>85</v>
      </c>
      <c r="AY167" s="17" t="s">
        <v>151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7" t="s">
        <v>83</v>
      </c>
      <c r="BK167" s="225">
        <f>ROUND(I167*H167,2)</f>
        <v>0</v>
      </c>
      <c r="BL167" s="17" t="s">
        <v>164</v>
      </c>
      <c r="BM167" s="224" t="s">
        <v>5290</v>
      </c>
    </row>
    <row r="168" s="2" customFormat="1" ht="16.5" customHeight="1">
      <c r="A168" s="39"/>
      <c r="B168" s="40"/>
      <c r="C168" s="226" t="s">
        <v>299</v>
      </c>
      <c r="D168" s="226" t="s">
        <v>159</v>
      </c>
      <c r="E168" s="227" t="s">
        <v>5291</v>
      </c>
      <c r="F168" s="228" t="s">
        <v>5292</v>
      </c>
      <c r="G168" s="229" t="s">
        <v>554</v>
      </c>
      <c r="H168" s="230">
        <v>0.5</v>
      </c>
      <c r="I168" s="231"/>
      <c r="J168" s="232">
        <f>ROUND(I168*H168,2)</f>
        <v>0</v>
      </c>
      <c r="K168" s="228" t="s">
        <v>5163</v>
      </c>
      <c r="L168" s="233"/>
      <c r="M168" s="234" t="s">
        <v>32</v>
      </c>
      <c r="N168" s="235" t="s">
        <v>47</v>
      </c>
      <c r="O168" s="85"/>
      <c r="P168" s="222">
        <f>O168*H168</f>
        <v>0</v>
      </c>
      <c r="Q168" s="222">
        <v>1</v>
      </c>
      <c r="R168" s="222">
        <f>Q168*H168</f>
        <v>0.5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668</v>
      </c>
      <c r="AT168" s="224" t="s">
        <v>159</v>
      </c>
      <c r="AU168" s="224" t="s">
        <v>85</v>
      </c>
      <c r="AY168" s="17" t="s">
        <v>151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7" t="s">
        <v>83</v>
      </c>
      <c r="BK168" s="225">
        <f>ROUND(I168*H168,2)</f>
        <v>0</v>
      </c>
      <c r="BL168" s="17" t="s">
        <v>668</v>
      </c>
      <c r="BM168" s="224" t="s">
        <v>5293</v>
      </c>
    </row>
    <row r="169" s="2" customFormat="1" ht="16.5" customHeight="1">
      <c r="A169" s="39"/>
      <c r="B169" s="40"/>
      <c r="C169" s="226" t="s">
        <v>303</v>
      </c>
      <c r="D169" s="226" t="s">
        <v>159</v>
      </c>
      <c r="E169" s="227" t="s">
        <v>5294</v>
      </c>
      <c r="F169" s="228" t="s">
        <v>5295</v>
      </c>
      <c r="G169" s="229" t="s">
        <v>2017</v>
      </c>
      <c r="H169" s="230">
        <v>1</v>
      </c>
      <c r="I169" s="231"/>
      <c r="J169" s="232">
        <f>ROUND(I169*H169,2)</f>
        <v>0</v>
      </c>
      <c r="K169" s="228" t="s">
        <v>5163</v>
      </c>
      <c r="L169" s="233"/>
      <c r="M169" s="234" t="s">
        <v>32</v>
      </c>
      <c r="N169" s="235" t="s">
        <v>47</v>
      </c>
      <c r="O169" s="85"/>
      <c r="P169" s="222">
        <f>O169*H169</f>
        <v>0</v>
      </c>
      <c r="Q169" s="222">
        <v>0.001</v>
      </c>
      <c r="R169" s="222">
        <f>Q169*H169</f>
        <v>0.001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163</v>
      </c>
      <c r="AT169" s="224" t="s">
        <v>159</v>
      </c>
      <c r="AU169" s="224" t="s">
        <v>85</v>
      </c>
      <c r="AY169" s="17" t="s">
        <v>151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7" t="s">
        <v>83</v>
      </c>
      <c r="BK169" s="225">
        <f>ROUND(I169*H169,2)</f>
        <v>0</v>
      </c>
      <c r="BL169" s="17" t="s">
        <v>164</v>
      </c>
      <c r="BM169" s="224" t="s">
        <v>5296</v>
      </c>
    </row>
    <row r="170" s="2" customFormat="1" ht="24.15" customHeight="1">
      <c r="A170" s="39"/>
      <c r="B170" s="40"/>
      <c r="C170" s="213" t="s">
        <v>307</v>
      </c>
      <c r="D170" s="213" t="s">
        <v>152</v>
      </c>
      <c r="E170" s="214" t="s">
        <v>5297</v>
      </c>
      <c r="F170" s="215" t="s">
        <v>5298</v>
      </c>
      <c r="G170" s="216" t="s">
        <v>162</v>
      </c>
      <c r="H170" s="217">
        <v>3</v>
      </c>
      <c r="I170" s="218"/>
      <c r="J170" s="219">
        <f>ROUND(I170*H170,2)</f>
        <v>0</v>
      </c>
      <c r="K170" s="215" t="s">
        <v>5163</v>
      </c>
      <c r="L170" s="45"/>
      <c r="M170" s="220" t="s">
        <v>32</v>
      </c>
      <c r="N170" s="221" t="s">
        <v>47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157</v>
      </c>
      <c r="AT170" s="224" t="s">
        <v>152</v>
      </c>
      <c r="AU170" s="224" t="s">
        <v>85</v>
      </c>
      <c r="AY170" s="17" t="s">
        <v>151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7" t="s">
        <v>83</v>
      </c>
      <c r="BK170" s="225">
        <f>ROUND(I170*H170,2)</f>
        <v>0</v>
      </c>
      <c r="BL170" s="17" t="s">
        <v>157</v>
      </c>
      <c r="BM170" s="224" t="s">
        <v>5299</v>
      </c>
    </row>
    <row r="171" s="2" customFormat="1">
      <c r="A171" s="39"/>
      <c r="B171" s="40"/>
      <c r="C171" s="41"/>
      <c r="D171" s="280" t="s">
        <v>5165</v>
      </c>
      <c r="E171" s="41"/>
      <c r="F171" s="281" t="s">
        <v>5300</v>
      </c>
      <c r="G171" s="41"/>
      <c r="H171" s="41"/>
      <c r="I171" s="272"/>
      <c r="J171" s="41"/>
      <c r="K171" s="41"/>
      <c r="L171" s="45"/>
      <c r="M171" s="273"/>
      <c r="N171" s="274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7" t="s">
        <v>5165</v>
      </c>
      <c r="AU171" s="17" t="s">
        <v>85</v>
      </c>
    </row>
    <row r="172" s="2" customFormat="1">
      <c r="A172" s="39"/>
      <c r="B172" s="40"/>
      <c r="C172" s="41"/>
      <c r="D172" s="240" t="s">
        <v>2145</v>
      </c>
      <c r="E172" s="41"/>
      <c r="F172" s="271" t="s">
        <v>5301</v>
      </c>
      <c r="G172" s="41"/>
      <c r="H172" s="41"/>
      <c r="I172" s="272"/>
      <c r="J172" s="41"/>
      <c r="K172" s="41"/>
      <c r="L172" s="45"/>
      <c r="M172" s="273"/>
      <c r="N172" s="274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7" t="s">
        <v>2145</v>
      </c>
      <c r="AU172" s="17" t="s">
        <v>85</v>
      </c>
    </row>
    <row r="173" s="12" customFormat="1" ht="22.8" customHeight="1">
      <c r="A173" s="12"/>
      <c r="B173" s="199"/>
      <c r="C173" s="200"/>
      <c r="D173" s="201" t="s">
        <v>75</v>
      </c>
      <c r="E173" s="236" t="s">
        <v>166</v>
      </c>
      <c r="F173" s="236" t="s">
        <v>5302</v>
      </c>
      <c r="G173" s="200"/>
      <c r="H173" s="200"/>
      <c r="I173" s="203"/>
      <c r="J173" s="237">
        <f>BK173</f>
        <v>0</v>
      </c>
      <c r="K173" s="200"/>
      <c r="L173" s="205"/>
      <c r="M173" s="206"/>
      <c r="N173" s="207"/>
      <c r="O173" s="207"/>
      <c r="P173" s="208">
        <f>SUM(P174:P175)</f>
        <v>0</v>
      </c>
      <c r="Q173" s="207"/>
      <c r="R173" s="208">
        <f>SUM(R174:R175)</f>
        <v>0</v>
      </c>
      <c r="S173" s="207"/>
      <c r="T173" s="209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0" t="s">
        <v>83</v>
      </c>
      <c r="AT173" s="211" t="s">
        <v>75</v>
      </c>
      <c r="AU173" s="211" t="s">
        <v>83</v>
      </c>
      <c r="AY173" s="210" t="s">
        <v>151</v>
      </c>
      <c r="BK173" s="212">
        <f>SUM(BK174:BK175)</f>
        <v>0</v>
      </c>
    </row>
    <row r="174" s="2" customFormat="1" ht="21.75" customHeight="1">
      <c r="A174" s="39"/>
      <c r="B174" s="40"/>
      <c r="C174" s="213" t="s">
        <v>311</v>
      </c>
      <c r="D174" s="213" t="s">
        <v>152</v>
      </c>
      <c r="E174" s="214" t="s">
        <v>5303</v>
      </c>
      <c r="F174" s="215" t="s">
        <v>5304</v>
      </c>
      <c r="G174" s="216" t="s">
        <v>172</v>
      </c>
      <c r="H174" s="217">
        <v>5</v>
      </c>
      <c r="I174" s="218"/>
      <c r="J174" s="219">
        <f>ROUND(I174*H174,2)</f>
        <v>0</v>
      </c>
      <c r="K174" s="215" t="s">
        <v>5163</v>
      </c>
      <c r="L174" s="45"/>
      <c r="M174" s="220" t="s">
        <v>32</v>
      </c>
      <c r="N174" s="221" t="s">
        <v>47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157</v>
      </c>
      <c r="AT174" s="224" t="s">
        <v>152</v>
      </c>
      <c r="AU174" s="224" t="s">
        <v>85</v>
      </c>
      <c r="AY174" s="17" t="s">
        <v>151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7" t="s">
        <v>83</v>
      </c>
      <c r="BK174" s="225">
        <f>ROUND(I174*H174,2)</f>
        <v>0</v>
      </c>
      <c r="BL174" s="17" t="s">
        <v>157</v>
      </c>
      <c r="BM174" s="224" t="s">
        <v>5305</v>
      </c>
    </row>
    <row r="175" s="2" customFormat="1">
      <c r="A175" s="39"/>
      <c r="B175" s="40"/>
      <c r="C175" s="41"/>
      <c r="D175" s="280" t="s">
        <v>5165</v>
      </c>
      <c r="E175" s="41"/>
      <c r="F175" s="281" t="s">
        <v>5306</v>
      </c>
      <c r="G175" s="41"/>
      <c r="H175" s="41"/>
      <c r="I175" s="272"/>
      <c r="J175" s="41"/>
      <c r="K175" s="41"/>
      <c r="L175" s="45"/>
      <c r="M175" s="273"/>
      <c r="N175" s="274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7" t="s">
        <v>5165</v>
      </c>
      <c r="AU175" s="17" t="s">
        <v>85</v>
      </c>
    </row>
    <row r="176" s="12" customFormat="1" ht="22.8" customHeight="1">
      <c r="A176" s="12"/>
      <c r="B176" s="199"/>
      <c r="C176" s="200"/>
      <c r="D176" s="201" t="s">
        <v>75</v>
      </c>
      <c r="E176" s="236" t="s">
        <v>157</v>
      </c>
      <c r="F176" s="236" t="s">
        <v>5307</v>
      </c>
      <c r="G176" s="200"/>
      <c r="H176" s="200"/>
      <c r="I176" s="203"/>
      <c r="J176" s="237">
        <f>BK176</f>
        <v>0</v>
      </c>
      <c r="K176" s="200"/>
      <c r="L176" s="205"/>
      <c r="M176" s="206"/>
      <c r="N176" s="207"/>
      <c r="O176" s="207"/>
      <c r="P176" s="208">
        <f>SUM(P177:P178)</f>
        <v>0</v>
      </c>
      <c r="Q176" s="207"/>
      <c r="R176" s="208">
        <f>SUM(R177:R178)</f>
        <v>0</v>
      </c>
      <c r="S176" s="207"/>
      <c r="T176" s="209">
        <f>SUM(T177:T178)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0" t="s">
        <v>83</v>
      </c>
      <c r="AT176" s="211" t="s">
        <v>75</v>
      </c>
      <c r="AU176" s="211" t="s">
        <v>83</v>
      </c>
      <c r="AY176" s="210" t="s">
        <v>151</v>
      </c>
      <c r="BK176" s="212">
        <f>SUM(BK177:BK178)</f>
        <v>0</v>
      </c>
    </row>
    <row r="177" s="2" customFormat="1" ht="24.15" customHeight="1">
      <c r="A177" s="39"/>
      <c r="B177" s="40"/>
      <c r="C177" s="213" t="s">
        <v>315</v>
      </c>
      <c r="D177" s="213" t="s">
        <v>152</v>
      </c>
      <c r="E177" s="214" t="s">
        <v>5308</v>
      </c>
      <c r="F177" s="215" t="s">
        <v>5309</v>
      </c>
      <c r="G177" s="216" t="s">
        <v>172</v>
      </c>
      <c r="H177" s="217">
        <v>5</v>
      </c>
      <c r="I177" s="218"/>
      <c r="J177" s="219">
        <f>ROUND(I177*H177,2)</f>
        <v>0</v>
      </c>
      <c r="K177" s="215" t="s">
        <v>5163</v>
      </c>
      <c r="L177" s="45"/>
      <c r="M177" s="220" t="s">
        <v>32</v>
      </c>
      <c r="N177" s="221" t="s">
        <v>47</v>
      </c>
      <c r="O177" s="85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157</v>
      </c>
      <c r="AT177" s="224" t="s">
        <v>152</v>
      </c>
      <c r="AU177" s="224" t="s">
        <v>85</v>
      </c>
      <c r="AY177" s="17" t="s">
        <v>151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7" t="s">
        <v>83</v>
      </c>
      <c r="BK177" s="225">
        <f>ROUND(I177*H177,2)</f>
        <v>0</v>
      </c>
      <c r="BL177" s="17" t="s">
        <v>157</v>
      </c>
      <c r="BM177" s="224" t="s">
        <v>5310</v>
      </c>
    </row>
    <row r="178" s="2" customFormat="1">
      <c r="A178" s="39"/>
      <c r="B178" s="40"/>
      <c r="C178" s="41"/>
      <c r="D178" s="280" t="s">
        <v>5165</v>
      </c>
      <c r="E178" s="41"/>
      <c r="F178" s="281" t="s">
        <v>5311</v>
      </c>
      <c r="G178" s="41"/>
      <c r="H178" s="41"/>
      <c r="I178" s="272"/>
      <c r="J178" s="41"/>
      <c r="K178" s="41"/>
      <c r="L178" s="45"/>
      <c r="M178" s="273"/>
      <c r="N178" s="274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7" t="s">
        <v>5165</v>
      </c>
      <c r="AU178" s="17" t="s">
        <v>85</v>
      </c>
    </row>
    <row r="179" s="12" customFormat="1" ht="22.8" customHeight="1">
      <c r="A179" s="12"/>
      <c r="B179" s="199"/>
      <c r="C179" s="200"/>
      <c r="D179" s="201" t="s">
        <v>75</v>
      </c>
      <c r="E179" s="236" t="s">
        <v>188</v>
      </c>
      <c r="F179" s="236" t="s">
        <v>5312</v>
      </c>
      <c r="G179" s="200"/>
      <c r="H179" s="200"/>
      <c r="I179" s="203"/>
      <c r="J179" s="237">
        <f>BK179</f>
        <v>0</v>
      </c>
      <c r="K179" s="200"/>
      <c r="L179" s="205"/>
      <c r="M179" s="206"/>
      <c r="N179" s="207"/>
      <c r="O179" s="207"/>
      <c r="P179" s="208">
        <f>SUM(P180:P187)</f>
        <v>0</v>
      </c>
      <c r="Q179" s="207"/>
      <c r="R179" s="208">
        <f>SUM(R180:R187)</f>
        <v>0.035150000000000001</v>
      </c>
      <c r="S179" s="207"/>
      <c r="T179" s="209">
        <f>SUM(T180:T187)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0" t="s">
        <v>83</v>
      </c>
      <c r="AT179" s="211" t="s">
        <v>75</v>
      </c>
      <c r="AU179" s="211" t="s">
        <v>83</v>
      </c>
      <c r="AY179" s="210" t="s">
        <v>151</v>
      </c>
      <c r="BK179" s="212">
        <f>SUM(BK180:BK187)</f>
        <v>0</v>
      </c>
    </row>
    <row r="180" s="2" customFormat="1" ht="16.5" customHeight="1">
      <c r="A180" s="39"/>
      <c r="B180" s="40"/>
      <c r="C180" s="213" t="s">
        <v>319</v>
      </c>
      <c r="D180" s="213" t="s">
        <v>152</v>
      </c>
      <c r="E180" s="214" t="s">
        <v>5313</v>
      </c>
      <c r="F180" s="215" t="s">
        <v>5314</v>
      </c>
      <c r="G180" s="216" t="s">
        <v>191</v>
      </c>
      <c r="H180" s="217">
        <v>30</v>
      </c>
      <c r="I180" s="218"/>
      <c r="J180" s="219">
        <f>ROUND(I180*H180,2)</f>
        <v>0</v>
      </c>
      <c r="K180" s="215" t="s">
        <v>5163</v>
      </c>
      <c r="L180" s="45"/>
      <c r="M180" s="220" t="s">
        <v>32</v>
      </c>
      <c r="N180" s="221" t="s">
        <v>47</v>
      </c>
      <c r="O180" s="85"/>
      <c r="P180" s="222">
        <f>O180*H180</f>
        <v>0</v>
      </c>
      <c r="Q180" s="222">
        <v>1.0000000000000001E-05</v>
      </c>
      <c r="R180" s="222">
        <f>Q180*H180</f>
        <v>0.00030000000000000003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157</v>
      </c>
      <c r="AT180" s="224" t="s">
        <v>152</v>
      </c>
      <c r="AU180" s="224" t="s">
        <v>85</v>
      </c>
      <c r="AY180" s="17" t="s">
        <v>151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7" t="s">
        <v>83</v>
      </c>
      <c r="BK180" s="225">
        <f>ROUND(I180*H180,2)</f>
        <v>0</v>
      </c>
      <c r="BL180" s="17" t="s">
        <v>157</v>
      </c>
      <c r="BM180" s="224" t="s">
        <v>5315</v>
      </c>
    </row>
    <row r="181" s="2" customFormat="1">
      <c r="A181" s="39"/>
      <c r="B181" s="40"/>
      <c r="C181" s="41"/>
      <c r="D181" s="280" t="s">
        <v>5165</v>
      </c>
      <c r="E181" s="41"/>
      <c r="F181" s="281" t="s">
        <v>5316</v>
      </c>
      <c r="G181" s="41"/>
      <c r="H181" s="41"/>
      <c r="I181" s="272"/>
      <c r="J181" s="41"/>
      <c r="K181" s="41"/>
      <c r="L181" s="45"/>
      <c r="M181" s="273"/>
      <c r="N181" s="274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7" t="s">
        <v>5165</v>
      </c>
      <c r="AU181" s="17" t="s">
        <v>85</v>
      </c>
    </row>
    <row r="182" s="2" customFormat="1" ht="16.5" customHeight="1">
      <c r="A182" s="39"/>
      <c r="B182" s="40"/>
      <c r="C182" s="226" t="s">
        <v>323</v>
      </c>
      <c r="D182" s="226" t="s">
        <v>159</v>
      </c>
      <c r="E182" s="227" t="s">
        <v>5317</v>
      </c>
      <c r="F182" s="228" t="s">
        <v>5318</v>
      </c>
      <c r="G182" s="229" t="s">
        <v>191</v>
      </c>
      <c r="H182" s="230">
        <v>20</v>
      </c>
      <c r="I182" s="231"/>
      <c r="J182" s="232">
        <f>ROUND(I182*H182,2)</f>
        <v>0</v>
      </c>
      <c r="K182" s="228" t="s">
        <v>5163</v>
      </c>
      <c r="L182" s="233"/>
      <c r="M182" s="234" t="s">
        <v>32</v>
      </c>
      <c r="N182" s="235" t="s">
        <v>47</v>
      </c>
      <c r="O182" s="85"/>
      <c r="P182" s="222">
        <f>O182*H182</f>
        <v>0</v>
      </c>
      <c r="Q182" s="222">
        <v>0.0014</v>
      </c>
      <c r="R182" s="222">
        <f>Q182*H182</f>
        <v>0.028000000000000001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163</v>
      </c>
      <c r="AT182" s="224" t="s">
        <v>159</v>
      </c>
      <c r="AU182" s="224" t="s">
        <v>85</v>
      </c>
      <c r="AY182" s="17" t="s">
        <v>151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7" t="s">
        <v>83</v>
      </c>
      <c r="BK182" s="225">
        <f>ROUND(I182*H182,2)</f>
        <v>0</v>
      </c>
      <c r="BL182" s="17" t="s">
        <v>164</v>
      </c>
      <c r="BM182" s="224" t="s">
        <v>5319</v>
      </c>
    </row>
    <row r="183" s="14" customFormat="1">
      <c r="A183" s="14"/>
      <c r="B183" s="249"/>
      <c r="C183" s="250"/>
      <c r="D183" s="240" t="s">
        <v>951</v>
      </c>
      <c r="E183" s="250"/>
      <c r="F183" s="252" t="s">
        <v>5320</v>
      </c>
      <c r="G183" s="250"/>
      <c r="H183" s="253">
        <v>20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9" t="s">
        <v>951</v>
      </c>
      <c r="AU183" s="259" t="s">
        <v>85</v>
      </c>
      <c r="AV183" s="14" t="s">
        <v>85</v>
      </c>
      <c r="AW183" s="14" t="s">
        <v>4</v>
      </c>
      <c r="AX183" s="14" t="s">
        <v>83</v>
      </c>
      <c r="AY183" s="259" t="s">
        <v>151</v>
      </c>
    </row>
    <row r="184" s="2" customFormat="1" ht="16.5" customHeight="1">
      <c r="A184" s="39"/>
      <c r="B184" s="40"/>
      <c r="C184" s="213" t="s">
        <v>327</v>
      </c>
      <c r="D184" s="213" t="s">
        <v>152</v>
      </c>
      <c r="E184" s="214" t="s">
        <v>5321</v>
      </c>
      <c r="F184" s="215" t="s">
        <v>5322</v>
      </c>
      <c r="G184" s="216" t="s">
        <v>191</v>
      </c>
      <c r="H184" s="217">
        <v>10</v>
      </c>
      <c r="I184" s="218"/>
      <c r="J184" s="219">
        <f>ROUND(I184*H184,2)</f>
        <v>0</v>
      </c>
      <c r="K184" s="215" t="s">
        <v>5163</v>
      </c>
      <c r="L184" s="45"/>
      <c r="M184" s="220" t="s">
        <v>32</v>
      </c>
      <c r="N184" s="221" t="s">
        <v>47</v>
      </c>
      <c r="O184" s="85"/>
      <c r="P184" s="222">
        <f>O184*H184</f>
        <v>0</v>
      </c>
      <c r="Q184" s="222">
        <v>1.0000000000000001E-05</v>
      </c>
      <c r="R184" s="222">
        <f>Q184*H184</f>
        <v>0.00010000000000000001</v>
      </c>
      <c r="S184" s="222">
        <v>0</v>
      </c>
      <c r="T184" s="22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157</v>
      </c>
      <c r="AT184" s="224" t="s">
        <v>152</v>
      </c>
      <c r="AU184" s="224" t="s">
        <v>85</v>
      </c>
      <c r="AY184" s="17" t="s">
        <v>151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7" t="s">
        <v>83</v>
      </c>
      <c r="BK184" s="225">
        <f>ROUND(I184*H184,2)</f>
        <v>0</v>
      </c>
      <c r="BL184" s="17" t="s">
        <v>157</v>
      </c>
      <c r="BM184" s="224" t="s">
        <v>5323</v>
      </c>
    </row>
    <row r="185" s="2" customFormat="1">
      <c r="A185" s="39"/>
      <c r="B185" s="40"/>
      <c r="C185" s="41"/>
      <c r="D185" s="280" t="s">
        <v>5165</v>
      </c>
      <c r="E185" s="41"/>
      <c r="F185" s="281" t="s">
        <v>5324</v>
      </c>
      <c r="G185" s="41"/>
      <c r="H185" s="41"/>
      <c r="I185" s="272"/>
      <c r="J185" s="41"/>
      <c r="K185" s="41"/>
      <c r="L185" s="45"/>
      <c r="M185" s="273"/>
      <c r="N185" s="274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7" t="s">
        <v>5165</v>
      </c>
      <c r="AU185" s="17" t="s">
        <v>85</v>
      </c>
    </row>
    <row r="186" s="2" customFormat="1" ht="16.5" customHeight="1">
      <c r="A186" s="39"/>
      <c r="B186" s="40"/>
      <c r="C186" s="226" t="s">
        <v>331</v>
      </c>
      <c r="D186" s="226" t="s">
        <v>159</v>
      </c>
      <c r="E186" s="227" t="s">
        <v>5325</v>
      </c>
      <c r="F186" s="228" t="s">
        <v>5326</v>
      </c>
      <c r="G186" s="229" t="s">
        <v>191</v>
      </c>
      <c r="H186" s="230">
        <v>5</v>
      </c>
      <c r="I186" s="231"/>
      <c r="J186" s="232">
        <f>ROUND(I186*H186,2)</f>
        <v>0</v>
      </c>
      <c r="K186" s="228" t="s">
        <v>5163</v>
      </c>
      <c r="L186" s="233"/>
      <c r="M186" s="234" t="s">
        <v>32</v>
      </c>
      <c r="N186" s="235" t="s">
        <v>47</v>
      </c>
      <c r="O186" s="85"/>
      <c r="P186" s="222">
        <f>O186*H186</f>
        <v>0</v>
      </c>
      <c r="Q186" s="222">
        <v>0.0013500000000000001</v>
      </c>
      <c r="R186" s="222">
        <f>Q186*H186</f>
        <v>0.0067500000000000008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163</v>
      </c>
      <c r="AT186" s="224" t="s">
        <v>159</v>
      </c>
      <c r="AU186" s="224" t="s">
        <v>85</v>
      </c>
      <c r="AY186" s="17" t="s">
        <v>151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7" t="s">
        <v>83</v>
      </c>
      <c r="BK186" s="225">
        <f>ROUND(I186*H186,2)</f>
        <v>0</v>
      </c>
      <c r="BL186" s="17" t="s">
        <v>164</v>
      </c>
      <c r="BM186" s="224" t="s">
        <v>5327</v>
      </c>
    </row>
    <row r="187" s="14" customFormat="1">
      <c r="A187" s="14"/>
      <c r="B187" s="249"/>
      <c r="C187" s="250"/>
      <c r="D187" s="240" t="s">
        <v>951</v>
      </c>
      <c r="E187" s="250"/>
      <c r="F187" s="252" t="s">
        <v>5328</v>
      </c>
      <c r="G187" s="250"/>
      <c r="H187" s="253">
        <v>5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9" t="s">
        <v>951</v>
      </c>
      <c r="AU187" s="259" t="s">
        <v>85</v>
      </c>
      <c r="AV187" s="14" t="s">
        <v>85</v>
      </c>
      <c r="AW187" s="14" t="s">
        <v>4</v>
      </c>
      <c r="AX187" s="14" t="s">
        <v>83</v>
      </c>
      <c r="AY187" s="259" t="s">
        <v>151</v>
      </c>
    </row>
    <row r="188" s="12" customFormat="1" ht="22.8" customHeight="1">
      <c r="A188" s="12"/>
      <c r="B188" s="199"/>
      <c r="C188" s="200"/>
      <c r="D188" s="201" t="s">
        <v>75</v>
      </c>
      <c r="E188" s="236" t="s">
        <v>5329</v>
      </c>
      <c r="F188" s="236" t="s">
        <v>5330</v>
      </c>
      <c r="G188" s="200"/>
      <c r="H188" s="200"/>
      <c r="I188" s="203"/>
      <c r="J188" s="237">
        <f>BK188</f>
        <v>0</v>
      </c>
      <c r="K188" s="200"/>
      <c r="L188" s="205"/>
      <c r="M188" s="206"/>
      <c r="N188" s="207"/>
      <c r="O188" s="207"/>
      <c r="P188" s="208">
        <f>P189</f>
        <v>0</v>
      </c>
      <c r="Q188" s="207"/>
      <c r="R188" s="208">
        <f>R189</f>
        <v>1</v>
      </c>
      <c r="S188" s="207"/>
      <c r="T188" s="209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0" t="s">
        <v>83</v>
      </c>
      <c r="AT188" s="211" t="s">
        <v>75</v>
      </c>
      <c r="AU188" s="211" t="s">
        <v>83</v>
      </c>
      <c r="AY188" s="210" t="s">
        <v>151</v>
      </c>
      <c r="BK188" s="212">
        <f>BK189</f>
        <v>0</v>
      </c>
    </row>
    <row r="189" s="2" customFormat="1" ht="16.5" customHeight="1">
      <c r="A189" s="39"/>
      <c r="B189" s="40"/>
      <c r="C189" s="226" t="s">
        <v>335</v>
      </c>
      <c r="D189" s="226" t="s">
        <v>159</v>
      </c>
      <c r="E189" s="227" t="s">
        <v>5331</v>
      </c>
      <c r="F189" s="228" t="s">
        <v>5332</v>
      </c>
      <c r="G189" s="229" t="s">
        <v>554</v>
      </c>
      <c r="H189" s="230">
        <v>1</v>
      </c>
      <c r="I189" s="231"/>
      <c r="J189" s="232">
        <f>ROUND(I189*H189,2)</f>
        <v>0</v>
      </c>
      <c r="K189" s="228" t="s">
        <v>5163</v>
      </c>
      <c r="L189" s="233"/>
      <c r="M189" s="234" t="s">
        <v>32</v>
      </c>
      <c r="N189" s="235" t="s">
        <v>47</v>
      </c>
      <c r="O189" s="85"/>
      <c r="P189" s="222">
        <f>O189*H189</f>
        <v>0</v>
      </c>
      <c r="Q189" s="222">
        <v>1</v>
      </c>
      <c r="R189" s="222">
        <f>Q189*H189</f>
        <v>1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163</v>
      </c>
      <c r="AT189" s="224" t="s">
        <v>159</v>
      </c>
      <c r="AU189" s="224" t="s">
        <v>85</v>
      </c>
      <c r="AY189" s="17" t="s">
        <v>151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7" t="s">
        <v>83</v>
      </c>
      <c r="BK189" s="225">
        <f>ROUND(I189*H189,2)</f>
        <v>0</v>
      </c>
      <c r="BL189" s="17" t="s">
        <v>164</v>
      </c>
      <c r="BM189" s="224" t="s">
        <v>5333</v>
      </c>
    </row>
    <row r="190" s="12" customFormat="1" ht="22.8" customHeight="1">
      <c r="A190" s="12"/>
      <c r="B190" s="199"/>
      <c r="C190" s="200"/>
      <c r="D190" s="201" t="s">
        <v>75</v>
      </c>
      <c r="E190" s="236" t="s">
        <v>5334</v>
      </c>
      <c r="F190" s="236" t="s">
        <v>5335</v>
      </c>
      <c r="G190" s="200"/>
      <c r="H190" s="200"/>
      <c r="I190" s="203"/>
      <c r="J190" s="237">
        <f>BK190</f>
        <v>0</v>
      </c>
      <c r="K190" s="200"/>
      <c r="L190" s="205"/>
      <c r="M190" s="206"/>
      <c r="N190" s="207"/>
      <c r="O190" s="207"/>
      <c r="P190" s="208">
        <f>SUM(P191:P196)</f>
        <v>0</v>
      </c>
      <c r="Q190" s="207"/>
      <c r="R190" s="208">
        <f>SUM(R191:R196)</f>
        <v>0.0075799999999999999</v>
      </c>
      <c r="S190" s="207"/>
      <c r="T190" s="209">
        <f>SUM(T191:T196)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0" t="s">
        <v>83</v>
      </c>
      <c r="AT190" s="211" t="s">
        <v>75</v>
      </c>
      <c r="AU190" s="211" t="s">
        <v>83</v>
      </c>
      <c r="AY190" s="210" t="s">
        <v>151</v>
      </c>
      <c r="BK190" s="212">
        <f>SUM(BK191:BK196)</f>
        <v>0</v>
      </c>
    </row>
    <row r="191" s="2" customFormat="1" ht="24.15" customHeight="1">
      <c r="A191" s="39"/>
      <c r="B191" s="40"/>
      <c r="C191" s="226" t="s">
        <v>339</v>
      </c>
      <c r="D191" s="226" t="s">
        <v>159</v>
      </c>
      <c r="E191" s="227" t="s">
        <v>5336</v>
      </c>
      <c r="F191" s="228" t="s">
        <v>5337</v>
      </c>
      <c r="G191" s="229" t="s">
        <v>5208</v>
      </c>
      <c r="H191" s="230">
        <v>1</v>
      </c>
      <c r="I191" s="231"/>
      <c r="J191" s="232">
        <f>ROUND(I191*H191,2)</f>
        <v>0</v>
      </c>
      <c r="K191" s="228" t="s">
        <v>5163</v>
      </c>
      <c r="L191" s="233"/>
      <c r="M191" s="234" t="s">
        <v>32</v>
      </c>
      <c r="N191" s="235" t="s">
        <v>47</v>
      </c>
      <c r="O191" s="85"/>
      <c r="P191" s="222">
        <f>O191*H191</f>
        <v>0</v>
      </c>
      <c r="Q191" s="222">
        <v>0.00051000000000000004</v>
      </c>
      <c r="R191" s="222">
        <f>Q191*H191</f>
        <v>0.00051000000000000004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163</v>
      </c>
      <c r="AT191" s="224" t="s">
        <v>159</v>
      </c>
      <c r="AU191" s="224" t="s">
        <v>85</v>
      </c>
      <c r="AY191" s="17" t="s">
        <v>151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7" t="s">
        <v>83</v>
      </c>
      <c r="BK191" s="225">
        <f>ROUND(I191*H191,2)</f>
        <v>0</v>
      </c>
      <c r="BL191" s="17" t="s">
        <v>164</v>
      </c>
      <c r="BM191" s="224" t="s">
        <v>5338</v>
      </c>
    </row>
    <row r="192" s="2" customFormat="1" ht="24.15" customHeight="1">
      <c r="A192" s="39"/>
      <c r="B192" s="40"/>
      <c r="C192" s="226" t="s">
        <v>343</v>
      </c>
      <c r="D192" s="226" t="s">
        <v>159</v>
      </c>
      <c r="E192" s="227" t="s">
        <v>5339</v>
      </c>
      <c r="F192" s="228" t="s">
        <v>5340</v>
      </c>
      <c r="G192" s="229" t="s">
        <v>5208</v>
      </c>
      <c r="H192" s="230">
        <v>1</v>
      </c>
      <c r="I192" s="231"/>
      <c r="J192" s="232">
        <f>ROUND(I192*H192,2)</f>
        <v>0</v>
      </c>
      <c r="K192" s="228" t="s">
        <v>5163</v>
      </c>
      <c r="L192" s="233"/>
      <c r="M192" s="234" t="s">
        <v>32</v>
      </c>
      <c r="N192" s="235" t="s">
        <v>47</v>
      </c>
      <c r="O192" s="85"/>
      <c r="P192" s="222">
        <f>O192*H192</f>
        <v>0</v>
      </c>
      <c r="Q192" s="222">
        <v>0.00011</v>
      </c>
      <c r="R192" s="222">
        <f>Q192*H192</f>
        <v>0.00011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163</v>
      </c>
      <c r="AT192" s="224" t="s">
        <v>159</v>
      </c>
      <c r="AU192" s="224" t="s">
        <v>85</v>
      </c>
      <c r="AY192" s="17" t="s">
        <v>151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7" t="s">
        <v>83</v>
      </c>
      <c r="BK192" s="225">
        <f>ROUND(I192*H192,2)</f>
        <v>0</v>
      </c>
      <c r="BL192" s="17" t="s">
        <v>164</v>
      </c>
      <c r="BM192" s="224" t="s">
        <v>5341</v>
      </c>
    </row>
    <row r="193" s="2" customFormat="1" ht="24.15" customHeight="1">
      <c r="A193" s="39"/>
      <c r="B193" s="40"/>
      <c r="C193" s="226" t="s">
        <v>347</v>
      </c>
      <c r="D193" s="226" t="s">
        <v>159</v>
      </c>
      <c r="E193" s="227" t="s">
        <v>5342</v>
      </c>
      <c r="F193" s="228" t="s">
        <v>5343</v>
      </c>
      <c r="G193" s="229" t="s">
        <v>5208</v>
      </c>
      <c r="H193" s="230">
        <v>1</v>
      </c>
      <c r="I193" s="231"/>
      <c r="J193" s="232">
        <f>ROUND(I193*H193,2)</f>
        <v>0</v>
      </c>
      <c r="K193" s="228" t="s">
        <v>5163</v>
      </c>
      <c r="L193" s="233"/>
      <c r="M193" s="234" t="s">
        <v>32</v>
      </c>
      <c r="N193" s="235" t="s">
        <v>47</v>
      </c>
      <c r="O193" s="85"/>
      <c r="P193" s="222">
        <f>O193*H193</f>
        <v>0</v>
      </c>
      <c r="Q193" s="222">
        <v>0.00011</v>
      </c>
      <c r="R193" s="222">
        <f>Q193*H193</f>
        <v>0.00011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163</v>
      </c>
      <c r="AT193" s="224" t="s">
        <v>159</v>
      </c>
      <c r="AU193" s="224" t="s">
        <v>85</v>
      </c>
      <c r="AY193" s="17" t="s">
        <v>151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7" t="s">
        <v>83</v>
      </c>
      <c r="BK193" s="225">
        <f>ROUND(I193*H193,2)</f>
        <v>0</v>
      </c>
      <c r="BL193" s="17" t="s">
        <v>164</v>
      </c>
      <c r="BM193" s="224" t="s">
        <v>5344</v>
      </c>
    </row>
    <row r="194" s="2" customFormat="1" ht="24.15" customHeight="1">
      <c r="A194" s="39"/>
      <c r="B194" s="40"/>
      <c r="C194" s="226" t="s">
        <v>351</v>
      </c>
      <c r="D194" s="226" t="s">
        <v>159</v>
      </c>
      <c r="E194" s="227" t="s">
        <v>5345</v>
      </c>
      <c r="F194" s="228" t="s">
        <v>5346</v>
      </c>
      <c r="G194" s="229" t="s">
        <v>5208</v>
      </c>
      <c r="H194" s="230">
        <v>1</v>
      </c>
      <c r="I194" s="231"/>
      <c r="J194" s="232">
        <f>ROUND(I194*H194,2)</f>
        <v>0</v>
      </c>
      <c r="K194" s="228" t="s">
        <v>5163</v>
      </c>
      <c r="L194" s="233"/>
      <c r="M194" s="234" t="s">
        <v>32</v>
      </c>
      <c r="N194" s="235" t="s">
        <v>47</v>
      </c>
      <c r="O194" s="85"/>
      <c r="P194" s="222">
        <f>O194*H194</f>
        <v>0</v>
      </c>
      <c r="Q194" s="222">
        <v>0.0044900000000000001</v>
      </c>
      <c r="R194" s="222">
        <f>Q194*H194</f>
        <v>0.0044900000000000001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163</v>
      </c>
      <c r="AT194" s="224" t="s">
        <v>159</v>
      </c>
      <c r="AU194" s="224" t="s">
        <v>85</v>
      </c>
      <c r="AY194" s="17" t="s">
        <v>151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7" t="s">
        <v>83</v>
      </c>
      <c r="BK194" s="225">
        <f>ROUND(I194*H194,2)</f>
        <v>0</v>
      </c>
      <c r="BL194" s="17" t="s">
        <v>164</v>
      </c>
      <c r="BM194" s="224" t="s">
        <v>5347</v>
      </c>
    </row>
    <row r="195" s="2" customFormat="1" ht="24.15" customHeight="1">
      <c r="A195" s="39"/>
      <c r="B195" s="40"/>
      <c r="C195" s="226" t="s">
        <v>355</v>
      </c>
      <c r="D195" s="226" t="s">
        <v>159</v>
      </c>
      <c r="E195" s="227" t="s">
        <v>5348</v>
      </c>
      <c r="F195" s="228" t="s">
        <v>5349</v>
      </c>
      <c r="G195" s="229" t="s">
        <v>5208</v>
      </c>
      <c r="H195" s="230">
        <v>1</v>
      </c>
      <c r="I195" s="231"/>
      <c r="J195" s="232">
        <f>ROUND(I195*H195,2)</f>
        <v>0</v>
      </c>
      <c r="K195" s="228" t="s">
        <v>5163</v>
      </c>
      <c r="L195" s="233"/>
      <c r="M195" s="234" t="s">
        <v>32</v>
      </c>
      <c r="N195" s="235" t="s">
        <v>47</v>
      </c>
      <c r="O195" s="85"/>
      <c r="P195" s="222">
        <f>O195*H195</f>
        <v>0</v>
      </c>
      <c r="Q195" s="222">
        <v>0.00173</v>
      </c>
      <c r="R195" s="222">
        <f>Q195*H195</f>
        <v>0.00173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163</v>
      </c>
      <c r="AT195" s="224" t="s">
        <v>159</v>
      </c>
      <c r="AU195" s="224" t="s">
        <v>85</v>
      </c>
      <c r="AY195" s="17" t="s">
        <v>151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7" t="s">
        <v>83</v>
      </c>
      <c r="BK195" s="225">
        <f>ROUND(I195*H195,2)</f>
        <v>0</v>
      </c>
      <c r="BL195" s="17" t="s">
        <v>164</v>
      </c>
      <c r="BM195" s="224" t="s">
        <v>5350</v>
      </c>
    </row>
    <row r="196" s="2" customFormat="1" ht="24.15" customHeight="1">
      <c r="A196" s="39"/>
      <c r="B196" s="40"/>
      <c r="C196" s="226" t="s">
        <v>359</v>
      </c>
      <c r="D196" s="226" t="s">
        <v>159</v>
      </c>
      <c r="E196" s="227" t="s">
        <v>5351</v>
      </c>
      <c r="F196" s="228" t="s">
        <v>5352</v>
      </c>
      <c r="G196" s="229" t="s">
        <v>5208</v>
      </c>
      <c r="H196" s="230">
        <v>1</v>
      </c>
      <c r="I196" s="231"/>
      <c r="J196" s="232">
        <f>ROUND(I196*H196,2)</f>
        <v>0</v>
      </c>
      <c r="K196" s="228" t="s">
        <v>5163</v>
      </c>
      <c r="L196" s="233"/>
      <c r="M196" s="234" t="s">
        <v>32</v>
      </c>
      <c r="N196" s="235" t="s">
        <v>47</v>
      </c>
      <c r="O196" s="85"/>
      <c r="P196" s="222">
        <f>O196*H196</f>
        <v>0</v>
      </c>
      <c r="Q196" s="222">
        <v>0.00063000000000000003</v>
      </c>
      <c r="R196" s="222">
        <f>Q196*H196</f>
        <v>0.00063000000000000003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163</v>
      </c>
      <c r="AT196" s="224" t="s">
        <v>159</v>
      </c>
      <c r="AU196" s="224" t="s">
        <v>85</v>
      </c>
      <c r="AY196" s="17" t="s">
        <v>151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7" t="s">
        <v>83</v>
      </c>
      <c r="BK196" s="225">
        <f>ROUND(I196*H196,2)</f>
        <v>0</v>
      </c>
      <c r="BL196" s="17" t="s">
        <v>164</v>
      </c>
      <c r="BM196" s="224" t="s">
        <v>5353</v>
      </c>
    </row>
    <row r="197" s="12" customFormat="1" ht="25.92" customHeight="1">
      <c r="A197" s="12"/>
      <c r="B197" s="199"/>
      <c r="C197" s="200"/>
      <c r="D197" s="201" t="s">
        <v>75</v>
      </c>
      <c r="E197" s="202" t="s">
        <v>5354</v>
      </c>
      <c r="F197" s="202" t="s">
        <v>5355</v>
      </c>
      <c r="G197" s="200"/>
      <c r="H197" s="200"/>
      <c r="I197" s="203"/>
      <c r="J197" s="204">
        <f>BK197</f>
        <v>0</v>
      </c>
      <c r="K197" s="200"/>
      <c r="L197" s="205"/>
      <c r="M197" s="206"/>
      <c r="N197" s="207"/>
      <c r="O197" s="207"/>
      <c r="P197" s="208">
        <f>P198+P219+P222+P225+P230+P233+P240+P245+P258+P270+P285+P297</f>
        <v>0</v>
      </c>
      <c r="Q197" s="207"/>
      <c r="R197" s="208">
        <f>R198+R219+R222+R225+R230+R233+R240+R245+R258+R270+R285+R297</f>
        <v>54.343113669999994</v>
      </c>
      <c r="S197" s="207"/>
      <c r="T197" s="209">
        <f>T198+T219+T222+T225+T230+T233+T240+T245+T258+T270+T285+T297</f>
        <v>17.102499999999999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0" t="s">
        <v>85</v>
      </c>
      <c r="AT197" s="211" t="s">
        <v>75</v>
      </c>
      <c r="AU197" s="211" t="s">
        <v>76</v>
      </c>
      <c r="AY197" s="210" t="s">
        <v>151</v>
      </c>
      <c r="BK197" s="212">
        <f>BK198+BK219+BK222+BK225+BK230+BK233+BK240+BK245+BK258+BK270+BK285+BK297</f>
        <v>0</v>
      </c>
    </row>
    <row r="198" s="12" customFormat="1" ht="22.8" customHeight="1">
      <c r="A198" s="12"/>
      <c r="B198" s="199"/>
      <c r="C198" s="200"/>
      <c r="D198" s="201" t="s">
        <v>75</v>
      </c>
      <c r="E198" s="236" t="s">
        <v>3044</v>
      </c>
      <c r="F198" s="236" t="s">
        <v>5356</v>
      </c>
      <c r="G198" s="200"/>
      <c r="H198" s="200"/>
      <c r="I198" s="203"/>
      <c r="J198" s="237">
        <f>BK198</f>
        <v>0</v>
      </c>
      <c r="K198" s="200"/>
      <c r="L198" s="205"/>
      <c r="M198" s="206"/>
      <c r="N198" s="207"/>
      <c r="O198" s="207"/>
      <c r="P198" s="208">
        <f>SUM(P199:P218)</f>
        <v>0</v>
      </c>
      <c r="Q198" s="207"/>
      <c r="R198" s="208">
        <f>SUM(R199:R218)</f>
        <v>0.26939166999999997</v>
      </c>
      <c r="S198" s="207"/>
      <c r="T198" s="209">
        <f>SUM(T199:T218)</f>
        <v>0.051000000000000004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0" t="s">
        <v>85</v>
      </c>
      <c r="AT198" s="211" t="s">
        <v>75</v>
      </c>
      <c r="AU198" s="211" t="s">
        <v>83</v>
      </c>
      <c r="AY198" s="210" t="s">
        <v>151</v>
      </c>
      <c r="BK198" s="212">
        <f>SUM(BK199:BK218)</f>
        <v>0</v>
      </c>
    </row>
    <row r="199" s="2" customFormat="1" ht="24.15" customHeight="1">
      <c r="A199" s="39"/>
      <c r="B199" s="40"/>
      <c r="C199" s="213" t="s">
        <v>363</v>
      </c>
      <c r="D199" s="213" t="s">
        <v>152</v>
      </c>
      <c r="E199" s="214" t="s">
        <v>5357</v>
      </c>
      <c r="F199" s="215" t="s">
        <v>5358</v>
      </c>
      <c r="G199" s="216" t="s">
        <v>172</v>
      </c>
      <c r="H199" s="217">
        <v>5</v>
      </c>
      <c r="I199" s="218"/>
      <c r="J199" s="219">
        <f>ROUND(I199*H199,2)</f>
        <v>0</v>
      </c>
      <c r="K199" s="215" t="s">
        <v>5163</v>
      </c>
      <c r="L199" s="45"/>
      <c r="M199" s="220" t="s">
        <v>32</v>
      </c>
      <c r="N199" s="221" t="s">
        <v>47</v>
      </c>
      <c r="O199" s="85"/>
      <c r="P199" s="222">
        <f>O199*H199</f>
        <v>0</v>
      </c>
      <c r="Q199" s="222">
        <v>0</v>
      </c>
      <c r="R199" s="222">
        <f>Q199*H199</f>
        <v>0</v>
      </c>
      <c r="S199" s="222">
        <v>0.002</v>
      </c>
      <c r="T199" s="223">
        <f>S199*H199</f>
        <v>0.01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220</v>
      </c>
      <c r="AT199" s="224" t="s">
        <v>152</v>
      </c>
      <c r="AU199" s="224" t="s">
        <v>85</v>
      </c>
      <c r="AY199" s="17" t="s">
        <v>151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7" t="s">
        <v>83</v>
      </c>
      <c r="BK199" s="225">
        <f>ROUND(I199*H199,2)</f>
        <v>0</v>
      </c>
      <c r="BL199" s="17" t="s">
        <v>220</v>
      </c>
      <c r="BM199" s="224" t="s">
        <v>5359</v>
      </c>
    </row>
    <row r="200" s="2" customFormat="1">
      <c r="A200" s="39"/>
      <c r="B200" s="40"/>
      <c r="C200" s="41"/>
      <c r="D200" s="280" t="s">
        <v>5165</v>
      </c>
      <c r="E200" s="41"/>
      <c r="F200" s="281" t="s">
        <v>5360</v>
      </c>
      <c r="G200" s="41"/>
      <c r="H200" s="41"/>
      <c r="I200" s="272"/>
      <c r="J200" s="41"/>
      <c r="K200" s="41"/>
      <c r="L200" s="45"/>
      <c r="M200" s="273"/>
      <c r="N200" s="274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7" t="s">
        <v>5165</v>
      </c>
      <c r="AU200" s="17" t="s">
        <v>85</v>
      </c>
    </row>
    <row r="201" s="2" customFormat="1" ht="24.15" customHeight="1">
      <c r="A201" s="39"/>
      <c r="B201" s="40"/>
      <c r="C201" s="213" t="s">
        <v>367</v>
      </c>
      <c r="D201" s="213" t="s">
        <v>152</v>
      </c>
      <c r="E201" s="214" t="s">
        <v>5361</v>
      </c>
      <c r="F201" s="215" t="s">
        <v>5362</v>
      </c>
      <c r="G201" s="216" t="s">
        <v>172</v>
      </c>
      <c r="H201" s="217">
        <v>50</v>
      </c>
      <c r="I201" s="218"/>
      <c r="J201" s="219">
        <f>ROUND(I201*H201,2)</f>
        <v>0</v>
      </c>
      <c r="K201" s="215" t="s">
        <v>5163</v>
      </c>
      <c r="L201" s="45"/>
      <c r="M201" s="220" t="s">
        <v>32</v>
      </c>
      <c r="N201" s="221" t="s">
        <v>47</v>
      </c>
      <c r="O201" s="85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4" t="s">
        <v>220</v>
      </c>
      <c r="AT201" s="224" t="s">
        <v>152</v>
      </c>
      <c r="AU201" s="224" t="s">
        <v>85</v>
      </c>
      <c r="AY201" s="17" t="s">
        <v>151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7" t="s">
        <v>83</v>
      </c>
      <c r="BK201" s="225">
        <f>ROUND(I201*H201,2)</f>
        <v>0</v>
      </c>
      <c r="BL201" s="17" t="s">
        <v>220</v>
      </c>
      <c r="BM201" s="224" t="s">
        <v>5363</v>
      </c>
    </row>
    <row r="202" s="2" customFormat="1">
      <c r="A202" s="39"/>
      <c r="B202" s="40"/>
      <c r="C202" s="41"/>
      <c r="D202" s="280" t="s">
        <v>5165</v>
      </c>
      <c r="E202" s="41"/>
      <c r="F202" s="281" t="s">
        <v>5364</v>
      </c>
      <c r="G202" s="41"/>
      <c r="H202" s="41"/>
      <c r="I202" s="272"/>
      <c r="J202" s="41"/>
      <c r="K202" s="41"/>
      <c r="L202" s="45"/>
      <c r="M202" s="273"/>
      <c r="N202" s="274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7" t="s">
        <v>5165</v>
      </c>
      <c r="AU202" s="17" t="s">
        <v>85</v>
      </c>
    </row>
    <row r="203" s="2" customFormat="1" ht="16.5" customHeight="1">
      <c r="A203" s="39"/>
      <c r="B203" s="40"/>
      <c r="C203" s="226" t="s">
        <v>371</v>
      </c>
      <c r="D203" s="226" t="s">
        <v>159</v>
      </c>
      <c r="E203" s="227" t="s">
        <v>5365</v>
      </c>
      <c r="F203" s="228" t="s">
        <v>5366</v>
      </c>
      <c r="G203" s="229" t="s">
        <v>5215</v>
      </c>
      <c r="H203" s="230">
        <v>1.111</v>
      </c>
      <c r="I203" s="231"/>
      <c r="J203" s="232">
        <f>ROUND(I203*H203,2)</f>
        <v>0</v>
      </c>
      <c r="K203" s="228" t="s">
        <v>5163</v>
      </c>
      <c r="L203" s="233"/>
      <c r="M203" s="234" t="s">
        <v>32</v>
      </c>
      <c r="N203" s="235" t="s">
        <v>47</v>
      </c>
      <c r="O203" s="85"/>
      <c r="P203" s="222">
        <f>O203*H203</f>
        <v>0</v>
      </c>
      <c r="Q203" s="222">
        <v>0.00097000000000000005</v>
      </c>
      <c r="R203" s="222">
        <f>Q203*H203</f>
        <v>0.00107767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163</v>
      </c>
      <c r="AT203" s="224" t="s">
        <v>159</v>
      </c>
      <c r="AU203" s="224" t="s">
        <v>85</v>
      </c>
      <c r="AY203" s="17" t="s">
        <v>151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7" t="s">
        <v>83</v>
      </c>
      <c r="BK203" s="225">
        <f>ROUND(I203*H203,2)</f>
        <v>0</v>
      </c>
      <c r="BL203" s="17" t="s">
        <v>164</v>
      </c>
      <c r="BM203" s="224" t="s">
        <v>5367</v>
      </c>
    </row>
    <row r="204" s="2" customFormat="1" ht="21.75" customHeight="1">
      <c r="A204" s="39"/>
      <c r="B204" s="40"/>
      <c r="C204" s="213" t="s">
        <v>375</v>
      </c>
      <c r="D204" s="213" t="s">
        <v>152</v>
      </c>
      <c r="E204" s="214" t="s">
        <v>5368</v>
      </c>
      <c r="F204" s="215" t="s">
        <v>5369</v>
      </c>
      <c r="G204" s="216" t="s">
        <v>172</v>
      </c>
      <c r="H204" s="217">
        <v>20</v>
      </c>
      <c r="I204" s="218"/>
      <c r="J204" s="219">
        <f>ROUND(I204*H204,2)</f>
        <v>0</v>
      </c>
      <c r="K204" s="215" t="s">
        <v>5163</v>
      </c>
      <c r="L204" s="45"/>
      <c r="M204" s="220" t="s">
        <v>32</v>
      </c>
      <c r="N204" s="221" t="s">
        <v>47</v>
      </c>
      <c r="O204" s="85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220</v>
      </c>
      <c r="AT204" s="224" t="s">
        <v>152</v>
      </c>
      <c r="AU204" s="224" t="s">
        <v>85</v>
      </c>
      <c r="AY204" s="17" t="s">
        <v>151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7" t="s">
        <v>83</v>
      </c>
      <c r="BK204" s="225">
        <f>ROUND(I204*H204,2)</f>
        <v>0</v>
      </c>
      <c r="BL204" s="17" t="s">
        <v>220</v>
      </c>
      <c r="BM204" s="224" t="s">
        <v>5370</v>
      </c>
    </row>
    <row r="205" s="2" customFormat="1">
      <c r="A205" s="39"/>
      <c r="B205" s="40"/>
      <c r="C205" s="41"/>
      <c r="D205" s="280" t="s">
        <v>5165</v>
      </c>
      <c r="E205" s="41"/>
      <c r="F205" s="281" t="s">
        <v>5371</v>
      </c>
      <c r="G205" s="41"/>
      <c r="H205" s="41"/>
      <c r="I205" s="272"/>
      <c r="J205" s="41"/>
      <c r="K205" s="41"/>
      <c r="L205" s="45"/>
      <c r="M205" s="273"/>
      <c r="N205" s="274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7" t="s">
        <v>5165</v>
      </c>
      <c r="AU205" s="17" t="s">
        <v>85</v>
      </c>
    </row>
    <row r="206" s="2" customFormat="1" ht="16.5" customHeight="1">
      <c r="A206" s="39"/>
      <c r="B206" s="40"/>
      <c r="C206" s="226" t="s">
        <v>379</v>
      </c>
      <c r="D206" s="226" t="s">
        <v>159</v>
      </c>
      <c r="E206" s="227" t="s">
        <v>5372</v>
      </c>
      <c r="F206" s="228" t="s">
        <v>5373</v>
      </c>
      <c r="G206" s="229" t="s">
        <v>172</v>
      </c>
      <c r="H206" s="230">
        <v>23.309999999999999</v>
      </c>
      <c r="I206" s="231"/>
      <c r="J206" s="232">
        <f>ROUND(I206*H206,2)</f>
        <v>0</v>
      </c>
      <c r="K206" s="228" t="s">
        <v>5163</v>
      </c>
      <c r="L206" s="233"/>
      <c r="M206" s="234" t="s">
        <v>32</v>
      </c>
      <c r="N206" s="235" t="s">
        <v>47</v>
      </c>
      <c r="O206" s="85"/>
      <c r="P206" s="222">
        <f>O206*H206</f>
        <v>0</v>
      </c>
      <c r="Q206" s="222">
        <v>0.0094999999999999998</v>
      </c>
      <c r="R206" s="222">
        <f>Q206*H206</f>
        <v>0.22144499999999998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163</v>
      </c>
      <c r="AT206" s="224" t="s">
        <v>159</v>
      </c>
      <c r="AU206" s="224" t="s">
        <v>85</v>
      </c>
      <c r="AY206" s="17" t="s">
        <v>151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7" t="s">
        <v>83</v>
      </c>
      <c r="BK206" s="225">
        <f>ROUND(I206*H206,2)</f>
        <v>0</v>
      </c>
      <c r="BL206" s="17" t="s">
        <v>164</v>
      </c>
      <c r="BM206" s="224" t="s">
        <v>5374</v>
      </c>
    </row>
    <row r="207" s="14" customFormat="1">
      <c r="A207" s="14"/>
      <c r="B207" s="249"/>
      <c r="C207" s="250"/>
      <c r="D207" s="240" t="s">
        <v>951</v>
      </c>
      <c r="E207" s="250"/>
      <c r="F207" s="252" t="s">
        <v>5375</v>
      </c>
      <c r="G207" s="250"/>
      <c r="H207" s="253">
        <v>23.309999999999999</v>
      </c>
      <c r="I207" s="254"/>
      <c r="J207" s="250"/>
      <c r="K207" s="250"/>
      <c r="L207" s="255"/>
      <c r="M207" s="256"/>
      <c r="N207" s="257"/>
      <c r="O207" s="257"/>
      <c r="P207" s="257"/>
      <c r="Q207" s="257"/>
      <c r="R207" s="257"/>
      <c r="S207" s="257"/>
      <c r="T207" s="25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9" t="s">
        <v>951</v>
      </c>
      <c r="AU207" s="259" t="s">
        <v>85</v>
      </c>
      <c r="AV207" s="14" t="s">
        <v>85</v>
      </c>
      <c r="AW207" s="14" t="s">
        <v>4</v>
      </c>
      <c r="AX207" s="14" t="s">
        <v>83</v>
      </c>
      <c r="AY207" s="259" t="s">
        <v>151</v>
      </c>
    </row>
    <row r="208" s="2" customFormat="1" ht="24.15" customHeight="1">
      <c r="A208" s="39"/>
      <c r="B208" s="40"/>
      <c r="C208" s="213" t="s">
        <v>383</v>
      </c>
      <c r="D208" s="213" t="s">
        <v>152</v>
      </c>
      <c r="E208" s="214" t="s">
        <v>5376</v>
      </c>
      <c r="F208" s="215" t="s">
        <v>5377</v>
      </c>
      <c r="G208" s="216" t="s">
        <v>172</v>
      </c>
      <c r="H208" s="217">
        <v>10</v>
      </c>
      <c r="I208" s="218"/>
      <c r="J208" s="219">
        <f>ROUND(I208*H208,2)</f>
        <v>0</v>
      </c>
      <c r="K208" s="215" t="s">
        <v>5163</v>
      </c>
      <c r="L208" s="45"/>
      <c r="M208" s="220" t="s">
        <v>32</v>
      </c>
      <c r="N208" s="221" t="s">
        <v>47</v>
      </c>
      <c r="O208" s="85"/>
      <c r="P208" s="222">
        <f>O208*H208</f>
        <v>0</v>
      </c>
      <c r="Q208" s="222">
        <v>0</v>
      </c>
      <c r="R208" s="222">
        <f>Q208*H208</f>
        <v>0</v>
      </c>
      <c r="S208" s="222">
        <v>0.0041000000000000003</v>
      </c>
      <c r="T208" s="223">
        <f>S208*H208</f>
        <v>0.041000000000000002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4" t="s">
        <v>220</v>
      </c>
      <c r="AT208" s="224" t="s">
        <v>152</v>
      </c>
      <c r="AU208" s="224" t="s">
        <v>85</v>
      </c>
      <c r="AY208" s="17" t="s">
        <v>151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7" t="s">
        <v>83</v>
      </c>
      <c r="BK208" s="225">
        <f>ROUND(I208*H208,2)</f>
        <v>0</v>
      </c>
      <c r="BL208" s="17" t="s">
        <v>220</v>
      </c>
      <c r="BM208" s="224" t="s">
        <v>5378</v>
      </c>
    </row>
    <row r="209" s="2" customFormat="1">
      <c r="A209" s="39"/>
      <c r="B209" s="40"/>
      <c r="C209" s="41"/>
      <c r="D209" s="280" t="s">
        <v>5165</v>
      </c>
      <c r="E209" s="41"/>
      <c r="F209" s="281" t="s">
        <v>5379</v>
      </c>
      <c r="G209" s="41"/>
      <c r="H209" s="41"/>
      <c r="I209" s="272"/>
      <c r="J209" s="41"/>
      <c r="K209" s="41"/>
      <c r="L209" s="45"/>
      <c r="M209" s="273"/>
      <c r="N209" s="274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7" t="s">
        <v>5165</v>
      </c>
      <c r="AU209" s="17" t="s">
        <v>85</v>
      </c>
    </row>
    <row r="210" s="2" customFormat="1" ht="21.75" customHeight="1">
      <c r="A210" s="39"/>
      <c r="B210" s="40"/>
      <c r="C210" s="213" t="s">
        <v>387</v>
      </c>
      <c r="D210" s="213" t="s">
        <v>152</v>
      </c>
      <c r="E210" s="214" t="s">
        <v>5380</v>
      </c>
      <c r="F210" s="215" t="s">
        <v>5381</v>
      </c>
      <c r="G210" s="216" t="s">
        <v>172</v>
      </c>
      <c r="H210" s="217">
        <v>20</v>
      </c>
      <c r="I210" s="218"/>
      <c r="J210" s="219">
        <f>ROUND(I210*H210,2)</f>
        <v>0</v>
      </c>
      <c r="K210" s="215" t="s">
        <v>5163</v>
      </c>
      <c r="L210" s="45"/>
      <c r="M210" s="220" t="s">
        <v>32</v>
      </c>
      <c r="N210" s="221" t="s">
        <v>47</v>
      </c>
      <c r="O210" s="85"/>
      <c r="P210" s="222">
        <f>O210*H210</f>
        <v>0</v>
      </c>
      <c r="Q210" s="222">
        <v>0.00019000000000000001</v>
      </c>
      <c r="R210" s="222">
        <f>Q210*H210</f>
        <v>0.0038000000000000004</v>
      </c>
      <c r="S210" s="222">
        <v>0</v>
      </c>
      <c r="T210" s="22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220</v>
      </c>
      <c r="AT210" s="224" t="s">
        <v>152</v>
      </c>
      <c r="AU210" s="224" t="s">
        <v>85</v>
      </c>
      <c r="AY210" s="17" t="s">
        <v>151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7" t="s">
        <v>83</v>
      </c>
      <c r="BK210" s="225">
        <f>ROUND(I210*H210,2)</f>
        <v>0</v>
      </c>
      <c r="BL210" s="17" t="s">
        <v>220</v>
      </c>
      <c r="BM210" s="224" t="s">
        <v>5382</v>
      </c>
    </row>
    <row r="211" s="2" customFormat="1">
      <c r="A211" s="39"/>
      <c r="B211" s="40"/>
      <c r="C211" s="41"/>
      <c r="D211" s="280" t="s">
        <v>5165</v>
      </c>
      <c r="E211" s="41"/>
      <c r="F211" s="281" t="s">
        <v>5383</v>
      </c>
      <c r="G211" s="41"/>
      <c r="H211" s="41"/>
      <c r="I211" s="272"/>
      <c r="J211" s="41"/>
      <c r="K211" s="41"/>
      <c r="L211" s="45"/>
      <c r="M211" s="273"/>
      <c r="N211" s="274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7" t="s">
        <v>5165</v>
      </c>
      <c r="AU211" s="17" t="s">
        <v>85</v>
      </c>
    </row>
    <row r="212" s="2" customFormat="1" ht="16.5" customHeight="1">
      <c r="A212" s="39"/>
      <c r="B212" s="40"/>
      <c r="C212" s="226" t="s">
        <v>391</v>
      </c>
      <c r="D212" s="226" t="s">
        <v>159</v>
      </c>
      <c r="E212" s="227" t="s">
        <v>5384</v>
      </c>
      <c r="F212" s="228" t="s">
        <v>5385</v>
      </c>
      <c r="G212" s="229" t="s">
        <v>172</v>
      </c>
      <c r="H212" s="230">
        <v>23.309999999999999</v>
      </c>
      <c r="I212" s="231"/>
      <c r="J212" s="232">
        <f>ROUND(I212*H212,2)</f>
        <v>0</v>
      </c>
      <c r="K212" s="228" t="s">
        <v>5163</v>
      </c>
      <c r="L212" s="233"/>
      <c r="M212" s="234" t="s">
        <v>32</v>
      </c>
      <c r="N212" s="235" t="s">
        <v>47</v>
      </c>
      <c r="O212" s="85"/>
      <c r="P212" s="222">
        <f>O212*H212</f>
        <v>0</v>
      </c>
      <c r="Q212" s="222">
        <v>0.0018</v>
      </c>
      <c r="R212" s="222">
        <f>Q212*H212</f>
        <v>0.041957999999999995</v>
      </c>
      <c r="S212" s="222">
        <v>0</v>
      </c>
      <c r="T212" s="22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4" t="s">
        <v>163</v>
      </c>
      <c r="AT212" s="224" t="s">
        <v>159</v>
      </c>
      <c r="AU212" s="224" t="s">
        <v>85</v>
      </c>
      <c r="AY212" s="17" t="s">
        <v>151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7" t="s">
        <v>83</v>
      </c>
      <c r="BK212" s="225">
        <f>ROUND(I212*H212,2)</f>
        <v>0</v>
      </c>
      <c r="BL212" s="17" t="s">
        <v>164</v>
      </c>
      <c r="BM212" s="224" t="s">
        <v>5386</v>
      </c>
    </row>
    <row r="213" s="14" customFormat="1">
      <c r="A213" s="14"/>
      <c r="B213" s="249"/>
      <c r="C213" s="250"/>
      <c r="D213" s="240" t="s">
        <v>951</v>
      </c>
      <c r="E213" s="250"/>
      <c r="F213" s="252" t="s">
        <v>5375</v>
      </c>
      <c r="G213" s="250"/>
      <c r="H213" s="253">
        <v>23.309999999999999</v>
      </c>
      <c r="I213" s="254"/>
      <c r="J213" s="250"/>
      <c r="K213" s="250"/>
      <c r="L213" s="255"/>
      <c r="M213" s="256"/>
      <c r="N213" s="257"/>
      <c r="O213" s="257"/>
      <c r="P213" s="257"/>
      <c r="Q213" s="257"/>
      <c r="R213" s="257"/>
      <c r="S213" s="257"/>
      <c r="T213" s="25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9" t="s">
        <v>951</v>
      </c>
      <c r="AU213" s="259" t="s">
        <v>85</v>
      </c>
      <c r="AV213" s="14" t="s">
        <v>85</v>
      </c>
      <c r="AW213" s="14" t="s">
        <v>4</v>
      </c>
      <c r="AX213" s="14" t="s">
        <v>83</v>
      </c>
      <c r="AY213" s="259" t="s">
        <v>151</v>
      </c>
    </row>
    <row r="214" s="2" customFormat="1" ht="24.15" customHeight="1">
      <c r="A214" s="39"/>
      <c r="B214" s="40"/>
      <c r="C214" s="213" t="s">
        <v>395</v>
      </c>
      <c r="D214" s="213" t="s">
        <v>152</v>
      </c>
      <c r="E214" s="214" t="s">
        <v>5387</v>
      </c>
      <c r="F214" s="215" t="s">
        <v>5388</v>
      </c>
      <c r="G214" s="216" t="s">
        <v>172</v>
      </c>
      <c r="H214" s="217">
        <v>10</v>
      </c>
      <c r="I214" s="218"/>
      <c r="J214" s="219">
        <f>ROUND(I214*H214,2)</f>
        <v>0</v>
      </c>
      <c r="K214" s="215" t="s">
        <v>5163</v>
      </c>
      <c r="L214" s="45"/>
      <c r="M214" s="220" t="s">
        <v>32</v>
      </c>
      <c r="N214" s="221" t="s">
        <v>47</v>
      </c>
      <c r="O214" s="85"/>
      <c r="P214" s="222">
        <f>O214*H214</f>
        <v>0</v>
      </c>
      <c r="Q214" s="222">
        <v>0</v>
      </c>
      <c r="R214" s="222">
        <f>Q214*H214</f>
        <v>0</v>
      </c>
      <c r="S214" s="222">
        <v>0</v>
      </c>
      <c r="T214" s="223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4" t="s">
        <v>220</v>
      </c>
      <c r="AT214" s="224" t="s">
        <v>152</v>
      </c>
      <c r="AU214" s="224" t="s">
        <v>85</v>
      </c>
      <c r="AY214" s="17" t="s">
        <v>151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7" t="s">
        <v>83</v>
      </c>
      <c r="BK214" s="225">
        <f>ROUND(I214*H214,2)</f>
        <v>0</v>
      </c>
      <c r="BL214" s="17" t="s">
        <v>220</v>
      </c>
      <c r="BM214" s="224" t="s">
        <v>5389</v>
      </c>
    </row>
    <row r="215" s="2" customFormat="1">
      <c r="A215" s="39"/>
      <c r="B215" s="40"/>
      <c r="C215" s="41"/>
      <c r="D215" s="280" t="s">
        <v>5165</v>
      </c>
      <c r="E215" s="41"/>
      <c r="F215" s="281" t="s">
        <v>5390</v>
      </c>
      <c r="G215" s="41"/>
      <c r="H215" s="41"/>
      <c r="I215" s="272"/>
      <c r="J215" s="41"/>
      <c r="K215" s="41"/>
      <c r="L215" s="45"/>
      <c r="M215" s="273"/>
      <c r="N215" s="274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7" t="s">
        <v>5165</v>
      </c>
      <c r="AU215" s="17" t="s">
        <v>85</v>
      </c>
    </row>
    <row r="216" s="2" customFormat="1" ht="16.5" customHeight="1">
      <c r="A216" s="39"/>
      <c r="B216" s="40"/>
      <c r="C216" s="226" t="s">
        <v>399</v>
      </c>
      <c r="D216" s="226" t="s">
        <v>159</v>
      </c>
      <c r="E216" s="227" t="s">
        <v>5391</v>
      </c>
      <c r="F216" s="228" t="s">
        <v>5392</v>
      </c>
      <c r="G216" s="229" t="s">
        <v>2017</v>
      </c>
      <c r="H216" s="230">
        <v>1.111</v>
      </c>
      <c r="I216" s="231"/>
      <c r="J216" s="232">
        <f>ROUND(I216*H216,2)</f>
        <v>0</v>
      </c>
      <c r="K216" s="228" t="s">
        <v>5163</v>
      </c>
      <c r="L216" s="233"/>
      <c r="M216" s="234" t="s">
        <v>32</v>
      </c>
      <c r="N216" s="235" t="s">
        <v>47</v>
      </c>
      <c r="O216" s="85"/>
      <c r="P216" s="222">
        <f>O216*H216</f>
        <v>0</v>
      </c>
      <c r="Q216" s="222">
        <v>0.001</v>
      </c>
      <c r="R216" s="222">
        <f>Q216*H216</f>
        <v>0.001111</v>
      </c>
      <c r="S216" s="222">
        <v>0</v>
      </c>
      <c r="T216" s="22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4" t="s">
        <v>163</v>
      </c>
      <c r="AT216" s="224" t="s">
        <v>159</v>
      </c>
      <c r="AU216" s="224" t="s">
        <v>85</v>
      </c>
      <c r="AY216" s="17" t="s">
        <v>151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7" t="s">
        <v>83</v>
      </c>
      <c r="BK216" s="225">
        <f>ROUND(I216*H216,2)</f>
        <v>0</v>
      </c>
      <c r="BL216" s="17" t="s">
        <v>164</v>
      </c>
      <c r="BM216" s="224" t="s">
        <v>5393</v>
      </c>
    </row>
    <row r="217" s="2" customFormat="1" ht="24.15" customHeight="1">
      <c r="A217" s="39"/>
      <c r="B217" s="40"/>
      <c r="C217" s="213" t="s">
        <v>403</v>
      </c>
      <c r="D217" s="213" t="s">
        <v>152</v>
      </c>
      <c r="E217" s="214" t="s">
        <v>5394</v>
      </c>
      <c r="F217" s="215" t="s">
        <v>5395</v>
      </c>
      <c r="G217" s="216" t="s">
        <v>172</v>
      </c>
      <c r="H217" s="217">
        <v>9</v>
      </c>
      <c r="I217" s="218"/>
      <c r="J217" s="219">
        <f>ROUND(I217*H217,2)</f>
        <v>0</v>
      </c>
      <c r="K217" s="215" t="s">
        <v>5163</v>
      </c>
      <c r="L217" s="45"/>
      <c r="M217" s="220" t="s">
        <v>32</v>
      </c>
      <c r="N217" s="221" t="s">
        <v>47</v>
      </c>
      <c r="O217" s="85"/>
      <c r="P217" s="222">
        <f>O217*H217</f>
        <v>0</v>
      </c>
      <c r="Q217" s="222">
        <v>0</v>
      </c>
      <c r="R217" s="222">
        <f>Q217*H217</f>
        <v>0</v>
      </c>
      <c r="S217" s="222">
        <v>0</v>
      </c>
      <c r="T217" s="223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4" t="s">
        <v>220</v>
      </c>
      <c r="AT217" s="224" t="s">
        <v>152</v>
      </c>
      <c r="AU217" s="224" t="s">
        <v>85</v>
      </c>
      <c r="AY217" s="17" t="s">
        <v>151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7" t="s">
        <v>83</v>
      </c>
      <c r="BK217" s="225">
        <f>ROUND(I217*H217,2)</f>
        <v>0</v>
      </c>
      <c r="BL217" s="17" t="s">
        <v>220</v>
      </c>
      <c r="BM217" s="224" t="s">
        <v>5396</v>
      </c>
    </row>
    <row r="218" s="2" customFormat="1">
      <c r="A218" s="39"/>
      <c r="B218" s="40"/>
      <c r="C218" s="41"/>
      <c r="D218" s="280" t="s">
        <v>5165</v>
      </c>
      <c r="E218" s="41"/>
      <c r="F218" s="281" t="s">
        <v>5397</v>
      </c>
      <c r="G218" s="41"/>
      <c r="H218" s="41"/>
      <c r="I218" s="272"/>
      <c r="J218" s="41"/>
      <c r="K218" s="41"/>
      <c r="L218" s="45"/>
      <c r="M218" s="273"/>
      <c r="N218" s="274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7" t="s">
        <v>5165</v>
      </c>
      <c r="AU218" s="17" t="s">
        <v>85</v>
      </c>
    </row>
    <row r="219" s="12" customFormat="1" ht="22.8" customHeight="1">
      <c r="A219" s="12"/>
      <c r="B219" s="199"/>
      <c r="C219" s="200"/>
      <c r="D219" s="201" t="s">
        <v>75</v>
      </c>
      <c r="E219" s="236" t="s">
        <v>3159</v>
      </c>
      <c r="F219" s="236" t="s">
        <v>5398</v>
      </c>
      <c r="G219" s="200"/>
      <c r="H219" s="200"/>
      <c r="I219" s="203"/>
      <c r="J219" s="237">
        <f>BK219</f>
        <v>0</v>
      </c>
      <c r="K219" s="200"/>
      <c r="L219" s="205"/>
      <c r="M219" s="206"/>
      <c r="N219" s="207"/>
      <c r="O219" s="207"/>
      <c r="P219" s="208">
        <f>SUM(P220:P221)</f>
        <v>0</v>
      </c>
      <c r="Q219" s="207"/>
      <c r="R219" s="208">
        <f>SUM(R220:R221)</f>
        <v>0</v>
      </c>
      <c r="S219" s="207"/>
      <c r="T219" s="209">
        <f>SUM(T220:T221)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0" t="s">
        <v>85</v>
      </c>
      <c r="AT219" s="211" t="s">
        <v>75</v>
      </c>
      <c r="AU219" s="211" t="s">
        <v>83</v>
      </c>
      <c r="AY219" s="210" t="s">
        <v>151</v>
      </c>
      <c r="BK219" s="212">
        <f>SUM(BK220:BK221)</f>
        <v>0</v>
      </c>
    </row>
    <row r="220" s="2" customFormat="1" ht="16.5" customHeight="1">
      <c r="A220" s="39"/>
      <c r="B220" s="40"/>
      <c r="C220" s="213" t="s">
        <v>407</v>
      </c>
      <c r="D220" s="213" t="s">
        <v>152</v>
      </c>
      <c r="E220" s="214" t="s">
        <v>5399</v>
      </c>
      <c r="F220" s="215" t="s">
        <v>5400</v>
      </c>
      <c r="G220" s="216" t="s">
        <v>191</v>
      </c>
      <c r="H220" s="217">
        <v>15</v>
      </c>
      <c r="I220" s="218"/>
      <c r="J220" s="219">
        <f>ROUND(I220*H220,2)</f>
        <v>0</v>
      </c>
      <c r="K220" s="215" t="s">
        <v>5163</v>
      </c>
      <c r="L220" s="45"/>
      <c r="M220" s="220" t="s">
        <v>32</v>
      </c>
      <c r="N220" s="221" t="s">
        <v>47</v>
      </c>
      <c r="O220" s="85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157</v>
      </c>
      <c r="AT220" s="224" t="s">
        <v>152</v>
      </c>
      <c r="AU220" s="224" t="s">
        <v>85</v>
      </c>
      <c r="AY220" s="17" t="s">
        <v>151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7" t="s">
        <v>83</v>
      </c>
      <c r="BK220" s="225">
        <f>ROUND(I220*H220,2)</f>
        <v>0</v>
      </c>
      <c r="BL220" s="17" t="s">
        <v>157</v>
      </c>
      <c r="BM220" s="224" t="s">
        <v>5401</v>
      </c>
    </row>
    <row r="221" s="2" customFormat="1">
      <c r="A221" s="39"/>
      <c r="B221" s="40"/>
      <c r="C221" s="41"/>
      <c r="D221" s="280" t="s">
        <v>5165</v>
      </c>
      <c r="E221" s="41"/>
      <c r="F221" s="281" t="s">
        <v>5402</v>
      </c>
      <c r="G221" s="41"/>
      <c r="H221" s="41"/>
      <c r="I221" s="272"/>
      <c r="J221" s="41"/>
      <c r="K221" s="41"/>
      <c r="L221" s="45"/>
      <c r="M221" s="273"/>
      <c r="N221" s="274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7" t="s">
        <v>5165</v>
      </c>
      <c r="AU221" s="17" t="s">
        <v>85</v>
      </c>
    </row>
    <row r="222" s="12" customFormat="1" ht="22.8" customHeight="1">
      <c r="A222" s="12"/>
      <c r="B222" s="199"/>
      <c r="C222" s="200"/>
      <c r="D222" s="201" t="s">
        <v>75</v>
      </c>
      <c r="E222" s="236" t="s">
        <v>3197</v>
      </c>
      <c r="F222" s="236" t="s">
        <v>5403</v>
      </c>
      <c r="G222" s="200"/>
      <c r="H222" s="200"/>
      <c r="I222" s="203"/>
      <c r="J222" s="237">
        <f>BK222</f>
        <v>0</v>
      </c>
      <c r="K222" s="200"/>
      <c r="L222" s="205"/>
      <c r="M222" s="206"/>
      <c r="N222" s="207"/>
      <c r="O222" s="207"/>
      <c r="P222" s="208">
        <f>SUM(P223:P224)</f>
        <v>0</v>
      </c>
      <c r="Q222" s="207"/>
      <c r="R222" s="208">
        <f>SUM(R223:R224)</f>
        <v>0</v>
      </c>
      <c r="S222" s="207"/>
      <c r="T222" s="209">
        <f>SUM(T223:T224)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0" t="s">
        <v>85</v>
      </c>
      <c r="AT222" s="211" t="s">
        <v>75</v>
      </c>
      <c r="AU222" s="211" t="s">
        <v>83</v>
      </c>
      <c r="AY222" s="210" t="s">
        <v>151</v>
      </c>
      <c r="BK222" s="212">
        <f>SUM(BK223:BK224)</f>
        <v>0</v>
      </c>
    </row>
    <row r="223" s="2" customFormat="1" ht="16.5" customHeight="1">
      <c r="A223" s="39"/>
      <c r="B223" s="40"/>
      <c r="C223" s="213" t="s">
        <v>164</v>
      </c>
      <c r="D223" s="213" t="s">
        <v>152</v>
      </c>
      <c r="E223" s="214" t="s">
        <v>5404</v>
      </c>
      <c r="F223" s="215" t="s">
        <v>5405</v>
      </c>
      <c r="G223" s="216" t="s">
        <v>162</v>
      </c>
      <c r="H223" s="217">
        <v>5</v>
      </c>
      <c r="I223" s="218"/>
      <c r="J223" s="219">
        <f>ROUND(I223*H223,2)</f>
        <v>0</v>
      </c>
      <c r="K223" s="215" t="s">
        <v>5163</v>
      </c>
      <c r="L223" s="45"/>
      <c r="M223" s="220" t="s">
        <v>32</v>
      </c>
      <c r="N223" s="221" t="s">
        <v>47</v>
      </c>
      <c r="O223" s="85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4" t="s">
        <v>220</v>
      </c>
      <c r="AT223" s="224" t="s">
        <v>152</v>
      </c>
      <c r="AU223" s="224" t="s">
        <v>85</v>
      </c>
      <c r="AY223" s="17" t="s">
        <v>151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7" t="s">
        <v>83</v>
      </c>
      <c r="BK223" s="225">
        <f>ROUND(I223*H223,2)</f>
        <v>0</v>
      </c>
      <c r="BL223" s="17" t="s">
        <v>220</v>
      </c>
      <c r="BM223" s="224" t="s">
        <v>5406</v>
      </c>
    </row>
    <row r="224" s="2" customFormat="1">
      <c r="A224" s="39"/>
      <c r="B224" s="40"/>
      <c r="C224" s="41"/>
      <c r="D224" s="280" t="s">
        <v>5165</v>
      </c>
      <c r="E224" s="41"/>
      <c r="F224" s="281" t="s">
        <v>5407</v>
      </c>
      <c r="G224" s="41"/>
      <c r="H224" s="41"/>
      <c r="I224" s="272"/>
      <c r="J224" s="41"/>
      <c r="K224" s="41"/>
      <c r="L224" s="45"/>
      <c r="M224" s="273"/>
      <c r="N224" s="274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7" t="s">
        <v>5165</v>
      </c>
      <c r="AU224" s="17" t="s">
        <v>85</v>
      </c>
    </row>
    <row r="225" s="12" customFormat="1" ht="22.8" customHeight="1">
      <c r="A225" s="12"/>
      <c r="B225" s="199"/>
      <c r="C225" s="200"/>
      <c r="D225" s="201" t="s">
        <v>75</v>
      </c>
      <c r="E225" s="236" t="s">
        <v>3240</v>
      </c>
      <c r="F225" s="236" t="s">
        <v>5408</v>
      </c>
      <c r="G225" s="200"/>
      <c r="H225" s="200"/>
      <c r="I225" s="203"/>
      <c r="J225" s="237">
        <f>BK225</f>
        <v>0</v>
      </c>
      <c r="K225" s="200"/>
      <c r="L225" s="205"/>
      <c r="M225" s="206"/>
      <c r="N225" s="207"/>
      <c r="O225" s="207"/>
      <c r="P225" s="208">
        <f>SUM(P226:P229)</f>
        <v>0</v>
      </c>
      <c r="Q225" s="207"/>
      <c r="R225" s="208">
        <f>SUM(R226:R229)</f>
        <v>0</v>
      </c>
      <c r="S225" s="207"/>
      <c r="T225" s="209">
        <f>SUM(T226:T229)</f>
        <v>1.1844999999999999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0" t="s">
        <v>85</v>
      </c>
      <c r="AT225" s="211" t="s">
        <v>75</v>
      </c>
      <c r="AU225" s="211" t="s">
        <v>83</v>
      </c>
      <c r="AY225" s="210" t="s">
        <v>151</v>
      </c>
      <c r="BK225" s="212">
        <f>SUM(BK226:BK229)</f>
        <v>0</v>
      </c>
    </row>
    <row r="226" s="2" customFormat="1" ht="21.75" customHeight="1">
      <c r="A226" s="39"/>
      <c r="B226" s="40"/>
      <c r="C226" s="213" t="s">
        <v>414</v>
      </c>
      <c r="D226" s="213" t="s">
        <v>152</v>
      </c>
      <c r="E226" s="214" t="s">
        <v>5409</v>
      </c>
      <c r="F226" s="215" t="s">
        <v>5410</v>
      </c>
      <c r="G226" s="216" t="s">
        <v>172</v>
      </c>
      <c r="H226" s="217">
        <v>50</v>
      </c>
      <c r="I226" s="218"/>
      <c r="J226" s="219">
        <f>ROUND(I226*H226,2)</f>
        <v>0</v>
      </c>
      <c r="K226" s="215" t="s">
        <v>5163</v>
      </c>
      <c r="L226" s="45"/>
      <c r="M226" s="220" t="s">
        <v>32</v>
      </c>
      <c r="N226" s="221" t="s">
        <v>47</v>
      </c>
      <c r="O226" s="85"/>
      <c r="P226" s="222">
        <f>O226*H226</f>
        <v>0</v>
      </c>
      <c r="Q226" s="222">
        <v>0</v>
      </c>
      <c r="R226" s="222">
        <f>Q226*H226</f>
        <v>0</v>
      </c>
      <c r="S226" s="222">
        <v>0.023689999999999999</v>
      </c>
      <c r="T226" s="223">
        <f>S226*H226</f>
        <v>1.1844999999999999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4" t="s">
        <v>83</v>
      </c>
      <c r="AT226" s="224" t="s">
        <v>152</v>
      </c>
      <c r="AU226" s="224" t="s">
        <v>85</v>
      </c>
      <c r="AY226" s="17" t="s">
        <v>151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7" t="s">
        <v>83</v>
      </c>
      <c r="BK226" s="225">
        <f>ROUND(I226*H226,2)</f>
        <v>0</v>
      </c>
      <c r="BL226" s="17" t="s">
        <v>83</v>
      </c>
      <c r="BM226" s="224" t="s">
        <v>5411</v>
      </c>
    </row>
    <row r="227" s="2" customFormat="1">
      <c r="A227" s="39"/>
      <c r="B227" s="40"/>
      <c r="C227" s="41"/>
      <c r="D227" s="280" t="s">
        <v>5165</v>
      </c>
      <c r="E227" s="41"/>
      <c r="F227" s="281" t="s">
        <v>5412</v>
      </c>
      <c r="G227" s="41"/>
      <c r="H227" s="41"/>
      <c r="I227" s="272"/>
      <c r="J227" s="41"/>
      <c r="K227" s="41"/>
      <c r="L227" s="45"/>
      <c r="M227" s="273"/>
      <c r="N227" s="274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7" t="s">
        <v>5165</v>
      </c>
      <c r="AU227" s="17" t="s">
        <v>85</v>
      </c>
    </row>
    <row r="228" s="2" customFormat="1" ht="24.15" customHeight="1">
      <c r="A228" s="39"/>
      <c r="B228" s="40"/>
      <c r="C228" s="213" t="s">
        <v>418</v>
      </c>
      <c r="D228" s="213" t="s">
        <v>152</v>
      </c>
      <c r="E228" s="214" t="s">
        <v>5413</v>
      </c>
      <c r="F228" s="215" t="s">
        <v>5414</v>
      </c>
      <c r="G228" s="216" t="s">
        <v>172</v>
      </c>
      <c r="H228" s="217">
        <v>50</v>
      </c>
      <c r="I228" s="218"/>
      <c r="J228" s="219">
        <f>ROUND(I228*H228,2)</f>
        <v>0</v>
      </c>
      <c r="K228" s="215" t="s">
        <v>5163</v>
      </c>
      <c r="L228" s="45"/>
      <c r="M228" s="220" t="s">
        <v>32</v>
      </c>
      <c r="N228" s="221" t="s">
        <v>47</v>
      </c>
      <c r="O228" s="85"/>
      <c r="P228" s="222">
        <f>O228*H228</f>
        <v>0</v>
      </c>
      <c r="Q228" s="222">
        <v>0</v>
      </c>
      <c r="R228" s="222">
        <f>Q228*H228</f>
        <v>0</v>
      </c>
      <c r="S228" s="222">
        <v>0</v>
      </c>
      <c r="T228" s="223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4" t="s">
        <v>220</v>
      </c>
      <c r="AT228" s="224" t="s">
        <v>152</v>
      </c>
      <c r="AU228" s="224" t="s">
        <v>85</v>
      </c>
      <c r="AY228" s="17" t="s">
        <v>151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7" t="s">
        <v>83</v>
      </c>
      <c r="BK228" s="225">
        <f>ROUND(I228*H228,2)</f>
        <v>0</v>
      </c>
      <c r="BL228" s="17" t="s">
        <v>220</v>
      </c>
      <c r="BM228" s="224" t="s">
        <v>5415</v>
      </c>
    </row>
    <row r="229" s="2" customFormat="1">
      <c r="A229" s="39"/>
      <c r="B229" s="40"/>
      <c r="C229" s="41"/>
      <c r="D229" s="280" t="s">
        <v>5165</v>
      </c>
      <c r="E229" s="41"/>
      <c r="F229" s="281" t="s">
        <v>5416</v>
      </c>
      <c r="G229" s="41"/>
      <c r="H229" s="41"/>
      <c r="I229" s="272"/>
      <c r="J229" s="41"/>
      <c r="K229" s="41"/>
      <c r="L229" s="45"/>
      <c r="M229" s="273"/>
      <c r="N229" s="274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7" t="s">
        <v>5165</v>
      </c>
      <c r="AU229" s="17" t="s">
        <v>85</v>
      </c>
    </row>
    <row r="230" s="12" customFormat="1" ht="22.8" customHeight="1">
      <c r="A230" s="12"/>
      <c r="B230" s="199"/>
      <c r="C230" s="200"/>
      <c r="D230" s="201" t="s">
        <v>75</v>
      </c>
      <c r="E230" s="236" t="s">
        <v>3244</v>
      </c>
      <c r="F230" s="236" t="s">
        <v>5417</v>
      </c>
      <c r="G230" s="200"/>
      <c r="H230" s="200"/>
      <c r="I230" s="203"/>
      <c r="J230" s="237">
        <f>BK230</f>
        <v>0</v>
      </c>
      <c r="K230" s="200"/>
      <c r="L230" s="205"/>
      <c r="M230" s="206"/>
      <c r="N230" s="207"/>
      <c r="O230" s="207"/>
      <c r="P230" s="208">
        <f>SUM(P231:P232)</f>
        <v>0</v>
      </c>
      <c r="Q230" s="207"/>
      <c r="R230" s="208">
        <f>SUM(R231:R232)</f>
        <v>0.0011000000000000001</v>
      </c>
      <c r="S230" s="207"/>
      <c r="T230" s="209">
        <f>SUM(T231:T232)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0" t="s">
        <v>85</v>
      </c>
      <c r="AT230" s="211" t="s">
        <v>75</v>
      </c>
      <c r="AU230" s="211" t="s">
        <v>83</v>
      </c>
      <c r="AY230" s="210" t="s">
        <v>151</v>
      </c>
      <c r="BK230" s="212">
        <f>SUM(BK231:BK232)</f>
        <v>0</v>
      </c>
    </row>
    <row r="231" s="2" customFormat="1" ht="21.75" customHeight="1">
      <c r="A231" s="39"/>
      <c r="B231" s="40"/>
      <c r="C231" s="213" t="s">
        <v>422</v>
      </c>
      <c r="D231" s="213" t="s">
        <v>152</v>
      </c>
      <c r="E231" s="214" t="s">
        <v>5418</v>
      </c>
      <c r="F231" s="215" t="s">
        <v>5419</v>
      </c>
      <c r="G231" s="216" t="s">
        <v>162</v>
      </c>
      <c r="H231" s="217">
        <v>5</v>
      </c>
      <c r="I231" s="218"/>
      <c r="J231" s="219">
        <f>ROUND(I231*H231,2)</f>
        <v>0</v>
      </c>
      <c r="K231" s="215" t="s">
        <v>5163</v>
      </c>
      <c r="L231" s="45"/>
      <c r="M231" s="220" t="s">
        <v>32</v>
      </c>
      <c r="N231" s="221" t="s">
        <v>47</v>
      </c>
      <c r="O231" s="85"/>
      <c r="P231" s="222">
        <f>O231*H231</f>
        <v>0</v>
      </c>
      <c r="Q231" s="222">
        <v>0.00022000000000000001</v>
      </c>
      <c r="R231" s="222">
        <f>Q231*H231</f>
        <v>0.0011000000000000001</v>
      </c>
      <c r="S231" s="222">
        <v>0</v>
      </c>
      <c r="T231" s="223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4" t="s">
        <v>220</v>
      </c>
      <c r="AT231" s="224" t="s">
        <v>152</v>
      </c>
      <c r="AU231" s="224" t="s">
        <v>85</v>
      </c>
      <c r="AY231" s="17" t="s">
        <v>151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7" t="s">
        <v>83</v>
      </c>
      <c r="BK231" s="225">
        <f>ROUND(I231*H231,2)</f>
        <v>0</v>
      </c>
      <c r="BL231" s="17" t="s">
        <v>220</v>
      </c>
      <c r="BM231" s="224" t="s">
        <v>5420</v>
      </c>
    </row>
    <row r="232" s="2" customFormat="1">
      <c r="A232" s="39"/>
      <c r="B232" s="40"/>
      <c r="C232" s="41"/>
      <c r="D232" s="280" t="s">
        <v>5165</v>
      </c>
      <c r="E232" s="41"/>
      <c r="F232" s="281" t="s">
        <v>5421</v>
      </c>
      <c r="G232" s="41"/>
      <c r="H232" s="41"/>
      <c r="I232" s="272"/>
      <c r="J232" s="41"/>
      <c r="K232" s="41"/>
      <c r="L232" s="45"/>
      <c r="M232" s="273"/>
      <c r="N232" s="274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7" t="s">
        <v>5165</v>
      </c>
      <c r="AU232" s="17" t="s">
        <v>85</v>
      </c>
    </row>
    <row r="233" s="12" customFormat="1" ht="22.8" customHeight="1">
      <c r="A233" s="12"/>
      <c r="B233" s="199"/>
      <c r="C233" s="200"/>
      <c r="D233" s="201" t="s">
        <v>75</v>
      </c>
      <c r="E233" s="236" t="s">
        <v>3256</v>
      </c>
      <c r="F233" s="236" t="s">
        <v>5422</v>
      </c>
      <c r="G233" s="200"/>
      <c r="H233" s="200"/>
      <c r="I233" s="203"/>
      <c r="J233" s="237">
        <f>BK233</f>
        <v>0</v>
      </c>
      <c r="K233" s="200"/>
      <c r="L233" s="205"/>
      <c r="M233" s="206"/>
      <c r="N233" s="207"/>
      <c r="O233" s="207"/>
      <c r="P233" s="208">
        <f>SUM(P234:P239)</f>
        <v>0</v>
      </c>
      <c r="Q233" s="207"/>
      <c r="R233" s="208">
        <f>SUM(R234:R239)</f>
        <v>0</v>
      </c>
      <c r="S233" s="207"/>
      <c r="T233" s="209">
        <f>SUM(T234:T239)</f>
        <v>0.0089999999999999993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0" t="s">
        <v>85</v>
      </c>
      <c r="AT233" s="211" t="s">
        <v>75</v>
      </c>
      <c r="AU233" s="211" t="s">
        <v>83</v>
      </c>
      <c r="AY233" s="210" t="s">
        <v>151</v>
      </c>
      <c r="BK233" s="212">
        <f>SUM(BK234:BK239)</f>
        <v>0</v>
      </c>
    </row>
    <row r="234" s="2" customFormat="1" ht="16.5" customHeight="1">
      <c r="A234" s="39"/>
      <c r="B234" s="40"/>
      <c r="C234" s="213" t="s">
        <v>426</v>
      </c>
      <c r="D234" s="213" t="s">
        <v>152</v>
      </c>
      <c r="E234" s="214" t="s">
        <v>5423</v>
      </c>
      <c r="F234" s="215" t="s">
        <v>5424</v>
      </c>
      <c r="G234" s="216" t="s">
        <v>162</v>
      </c>
      <c r="H234" s="217">
        <v>5</v>
      </c>
      <c r="I234" s="218"/>
      <c r="J234" s="219">
        <f>ROUND(I234*H234,2)</f>
        <v>0</v>
      </c>
      <c r="K234" s="215" t="s">
        <v>5163</v>
      </c>
      <c r="L234" s="45"/>
      <c r="M234" s="220" t="s">
        <v>32</v>
      </c>
      <c r="N234" s="221" t="s">
        <v>47</v>
      </c>
      <c r="O234" s="85"/>
      <c r="P234" s="222">
        <f>O234*H234</f>
        <v>0</v>
      </c>
      <c r="Q234" s="222">
        <v>0</v>
      </c>
      <c r="R234" s="222">
        <f>Q234*H234</f>
        <v>0</v>
      </c>
      <c r="S234" s="222">
        <v>0</v>
      </c>
      <c r="T234" s="223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4" t="s">
        <v>220</v>
      </c>
      <c r="AT234" s="224" t="s">
        <v>152</v>
      </c>
      <c r="AU234" s="224" t="s">
        <v>85</v>
      </c>
      <c r="AY234" s="17" t="s">
        <v>151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7" t="s">
        <v>83</v>
      </c>
      <c r="BK234" s="225">
        <f>ROUND(I234*H234,2)</f>
        <v>0</v>
      </c>
      <c r="BL234" s="17" t="s">
        <v>220</v>
      </c>
      <c r="BM234" s="224" t="s">
        <v>5425</v>
      </c>
    </row>
    <row r="235" s="2" customFormat="1">
      <c r="A235" s="39"/>
      <c r="B235" s="40"/>
      <c r="C235" s="41"/>
      <c r="D235" s="280" t="s">
        <v>5165</v>
      </c>
      <c r="E235" s="41"/>
      <c r="F235" s="281" t="s">
        <v>5426</v>
      </c>
      <c r="G235" s="41"/>
      <c r="H235" s="41"/>
      <c r="I235" s="272"/>
      <c r="J235" s="41"/>
      <c r="K235" s="41"/>
      <c r="L235" s="45"/>
      <c r="M235" s="273"/>
      <c r="N235" s="274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7" t="s">
        <v>5165</v>
      </c>
      <c r="AU235" s="17" t="s">
        <v>85</v>
      </c>
    </row>
    <row r="236" s="2" customFormat="1" ht="16.5" customHeight="1">
      <c r="A236" s="39"/>
      <c r="B236" s="40"/>
      <c r="C236" s="213" t="s">
        <v>430</v>
      </c>
      <c r="D236" s="213" t="s">
        <v>152</v>
      </c>
      <c r="E236" s="214" t="s">
        <v>5427</v>
      </c>
      <c r="F236" s="215" t="s">
        <v>5428</v>
      </c>
      <c r="G236" s="216" t="s">
        <v>162</v>
      </c>
      <c r="H236" s="217">
        <v>5</v>
      </c>
      <c r="I236" s="218"/>
      <c r="J236" s="219">
        <f>ROUND(I236*H236,2)</f>
        <v>0</v>
      </c>
      <c r="K236" s="215" t="s">
        <v>5163</v>
      </c>
      <c r="L236" s="45"/>
      <c r="M236" s="220" t="s">
        <v>32</v>
      </c>
      <c r="N236" s="221" t="s">
        <v>47</v>
      </c>
      <c r="O236" s="85"/>
      <c r="P236" s="222">
        <f>O236*H236</f>
        <v>0</v>
      </c>
      <c r="Q236" s="222">
        <v>0</v>
      </c>
      <c r="R236" s="222">
        <f>Q236*H236</f>
        <v>0</v>
      </c>
      <c r="S236" s="222">
        <v>0.0018</v>
      </c>
      <c r="T236" s="223">
        <f>S236*H236</f>
        <v>0.0089999999999999993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4" t="s">
        <v>83</v>
      </c>
      <c r="AT236" s="224" t="s">
        <v>152</v>
      </c>
      <c r="AU236" s="224" t="s">
        <v>85</v>
      </c>
      <c r="AY236" s="17" t="s">
        <v>151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7" t="s">
        <v>83</v>
      </c>
      <c r="BK236" s="225">
        <f>ROUND(I236*H236,2)</f>
        <v>0</v>
      </c>
      <c r="BL236" s="17" t="s">
        <v>83</v>
      </c>
      <c r="BM236" s="224" t="s">
        <v>5429</v>
      </c>
    </row>
    <row r="237" s="2" customFormat="1">
      <c r="A237" s="39"/>
      <c r="B237" s="40"/>
      <c r="C237" s="41"/>
      <c r="D237" s="280" t="s">
        <v>5165</v>
      </c>
      <c r="E237" s="41"/>
      <c r="F237" s="281" t="s">
        <v>5430</v>
      </c>
      <c r="G237" s="41"/>
      <c r="H237" s="41"/>
      <c r="I237" s="272"/>
      <c r="J237" s="41"/>
      <c r="K237" s="41"/>
      <c r="L237" s="45"/>
      <c r="M237" s="273"/>
      <c r="N237" s="274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7" t="s">
        <v>5165</v>
      </c>
      <c r="AU237" s="17" t="s">
        <v>85</v>
      </c>
    </row>
    <row r="238" s="2" customFormat="1" ht="16.5" customHeight="1">
      <c r="A238" s="39"/>
      <c r="B238" s="40"/>
      <c r="C238" s="213" t="s">
        <v>434</v>
      </c>
      <c r="D238" s="213" t="s">
        <v>152</v>
      </c>
      <c r="E238" s="214" t="s">
        <v>5431</v>
      </c>
      <c r="F238" s="215" t="s">
        <v>5432</v>
      </c>
      <c r="G238" s="216" t="s">
        <v>162</v>
      </c>
      <c r="H238" s="217">
        <v>5</v>
      </c>
      <c r="I238" s="218"/>
      <c r="J238" s="219">
        <f>ROUND(I238*H238,2)</f>
        <v>0</v>
      </c>
      <c r="K238" s="215" t="s">
        <v>5163</v>
      </c>
      <c r="L238" s="45"/>
      <c r="M238" s="220" t="s">
        <v>32</v>
      </c>
      <c r="N238" s="221" t="s">
        <v>47</v>
      </c>
      <c r="O238" s="85"/>
      <c r="P238" s="222">
        <f>O238*H238</f>
        <v>0</v>
      </c>
      <c r="Q238" s="222">
        <v>0</v>
      </c>
      <c r="R238" s="222">
        <f>Q238*H238</f>
        <v>0</v>
      </c>
      <c r="S238" s="222">
        <v>0</v>
      </c>
      <c r="T238" s="223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4" t="s">
        <v>157</v>
      </c>
      <c r="AT238" s="224" t="s">
        <v>152</v>
      </c>
      <c r="AU238" s="224" t="s">
        <v>85</v>
      </c>
      <c r="AY238" s="17" t="s">
        <v>151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7" t="s">
        <v>83</v>
      </c>
      <c r="BK238" s="225">
        <f>ROUND(I238*H238,2)</f>
        <v>0</v>
      </c>
      <c r="BL238" s="17" t="s">
        <v>157</v>
      </c>
      <c r="BM238" s="224" t="s">
        <v>5433</v>
      </c>
    </row>
    <row r="239" s="2" customFormat="1">
      <c r="A239" s="39"/>
      <c r="B239" s="40"/>
      <c r="C239" s="41"/>
      <c r="D239" s="280" t="s">
        <v>5165</v>
      </c>
      <c r="E239" s="41"/>
      <c r="F239" s="281" t="s">
        <v>5434</v>
      </c>
      <c r="G239" s="41"/>
      <c r="H239" s="41"/>
      <c r="I239" s="272"/>
      <c r="J239" s="41"/>
      <c r="K239" s="41"/>
      <c r="L239" s="45"/>
      <c r="M239" s="273"/>
      <c r="N239" s="274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7" t="s">
        <v>5165</v>
      </c>
      <c r="AU239" s="17" t="s">
        <v>85</v>
      </c>
    </row>
    <row r="240" s="12" customFormat="1" ht="22.8" customHeight="1">
      <c r="A240" s="12"/>
      <c r="B240" s="199"/>
      <c r="C240" s="200"/>
      <c r="D240" s="201" t="s">
        <v>75</v>
      </c>
      <c r="E240" s="236" t="s">
        <v>3260</v>
      </c>
      <c r="F240" s="236" t="s">
        <v>5435</v>
      </c>
      <c r="G240" s="200"/>
      <c r="H240" s="200"/>
      <c r="I240" s="203"/>
      <c r="J240" s="237">
        <f>BK240</f>
        <v>0</v>
      </c>
      <c r="K240" s="200"/>
      <c r="L240" s="205"/>
      <c r="M240" s="206"/>
      <c r="N240" s="207"/>
      <c r="O240" s="207"/>
      <c r="P240" s="208">
        <f>SUM(P241:P244)</f>
        <v>0</v>
      </c>
      <c r="Q240" s="207"/>
      <c r="R240" s="208">
        <f>SUM(R241:R244)</f>
        <v>0</v>
      </c>
      <c r="S240" s="207"/>
      <c r="T240" s="209">
        <f>SUM(T241:T244)</f>
        <v>0.013000000000000001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0" t="s">
        <v>85</v>
      </c>
      <c r="AT240" s="211" t="s">
        <v>75</v>
      </c>
      <c r="AU240" s="211" t="s">
        <v>83</v>
      </c>
      <c r="AY240" s="210" t="s">
        <v>151</v>
      </c>
      <c r="BK240" s="212">
        <f>SUM(BK241:BK244)</f>
        <v>0</v>
      </c>
    </row>
    <row r="241" s="2" customFormat="1" ht="16.5" customHeight="1">
      <c r="A241" s="39"/>
      <c r="B241" s="40"/>
      <c r="C241" s="213" t="s">
        <v>438</v>
      </c>
      <c r="D241" s="213" t="s">
        <v>152</v>
      </c>
      <c r="E241" s="214" t="s">
        <v>5436</v>
      </c>
      <c r="F241" s="215" t="s">
        <v>5437</v>
      </c>
      <c r="G241" s="216" t="s">
        <v>162</v>
      </c>
      <c r="H241" s="217">
        <v>5</v>
      </c>
      <c r="I241" s="218"/>
      <c r="J241" s="219">
        <f>ROUND(I241*H241,2)</f>
        <v>0</v>
      </c>
      <c r="K241" s="215" t="s">
        <v>5163</v>
      </c>
      <c r="L241" s="45"/>
      <c r="M241" s="220" t="s">
        <v>32</v>
      </c>
      <c r="N241" s="221" t="s">
        <v>47</v>
      </c>
      <c r="O241" s="85"/>
      <c r="P241" s="222">
        <f>O241*H241</f>
        <v>0</v>
      </c>
      <c r="Q241" s="222">
        <v>0</v>
      </c>
      <c r="R241" s="222">
        <f>Q241*H241</f>
        <v>0</v>
      </c>
      <c r="S241" s="222">
        <v>0</v>
      </c>
      <c r="T241" s="223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4" t="s">
        <v>220</v>
      </c>
      <c r="AT241" s="224" t="s">
        <v>152</v>
      </c>
      <c r="AU241" s="224" t="s">
        <v>85</v>
      </c>
      <c r="AY241" s="17" t="s">
        <v>151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7" t="s">
        <v>83</v>
      </c>
      <c r="BK241" s="225">
        <f>ROUND(I241*H241,2)</f>
        <v>0</v>
      </c>
      <c r="BL241" s="17" t="s">
        <v>220</v>
      </c>
      <c r="BM241" s="224" t="s">
        <v>5438</v>
      </c>
    </row>
    <row r="242" s="2" customFormat="1">
      <c r="A242" s="39"/>
      <c r="B242" s="40"/>
      <c r="C242" s="41"/>
      <c r="D242" s="280" t="s">
        <v>5165</v>
      </c>
      <c r="E242" s="41"/>
      <c r="F242" s="281" t="s">
        <v>5439</v>
      </c>
      <c r="G242" s="41"/>
      <c r="H242" s="41"/>
      <c r="I242" s="272"/>
      <c r="J242" s="41"/>
      <c r="K242" s="41"/>
      <c r="L242" s="45"/>
      <c r="M242" s="273"/>
      <c r="N242" s="274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7" t="s">
        <v>5165</v>
      </c>
      <c r="AU242" s="17" t="s">
        <v>85</v>
      </c>
    </row>
    <row r="243" s="2" customFormat="1" ht="16.5" customHeight="1">
      <c r="A243" s="39"/>
      <c r="B243" s="40"/>
      <c r="C243" s="213" t="s">
        <v>442</v>
      </c>
      <c r="D243" s="213" t="s">
        <v>152</v>
      </c>
      <c r="E243" s="214" t="s">
        <v>5440</v>
      </c>
      <c r="F243" s="215" t="s">
        <v>5441</v>
      </c>
      <c r="G243" s="216" t="s">
        <v>191</v>
      </c>
      <c r="H243" s="217">
        <v>13</v>
      </c>
      <c r="I243" s="218"/>
      <c r="J243" s="219">
        <f>ROUND(I243*H243,2)</f>
        <v>0</v>
      </c>
      <c r="K243" s="215" t="s">
        <v>5163</v>
      </c>
      <c r="L243" s="45"/>
      <c r="M243" s="220" t="s">
        <v>32</v>
      </c>
      <c r="N243" s="221" t="s">
        <v>47</v>
      </c>
      <c r="O243" s="85"/>
      <c r="P243" s="222">
        <f>O243*H243</f>
        <v>0</v>
      </c>
      <c r="Q243" s="222">
        <v>0</v>
      </c>
      <c r="R243" s="222">
        <f>Q243*H243</f>
        <v>0</v>
      </c>
      <c r="S243" s="222">
        <v>0.001</v>
      </c>
      <c r="T243" s="223">
        <f>S243*H243</f>
        <v>0.013000000000000001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4" t="s">
        <v>220</v>
      </c>
      <c r="AT243" s="224" t="s">
        <v>152</v>
      </c>
      <c r="AU243" s="224" t="s">
        <v>85</v>
      </c>
      <c r="AY243" s="17" t="s">
        <v>151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7" t="s">
        <v>83</v>
      </c>
      <c r="BK243" s="225">
        <f>ROUND(I243*H243,2)</f>
        <v>0</v>
      </c>
      <c r="BL243" s="17" t="s">
        <v>220</v>
      </c>
      <c r="BM243" s="224" t="s">
        <v>5442</v>
      </c>
    </row>
    <row r="244" s="2" customFormat="1">
      <c r="A244" s="39"/>
      <c r="B244" s="40"/>
      <c r="C244" s="41"/>
      <c r="D244" s="280" t="s">
        <v>5165</v>
      </c>
      <c r="E244" s="41"/>
      <c r="F244" s="281" t="s">
        <v>5443</v>
      </c>
      <c r="G244" s="41"/>
      <c r="H244" s="41"/>
      <c r="I244" s="272"/>
      <c r="J244" s="41"/>
      <c r="K244" s="41"/>
      <c r="L244" s="45"/>
      <c r="M244" s="273"/>
      <c r="N244" s="274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7" t="s">
        <v>5165</v>
      </c>
      <c r="AU244" s="17" t="s">
        <v>85</v>
      </c>
    </row>
    <row r="245" s="12" customFormat="1" ht="22.8" customHeight="1">
      <c r="A245" s="12"/>
      <c r="B245" s="199"/>
      <c r="C245" s="200"/>
      <c r="D245" s="201" t="s">
        <v>75</v>
      </c>
      <c r="E245" s="236" t="s">
        <v>3324</v>
      </c>
      <c r="F245" s="236" t="s">
        <v>5444</v>
      </c>
      <c r="G245" s="200"/>
      <c r="H245" s="200"/>
      <c r="I245" s="203"/>
      <c r="J245" s="237">
        <f>BK245</f>
        <v>0</v>
      </c>
      <c r="K245" s="200"/>
      <c r="L245" s="205"/>
      <c r="M245" s="206"/>
      <c r="N245" s="207"/>
      <c r="O245" s="207"/>
      <c r="P245" s="208">
        <f>SUM(P246:P257)</f>
        <v>0</v>
      </c>
      <c r="Q245" s="207"/>
      <c r="R245" s="208">
        <f>SUM(R246:R257)</f>
        <v>0.068159999999999998</v>
      </c>
      <c r="S245" s="207"/>
      <c r="T245" s="209">
        <f>SUM(T246:T257)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0" t="s">
        <v>85</v>
      </c>
      <c r="AT245" s="211" t="s">
        <v>75</v>
      </c>
      <c r="AU245" s="211" t="s">
        <v>83</v>
      </c>
      <c r="AY245" s="210" t="s">
        <v>151</v>
      </c>
      <c r="BK245" s="212">
        <f>SUM(BK246:BK257)</f>
        <v>0</v>
      </c>
    </row>
    <row r="246" s="2" customFormat="1" ht="21.75" customHeight="1">
      <c r="A246" s="39"/>
      <c r="B246" s="40"/>
      <c r="C246" s="213" t="s">
        <v>446</v>
      </c>
      <c r="D246" s="213" t="s">
        <v>152</v>
      </c>
      <c r="E246" s="214" t="s">
        <v>5445</v>
      </c>
      <c r="F246" s="215" t="s">
        <v>5446</v>
      </c>
      <c r="G246" s="216" t="s">
        <v>172</v>
      </c>
      <c r="H246" s="217">
        <v>50</v>
      </c>
      <c r="I246" s="218"/>
      <c r="J246" s="219">
        <f>ROUND(I246*H246,2)</f>
        <v>0</v>
      </c>
      <c r="K246" s="215" t="s">
        <v>5163</v>
      </c>
      <c r="L246" s="45"/>
      <c r="M246" s="220" t="s">
        <v>32</v>
      </c>
      <c r="N246" s="221" t="s">
        <v>47</v>
      </c>
      <c r="O246" s="85"/>
      <c r="P246" s="222">
        <f>O246*H246</f>
        <v>0</v>
      </c>
      <c r="Q246" s="222">
        <v>0.00068999999999999997</v>
      </c>
      <c r="R246" s="222">
        <f>Q246*H246</f>
        <v>0.034499999999999996</v>
      </c>
      <c r="S246" s="222">
        <v>0</v>
      </c>
      <c r="T246" s="223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4" t="s">
        <v>220</v>
      </c>
      <c r="AT246" s="224" t="s">
        <v>152</v>
      </c>
      <c r="AU246" s="224" t="s">
        <v>85</v>
      </c>
      <c r="AY246" s="17" t="s">
        <v>151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7" t="s">
        <v>83</v>
      </c>
      <c r="BK246" s="225">
        <f>ROUND(I246*H246,2)</f>
        <v>0</v>
      </c>
      <c r="BL246" s="17" t="s">
        <v>220</v>
      </c>
      <c r="BM246" s="224" t="s">
        <v>5447</v>
      </c>
    </row>
    <row r="247" s="2" customFormat="1">
      <c r="A247" s="39"/>
      <c r="B247" s="40"/>
      <c r="C247" s="41"/>
      <c r="D247" s="280" t="s">
        <v>5165</v>
      </c>
      <c r="E247" s="41"/>
      <c r="F247" s="281" t="s">
        <v>5448</v>
      </c>
      <c r="G247" s="41"/>
      <c r="H247" s="41"/>
      <c r="I247" s="272"/>
      <c r="J247" s="41"/>
      <c r="K247" s="41"/>
      <c r="L247" s="45"/>
      <c r="M247" s="273"/>
      <c r="N247" s="274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7" t="s">
        <v>5165</v>
      </c>
      <c r="AU247" s="17" t="s">
        <v>85</v>
      </c>
    </row>
    <row r="248" s="2" customFormat="1" ht="24.15" customHeight="1">
      <c r="A248" s="39"/>
      <c r="B248" s="40"/>
      <c r="C248" s="213" t="s">
        <v>450</v>
      </c>
      <c r="D248" s="213" t="s">
        <v>152</v>
      </c>
      <c r="E248" s="214" t="s">
        <v>5449</v>
      </c>
      <c r="F248" s="215" t="s">
        <v>5450</v>
      </c>
      <c r="G248" s="216" t="s">
        <v>172</v>
      </c>
      <c r="H248" s="217">
        <v>50</v>
      </c>
      <c r="I248" s="218"/>
      <c r="J248" s="219">
        <f>ROUND(I248*H248,2)</f>
        <v>0</v>
      </c>
      <c r="K248" s="215" t="s">
        <v>5163</v>
      </c>
      <c r="L248" s="45"/>
      <c r="M248" s="220" t="s">
        <v>32</v>
      </c>
      <c r="N248" s="221" t="s">
        <v>47</v>
      </c>
      <c r="O248" s="85"/>
      <c r="P248" s="222">
        <f>O248*H248</f>
        <v>0</v>
      </c>
      <c r="Q248" s="222">
        <v>0.00023000000000000001</v>
      </c>
      <c r="R248" s="222">
        <f>Q248*H248</f>
        <v>0.0115</v>
      </c>
      <c r="S248" s="222">
        <v>0</v>
      </c>
      <c r="T248" s="223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4" t="s">
        <v>220</v>
      </c>
      <c r="AT248" s="224" t="s">
        <v>152</v>
      </c>
      <c r="AU248" s="224" t="s">
        <v>85</v>
      </c>
      <c r="AY248" s="17" t="s">
        <v>151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7" t="s">
        <v>83</v>
      </c>
      <c r="BK248" s="225">
        <f>ROUND(I248*H248,2)</f>
        <v>0</v>
      </c>
      <c r="BL248" s="17" t="s">
        <v>220</v>
      </c>
      <c r="BM248" s="224" t="s">
        <v>5451</v>
      </c>
    </row>
    <row r="249" s="2" customFormat="1">
      <c r="A249" s="39"/>
      <c r="B249" s="40"/>
      <c r="C249" s="41"/>
      <c r="D249" s="280" t="s">
        <v>5165</v>
      </c>
      <c r="E249" s="41"/>
      <c r="F249" s="281" t="s">
        <v>5452</v>
      </c>
      <c r="G249" s="41"/>
      <c r="H249" s="41"/>
      <c r="I249" s="272"/>
      <c r="J249" s="41"/>
      <c r="K249" s="41"/>
      <c r="L249" s="45"/>
      <c r="M249" s="273"/>
      <c r="N249" s="274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7" t="s">
        <v>5165</v>
      </c>
      <c r="AU249" s="17" t="s">
        <v>85</v>
      </c>
    </row>
    <row r="250" s="2" customFormat="1" ht="16.5" customHeight="1">
      <c r="A250" s="39"/>
      <c r="B250" s="40"/>
      <c r="C250" s="213" t="s">
        <v>454</v>
      </c>
      <c r="D250" s="213" t="s">
        <v>152</v>
      </c>
      <c r="E250" s="214" t="s">
        <v>5453</v>
      </c>
      <c r="F250" s="215" t="s">
        <v>5454</v>
      </c>
      <c r="G250" s="216" t="s">
        <v>172</v>
      </c>
      <c r="H250" s="217">
        <v>50</v>
      </c>
      <c r="I250" s="218"/>
      <c r="J250" s="219">
        <f>ROUND(I250*H250,2)</f>
        <v>0</v>
      </c>
      <c r="K250" s="215" t="s">
        <v>5163</v>
      </c>
      <c r="L250" s="45"/>
      <c r="M250" s="220" t="s">
        <v>32</v>
      </c>
      <c r="N250" s="221" t="s">
        <v>47</v>
      </c>
      <c r="O250" s="85"/>
      <c r="P250" s="222">
        <f>O250*H250</f>
        <v>0</v>
      </c>
      <c r="Q250" s="222">
        <v>0.00035</v>
      </c>
      <c r="R250" s="222">
        <f>Q250*H250</f>
        <v>0.017499999999999998</v>
      </c>
      <c r="S250" s="222">
        <v>0</v>
      </c>
      <c r="T250" s="223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4" t="s">
        <v>220</v>
      </c>
      <c r="AT250" s="224" t="s">
        <v>152</v>
      </c>
      <c r="AU250" s="224" t="s">
        <v>85</v>
      </c>
      <c r="AY250" s="17" t="s">
        <v>151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7" t="s">
        <v>83</v>
      </c>
      <c r="BK250" s="225">
        <f>ROUND(I250*H250,2)</f>
        <v>0</v>
      </c>
      <c r="BL250" s="17" t="s">
        <v>220</v>
      </c>
      <c r="BM250" s="224" t="s">
        <v>5455</v>
      </c>
    </row>
    <row r="251" s="2" customFormat="1">
      <c r="A251" s="39"/>
      <c r="B251" s="40"/>
      <c r="C251" s="41"/>
      <c r="D251" s="280" t="s">
        <v>5165</v>
      </c>
      <c r="E251" s="41"/>
      <c r="F251" s="281" t="s">
        <v>5456</v>
      </c>
      <c r="G251" s="41"/>
      <c r="H251" s="41"/>
      <c r="I251" s="272"/>
      <c r="J251" s="41"/>
      <c r="K251" s="41"/>
      <c r="L251" s="45"/>
      <c r="M251" s="273"/>
      <c r="N251" s="274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7" t="s">
        <v>5165</v>
      </c>
      <c r="AU251" s="17" t="s">
        <v>85</v>
      </c>
    </row>
    <row r="252" s="2" customFormat="1" ht="33" customHeight="1">
      <c r="A252" s="39"/>
      <c r="B252" s="40"/>
      <c r="C252" s="213" t="s">
        <v>458</v>
      </c>
      <c r="D252" s="213" t="s">
        <v>152</v>
      </c>
      <c r="E252" s="214" t="s">
        <v>5457</v>
      </c>
      <c r="F252" s="215" t="s">
        <v>5458</v>
      </c>
      <c r="G252" s="216" t="s">
        <v>172</v>
      </c>
      <c r="H252" s="217">
        <v>5</v>
      </c>
      <c r="I252" s="218"/>
      <c r="J252" s="219">
        <f>ROUND(I252*H252,2)</f>
        <v>0</v>
      </c>
      <c r="K252" s="215" t="s">
        <v>5163</v>
      </c>
      <c r="L252" s="45"/>
      <c r="M252" s="220" t="s">
        <v>32</v>
      </c>
      <c r="N252" s="221" t="s">
        <v>47</v>
      </c>
      <c r="O252" s="85"/>
      <c r="P252" s="222">
        <f>O252*H252</f>
        <v>0</v>
      </c>
      <c r="Q252" s="222">
        <v>0.00052999999999999998</v>
      </c>
      <c r="R252" s="222">
        <f>Q252*H252</f>
        <v>0.00265</v>
      </c>
      <c r="S252" s="222">
        <v>0</v>
      </c>
      <c r="T252" s="223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4" t="s">
        <v>220</v>
      </c>
      <c r="AT252" s="224" t="s">
        <v>152</v>
      </c>
      <c r="AU252" s="224" t="s">
        <v>85</v>
      </c>
      <c r="AY252" s="17" t="s">
        <v>151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7" t="s">
        <v>83</v>
      </c>
      <c r="BK252" s="225">
        <f>ROUND(I252*H252,2)</f>
        <v>0</v>
      </c>
      <c r="BL252" s="17" t="s">
        <v>220</v>
      </c>
      <c r="BM252" s="224" t="s">
        <v>5459</v>
      </c>
    </row>
    <row r="253" s="2" customFormat="1">
      <c r="A253" s="39"/>
      <c r="B253" s="40"/>
      <c r="C253" s="41"/>
      <c r="D253" s="280" t="s">
        <v>5165</v>
      </c>
      <c r="E253" s="41"/>
      <c r="F253" s="281" t="s">
        <v>5460</v>
      </c>
      <c r="G253" s="41"/>
      <c r="H253" s="41"/>
      <c r="I253" s="272"/>
      <c r="J253" s="41"/>
      <c r="K253" s="41"/>
      <c r="L253" s="45"/>
      <c r="M253" s="273"/>
      <c r="N253" s="274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7" t="s">
        <v>5165</v>
      </c>
      <c r="AU253" s="17" t="s">
        <v>85</v>
      </c>
    </row>
    <row r="254" s="2" customFormat="1" ht="16.5" customHeight="1">
      <c r="A254" s="39"/>
      <c r="B254" s="40"/>
      <c r="C254" s="226" t="s">
        <v>462</v>
      </c>
      <c r="D254" s="226" t="s">
        <v>159</v>
      </c>
      <c r="E254" s="227" t="s">
        <v>5461</v>
      </c>
      <c r="F254" s="228" t="s">
        <v>5462</v>
      </c>
      <c r="G254" s="229" t="s">
        <v>5215</v>
      </c>
      <c r="H254" s="230">
        <v>1</v>
      </c>
      <c r="I254" s="231"/>
      <c r="J254" s="232">
        <f>ROUND(I254*H254,2)</f>
        <v>0</v>
      </c>
      <c r="K254" s="228" t="s">
        <v>5463</v>
      </c>
      <c r="L254" s="233"/>
      <c r="M254" s="234" t="s">
        <v>32</v>
      </c>
      <c r="N254" s="235" t="s">
        <v>47</v>
      </c>
      <c r="O254" s="85"/>
      <c r="P254" s="222">
        <f>O254*H254</f>
        <v>0</v>
      </c>
      <c r="Q254" s="222">
        <v>0.0010100000000000001</v>
      </c>
      <c r="R254" s="222">
        <f>Q254*H254</f>
        <v>0.0010100000000000001</v>
      </c>
      <c r="S254" s="222">
        <v>0</v>
      </c>
      <c r="T254" s="223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4" t="s">
        <v>163</v>
      </c>
      <c r="AT254" s="224" t="s">
        <v>159</v>
      </c>
      <c r="AU254" s="224" t="s">
        <v>85</v>
      </c>
      <c r="AY254" s="17" t="s">
        <v>151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7" t="s">
        <v>83</v>
      </c>
      <c r="BK254" s="225">
        <f>ROUND(I254*H254,2)</f>
        <v>0</v>
      </c>
      <c r="BL254" s="17" t="s">
        <v>164</v>
      </c>
      <c r="BM254" s="224" t="s">
        <v>5464</v>
      </c>
    </row>
    <row r="255" s="2" customFormat="1">
      <c r="A255" s="39"/>
      <c r="B255" s="40"/>
      <c r="C255" s="41"/>
      <c r="D255" s="240" t="s">
        <v>2145</v>
      </c>
      <c r="E255" s="41"/>
      <c r="F255" s="271" t="s">
        <v>5465</v>
      </c>
      <c r="G255" s="41"/>
      <c r="H255" s="41"/>
      <c r="I255" s="272"/>
      <c r="J255" s="41"/>
      <c r="K255" s="41"/>
      <c r="L255" s="45"/>
      <c r="M255" s="273"/>
      <c r="N255" s="274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7" t="s">
        <v>2145</v>
      </c>
      <c r="AU255" s="17" t="s">
        <v>85</v>
      </c>
    </row>
    <row r="256" s="2" customFormat="1" ht="16.5" customHeight="1">
      <c r="A256" s="39"/>
      <c r="B256" s="40"/>
      <c r="C256" s="226" t="s">
        <v>466</v>
      </c>
      <c r="D256" s="226" t="s">
        <v>159</v>
      </c>
      <c r="E256" s="227" t="s">
        <v>5466</v>
      </c>
      <c r="F256" s="228" t="s">
        <v>5467</v>
      </c>
      <c r="G256" s="229" t="s">
        <v>2017</v>
      </c>
      <c r="H256" s="230">
        <v>1</v>
      </c>
      <c r="I256" s="231"/>
      <c r="J256" s="232">
        <f>ROUND(I256*H256,2)</f>
        <v>0</v>
      </c>
      <c r="K256" s="228" t="s">
        <v>5463</v>
      </c>
      <c r="L256" s="233"/>
      <c r="M256" s="234" t="s">
        <v>32</v>
      </c>
      <c r="N256" s="235" t="s">
        <v>47</v>
      </c>
      <c r="O256" s="85"/>
      <c r="P256" s="222">
        <f>O256*H256</f>
        <v>0</v>
      </c>
      <c r="Q256" s="222">
        <v>0.001</v>
      </c>
      <c r="R256" s="222">
        <f>Q256*H256</f>
        <v>0.001</v>
      </c>
      <c r="S256" s="222">
        <v>0</v>
      </c>
      <c r="T256" s="22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4" t="s">
        <v>163</v>
      </c>
      <c r="AT256" s="224" t="s">
        <v>159</v>
      </c>
      <c r="AU256" s="224" t="s">
        <v>85</v>
      </c>
      <c r="AY256" s="17" t="s">
        <v>151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7" t="s">
        <v>83</v>
      </c>
      <c r="BK256" s="225">
        <f>ROUND(I256*H256,2)</f>
        <v>0</v>
      </c>
      <c r="BL256" s="17" t="s">
        <v>164</v>
      </c>
      <c r="BM256" s="224" t="s">
        <v>5468</v>
      </c>
    </row>
    <row r="257" s="2" customFormat="1">
      <c r="A257" s="39"/>
      <c r="B257" s="40"/>
      <c r="C257" s="41"/>
      <c r="D257" s="240" t="s">
        <v>2145</v>
      </c>
      <c r="E257" s="41"/>
      <c r="F257" s="271" t="s">
        <v>5469</v>
      </c>
      <c r="G257" s="41"/>
      <c r="H257" s="41"/>
      <c r="I257" s="272"/>
      <c r="J257" s="41"/>
      <c r="K257" s="41"/>
      <c r="L257" s="45"/>
      <c r="M257" s="273"/>
      <c r="N257" s="274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7" t="s">
        <v>2145</v>
      </c>
      <c r="AU257" s="17" t="s">
        <v>85</v>
      </c>
    </row>
    <row r="258" s="12" customFormat="1" ht="22.8" customHeight="1">
      <c r="A258" s="12"/>
      <c r="B258" s="199"/>
      <c r="C258" s="200"/>
      <c r="D258" s="201" t="s">
        <v>75</v>
      </c>
      <c r="E258" s="236" t="s">
        <v>3348</v>
      </c>
      <c r="F258" s="236" t="s">
        <v>5470</v>
      </c>
      <c r="G258" s="200"/>
      <c r="H258" s="200"/>
      <c r="I258" s="203"/>
      <c r="J258" s="237">
        <f>BK258</f>
        <v>0</v>
      </c>
      <c r="K258" s="200"/>
      <c r="L258" s="205"/>
      <c r="M258" s="206"/>
      <c r="N258" s="207"/>
      <c r="O258" s="207"/>
      <c r="P258" s="208">
        <f>SUM(P259:P269)</f>
        <v>0</v>
      </c>
      <c r="Q258" s="207"/>
      <c r="R258" s="208">
        <f>SUM(R259:R269)</f>
        <v>1</v>
      </c>
      <c r="S258" s="207"/>
      <c r="T258" s="209">
        <f>SUM(T259:T269)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0" t="s">
        <v>85</v>
      </c>
      <c r="AT258" s="211" t="s">
        <v>75</v>
      </c>
      <c r="AU258" s="211" t="s">
        <v>83</v>
      </c>
      <c r="AY258" s="210" t="s">
        <v>151</v>
      </c>
      <c r="BK258" s="212">
        <f>SUM(BK259:BK269)</f>
        <v>0</v>
      </c>
    </row>
    <row r="259" s="2" customFormat="1" ht="24.15" customHeight="1">
      <c r="A259" s="39"/>
      <c r="B259" s="40"/>
      <c r="C259" s="213" t="s">
        <v>470</v>
      </c>
      <c r="D259" s="213" t="s">
        <v>152</v>
      </c>
      <c r="E259" s="214" t="s">
        <v>5471</v>
      </c>
      <c r="F259" s="215" t="s">
        <v>5472</v>
      </c>
      <c r="G259" s="216" t="s">
        <v>172</v>
      </c>
      <c r="H259" s="217">
        <v>50</v>
      </c>
      <c r="I259" s="218"/>
      <c r="J259" s="219">
        <f>ROUND(I259*H259,2)</f>
        <v>0</v>
      </c>
      <c r="K259" s="215" t="s">
        <v>5163</v>
      </c>
      <c r="L259" s="45"/>
      <c r="M259" s="220" t="s">
        <v>32</v>
      </c>
      <c r="N259" s="221" t="s">
        <v>47</v>
      </c>
      <c r="O259" s="85"/>
      <c r="P259" s="222">
        <f>O259*H259</f>
        <v>0</v>
      </c>
      <c r="Q259" s="222">
        <v>0</v>
      </c>
      <c r="R259" s="222">
        <f>Q259*H259</f>
        <v>0</v>
      </c>
      <c r="S259" s="222">
        <v>0</v>
      </c>
      <c r="T259" s="223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4" t="s">
        <v>220</v>
      </c>
      <c r="AT259" s="224" t="s">
        <v>152</v>
      </c>
      <c r="AU259" s="224" t="s">
        <v>85</v>
      </c>
      <c r="AY259" s="17" t="s">
        <v>151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7" t="s">
        <v>83</v>
      </c>
      <c r="BK259" s="225">
        <f>ROUND(I259*H259,2)</f>
        <v>0</v>
      </c>
      <c r="BL259" s="17" t="s">
        <v>220</v>
      </c>
      <c r="BM259" s="224" t="s">
        <v>5473</v>
      </c>
    </row>
    <row r="260" s="2" customFormat="1">
      <c r="A260" s="39"/>
      <c r="B260" s="40"/>
      <c r="C260" s="41"/>
      <c r="D260" s="280" t="s">
        <v>5165</v>
      </c>
      <c r="E260" s="41"/>
      <c r="F260" s="281" t="s">
        <v>5474</v>
      </c>
      <c r="G260" s="41"/>
      <c r="H260" s="41"/>
      <c r="I260" s="272"/>
      <c r="J260" s="41"/>
      <c r="K260" s="41"/>
      <c r="L260" s="45"/>
      <c r="M260" s="273"/>
      <c r="N260" s="274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7" t="s">
        <v>5165</v>
      </c>
      <c r="AU260" s="17" t="s">
        <v>85</v>
      </c>
    </row>
    <row r="261" s="2" customFormat="1" ht="24.15" customHeight="1">
      <c r="A261" s="39"/>
      <c r="B261" s="40"/>
      <c r="C261" s="213" t="s">
        <v>474</v>
      </c>
      <c r="D261" s="213" t="s">
        <v>152</v>
      </c>
      <c r="E261" s="214" t="s">
        <v>5475</v>
      </c>
      <c r="F261" s="215" t="s">
        <v>5476</v>
      </c>
      <c r="G261" s="216" t="s">
        <v>172</v>
      </c>
      <c r="H261" s="217">
        <v>25</v>
      </c>
      <c r="I261" s="218"/>
      <c r="J261" s="219">
        <f>ROUND(I261*H261,2)</f>
        <v>0</v>
      </c>
      <c r="K261" s="215" t="s">
        <v>5163</v>
      </c>
      <c r="L261" s="45"/>
      <c r="M261" s="220" t="s">
        <v>32</v>
      </c>
      <c r="N261" s="221" t="s">
        <v>47</v>
      </c>
      <c r="O261" s="85"/>
      <c r="P261" s="222">
        <f>O261*H261</f>
        <v>0</v>
      </c>
      <c r="Q261" s="222">
        <v>0</v>
      </c>
      <c r="R261" s="222">
        <f>Q261*H261</f>
        <v>0</v>
      </c>
      <c r="S261" s="222">
        <v>0</v>
      </c>
      <c r="T261" s="223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4" t="s">
        <v>220</v>
      </c>
      <c r="AT261" s="224" t="s">
        <v>152</v>
      </c>
      <c r="AU261" s="224" t="s">
        <v>85</v>
      </c>
      <c r="AY261" s="17" t="s">
        <v>151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7" t="s">
        <v>83</v>
      </c>
      <c r="BK261" s="225">
        <f>ROUND(I261*H261,2)</f>
        <v>0</v>
      </c>
      <c r="BL261" s="17" t="s">
        <v>220</v>
      </c>
      <c r="BM261" s="224" t="s">
        <v>5477</v>
      </c>
    </row>
    <row r="262" s="2" customFormat="1">
      <c r="A262" s="39"/>
      <c r="B262" s="40"/>
      <c r="C262" s="41"/>
      <c r="D262" s="280" t="s">
        <v>5165</v>
      </c>
      <c r="E262" s="41"/>
      <c r="F262" s="281" t="s">
        <v>5478</v>
      </c>
      <c r="G262" s="41"/>
      <c r="H262" s="41"/>
      <c r="I262" s="272"/>
      <c r="J262" s="41"/>
      <c r="K262" s="41"/>
      <c r="L262" s="45"/>
      <c r="M262" s="273"/>
      <c r="N262" s="274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7" t="s">
        <v>5165</v>
      </c>
      <c r="AU262" s="17" t="s">
        <v>85</v>
      </c>
    </row>
    <row r="263" s="2" customFormat="1" ht="24.15" customHeight="1">
      <c r="A263" s="39"/>
      <c r="B263" s="40"/>
      <c r="C263" s="213" t="s">
        <v>478</v>
      </c>
      <c r="D263" s="213" t="s">
        <v>152</v>
      </c>
      <c r="E263" s="214" t="s">
        <v>5479</v>
      </c>
      <c r="F263" s="215" t="s">
        <v>5480</v>
      </c>
      <c r="G263" s="216" t="s">
        <v>172</v>
      </c>
      <c r="H263" s="217">
        <v>25</v>
      </c>
      <c r="I263" s="218"/>
      <c r="J263" s="219">
        <f>ROUND(I263*H263,2)</f>
        <v>0</v>
      </c>
      <c r="K263" s="215" t="s">
        <v>5163</v>
      </c>
      <c r="L263" s="45"/>
      <c r="M263" s="220" t="s">
        <v>32</v>
      </c>
      <c r="N263" s="221" t="s">
        <v>47</v>
      </c>
      <c r="O263" s="85"/>
      <c r="P263" s="222">
        <f>O263*H263</f>
        <v>0</v>
      </c>
      <c r="Q263" s="222">
        <v>0</v>
      </c>
      <c r="R263" s="222">
        <f>Q263*H263</f>
        <v>0</v>
      </c>
      <c r="S263" s="222">
        <v>0</v>
      </c>
      <c r="T263" s="223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4" t="s">
        <v>220</v>
      </c>
      <c r="AT263" s="224" t="s">
        <v>152</v>
      </c>
      <c r="AU263" s="224" t="s">
        <v>85</v>
      </c>
      <c r="AY263" s="17" t="s">
        <v>151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7" t="s">
        <v>83</v>
      </c>
      <c r="BK263" s="225">
        <f>ROUND(I263*H263,2)</f>
        <v>0</v>
      </c>
      <c r="BL263" s="17" t="s">
        <v>220</v>
      </c>
      <c r="BM263" s="224" t="s">
        <v>5481</v>
      </c>
    </row>
    <row r="264" s="2" customFormat="1">
      <c r="A264" s="39"/>
      <c r="B264" s="40"/>
      <c r="C264" s="41"/>
      <c r="D264" s="280" t="s">
        <v>5165</v>
      </c>
      <c r="E264" s="41"/>
      <c r="F264" s="281" t="s">
        <v>5482</v>
      </c>
      <c r="G264" s="41"/>
      <c r="H264" s="41"/>
      <c r="I264" s="272"/>
      <c r="J264" s="41"/>
      <c r="K264" s="41"/>
      <c r="L264" s="45"/>
      <c r="M264" s="273"/>
      <c r="N264" s="274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7" t="s">
        <v>5165</v>
      </c>
      <c r="AU264" s="17" t="s">
        <v>85</v>
      </c>
    </row>
    <row r="265" s="2" customFormat="1" ht="16.5" customHeight="1">
      <c r="A265" s="39"/>
      <c r="B265" s="40"/>
      <c r="C265" s="226" t="s">
        <v>482</v>
      </c>
      <c r="D265" s="226" t="s">
        <v>159</v>
      </c>
      <c r="E265" s="227" t="s">
        <v>5483</v>
      </c>
      <c r="F265" s="228" t="s">
        <v>5484</v>
      </c>
      <c r="G265" s="229" t="s">
        <v>554</v>
      </c>
      <c r="H265" s="230">
        <v>1</v>
      </c>
      <c r="I265" s="231"/>
      <c r="J265" s="232">
        <f>ROUND(I265*H265,2)</f>
        <v>0</v>
      </c>
      <c r="K265" s="228" t="s">
        <v>5163</v>
      </c>
      <c r="L265" s="233"/>
      <c r="M265" s="234" t="s">
        <v>32</v>
      </c>
      <c r="N265" s="235" t="s">
        <v>47</v>
      </c>
      <c r="O265" s="85"/>
      <c r="P265" s="222">
        <f>O265*H265</f>
        <v>0</v>
      </c>
      <c r="Q265" s="222">
        <v>1</v>
      </c>
      <c r="R265" s="222">
        <f>Q265*H265</f>
        <v>1</v>
      </c>
      <c r="S265" s="222">
        <v>0</v>
      </c>
      <c r="T265" s="223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4" t="s">
        <v>668</v>
      </c>
      <c r="AT265" s="224" t="s">
        <v>159</v>
      </c>
      <c r="AU265" s="224" t="s">
        <v>85</v>
      </c>
      <c r="AY265" s="17" t="s">
        <v>151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7" t="s">
        <v>83</v>
      </c>
      <c r="BK265" s="225">
        <f>ROUND(I265*H265,2)</f>
        <v>0</v>
      </c>
      <c r="BL265" s="17" t="s">
        <v>668</v>
      </c>
      <c r="BM265" s="224" t="s">
        <v>5485</v>
      </c>
    </row>
    <row r="266" s="2" customFormat="1" ht="16.5" customHeight="1">
      <c r="A266" s="39"/>
      <c r="B266" s="40"/>
      <c r="C266" s="213" t="s">
        <v>486</v>
      </c>
      <c r="D266" s="213" t="s">
        <v>152</v>
      </c>
      <c r="E266" s="214" t="s">
        <v>5486</v>
      </c>
      <c r="F266" s="215" t="s">
        <v>5487</v>
      </c>
      <c r="G266" s="216" t="s">
        <v>172</v>
      </c>
      <c r="H266" s="217">
        <v>25</v>
      </c>
      <c r="I266" s="218"/>
      <c r="J266" s="219">
        <f>ROUND(I266*H266,2)</f>
        <v>0</v>
      </c>
      <c r="K266" s="215" t="s">
        <v>5163</v>
      </c>
      <c r="L266" s="45"/>
      <c r="M266" s="220" t="s">
        <v>32</v>
      </c>
      <c r="N266" s="221" t="s">
        <v>47</v>
      </c>
      <c r="O266" s="85"/>
      <c r="P266" s="222">
        <f>O266*H266</f>
        <v>0</v>
      </c>
      <c r="Q266" s="222">
        <v>0</v>
      </c>
      <c r="R266" s="222">
        <f>Q266*H266</f>
        <v>0</v>
      </c>
      <c r="S266" s="222">
        <v>0</v>
      </c>
      <c r="T266" s="223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4" t="s">
        <v>220</v>
      </c>
      <c r="AT266" s="224" t="s">
        <v>152</v>
      </c>
      <c r="AU266" s="224" t="s">
        <v>85</v>
      </c>
      <c r="AY266" s="17" t="s">
        <v>151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7" t="s">
        <v>83</v>
      </c>
      <c r="BK266" s="225">
        <f>ROUND(I266*H266,2)</f>
        <v>0</v>
      </c>
      <c r="BL266" s="17" t="s">
        <v>220</v>
      </c>
      <c r="BM266" s="224" t="s">
        <v>5488</v>
      </c>
    </row>
    <row r="267" s="2" customFormat="1">
      <c r="A267" s="39"/>
      <c r="B267" s="40"/>
      <c r="C267" s="41"/>
      <c r="D267" s="280" t="s">
        <v>5165</v>
      </c>
      <c r="E267" s="41"/>
      <c r="F267" s="281" t="s">
        <v>5489</v>
      </c>
      <c r="G267" s="41"/>
      <c r="H267" s="41"/>
      <c r="I267" s="272"/>
      <c r="J267" s="41"/>
      <c r="K267" s="41"/>
      <c r="L267" s="45"/>
      <c r="M267" s="273"/>
      <c r="N267" s="274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7" t="s">
        <v>5165</v>
      </c>
      <c r="AU267" s="17" t="s">
        <v>85</v>
      </c>
    </row>
    <row r="268" s="2" customFormat="1" ht="21.75" customHeight="1">
      <c r="A268" s="39"/>
      <c r="B268" s="40"/>
      <c r="C268" s="213" t="s">
        <v>490</v>
      </c>
      <c r="D268" s="213" t="s">
        <v>152</v>
      </c>
      <c r="E268" s="214" t="s">
        <v>5490</v>
      </c>
      <c r="F268" s="215" t="s">
        <v>5491</v>
      </c>
      <c r="G268" s="216" t="s">
        <v>172</v>
      </c>
      <c r="H268" s="217">
        <v>25</v>
      </c>
      <c r="I268" s="218"/>
      <c r="J268" s="219">
        <f>ROUND(I268*H268,2)</f>
        <v>0</v>
      </c>
      <c r="K268" s="215" t="s">
        <v>5163</v>
      </c>
      <c r="L268" s="45"/>
      <c r="M268" s="220" t="s">
        <v>32</v>
      </c>
      <c r="N268" s="221" t="s">
        <v>47</v>
      </c>
      <c r="O268" s="85"/>
      <c r="P268" s="222">
        <f>O268*H268</f>
        <v>0</v>
      </c>
      <c r="Q268" s="222">
        <v>0</v>
      </c>
      <c r="R268" s="222">
        <f>Q268*H268</f>
        <v>0</v>
      </c>
      <c r="S268" s="222">
        <v>0</v>
      </c>
      <c r="T268" s="223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4" t="s">
        <v>220</v>
      </c>
      <c r="AT268" s="224" t="s">
        <v>152</v>
      </c>
      <c r="AU268" s="224" t="s">
        <v>85</v>
      </c>
      <c r="AY268" s="17" t="s">
        <v>151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7" t="s">
        <v>83</v>
      </c>
      <c r="BK268" s="225">
        <f>ROUND(I268*H268,2)</f>
        <v>0</v>
      </c>
      <c r="BL268" s="17" t="s">
        <v>220</v>
      </c>
      <c r="BM268" s="224" t="s">
        <v>5492</v>
      </c>
    </row>
    <row r="269" s="2" customFormat="1">
      <c r="A269" s="39"/>
      <c r="B269" s="40"/>
      <c r="C269" s="41"/>
      <c r="D269" s="280" t="s">
        <v>5165</v>
      </c>
      <c r="E269" s="41"/>
      <c r="F269" s="281" t="s">
        <v>5493</v>
      </c>
      <c r="G269" s="41"/>
      <c r="H269" s="41"/>
      <c r="I269" s="272"/>
      <c r="J269" s="41"/>
      <c r="K269" s="41"/>
      <c r="L269" s="45"/>
      <c r="M269" s="273"/>
      <c r="N269" s="274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7" t="s">
        <v>5165</v>
      </c>
      <c r="AU269" s="17" t="s">
        <v>85</v>
      </c>
    </row>
    <row r="270" s="12" customFormat="1" ht="22.8" customHeight="1">
      <c r="A270" s="12"/>
      <c r="B270" s="199"/>
      <c r="C270" s="200"/>
      <c r="D270" s="201" t="s">
        <v>75</v>
      </c>
      <c r="E270" s="236" t="s">
        <v>85</v>
      </c>
      <c r="F270" s="236" t="s">
        <v>5494</v>
      </c>
      <c r="G270" s="200"/>
      <c r="H270" s="200"/>
      <c r="I270" s="203"/>
      <c r="J270" s="237">
        <f>BK270</f>
        <v>0</v>
      </c>
      <c r="K270" s="200"/>
      <c r="L270" s="205"/>
      <c r="M270" s="206"/>
      <c r="N270" s="207"/>
      <c r="O270" s="207"/>
      <c r="P270" s="208">
        <f>SUM(P271:P284)</f>
        <v>0</v>
      </c>
      <c r="Q270" s="207"/>
      <c r="R270" s="208">
        <f>SUM(R271:R284)</f>
        <v>51.995761999999999</v>
      </c>
      <c r="S270" s="207"/>
      <c r="T270" s="209">
        <f>SUM(T271:T284)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0" t="s">
        <v>83</v>
      </c>
      <c r="AT270" s="211" t="s">
        <v>75</v>
      </c>
      <c r="AU270" s="211" t="s">
        <v>83</v>
      </c>
      <c r="AY270" s="210" t="s">
        <v>151</v>
      </c>
      <c r="BK270" s="212">
        <f>SUM(BK271:BK284)</f>
        <v>0</v>
      </c>
    </row>
    <row r="271" s="2" customFormat="1" ht="16.5" customHeight="1">
      <c r="A271" s="39"/>
      <c r="B271" s="40"/>
      <c r="C271" s="213" t="s">
        <v>494</v>
      </c>
      <c r="D271" s="213" t="s">
        <v>152</v>
      </c>
      <c r="E271" s="214" t="s">
        <v>5495</v>
      </c>
      <c r="F271" s="215" t="s">
        <v>5496</v>
      </c>
      <c r="G271" s="216" t="s">
        <v>155</v>
      </c>
      <c r="H271" s="217">
        <v>5</v>
      </c>
      <c r="I271" s="218"/>
      <c r="J271" s="219">
        <f>ROUND(I271*H271,2)</f>
        <v>0</v>
      </c>
      <c r="K271" s="215" t="s">
        <v>5163</v>
      </c>
      <c r="L271" s="45"/>
      <c r="M271" s="220" t="s">
        <v>32</v>
      </c>
      <c r="N271" s="221" t="s">
        <v>47</v>
      </c>
      <c r="O271" s="85"/>
      <c r="P271" s="222">
        <f>O271*H271</f>
        <v>0</v>
      </c>
      <c r="Q271" s="222">
        <v>2.5018699999999998</v>
      </c>
      <c r="R271" s="222">
        <f>Q271*H271</f>
        <v>12.50935</v>
      </c>
      <c r="S271" s="222">
        <v>0</v>
      </c>
      <c r="T271" s="223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4" t="s">
        <v>157</v>
      </c>
      <c r="AT271" s="224" t="s">
        <v>152</v>
      </c>
      <c r="AU271" s="224" t="s">
        <v>85</v>
      </c>
      <c r="AY271" s="17" t="s">
        <v>151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7" t="s">
        <v>83</v>
      </c>
      <c r="BK271" s="225">
        <f>ROUND(I271*H271,2)</f>
        <v>0</v>
      </c>
      <c r="BL271" s="17" t="s">
        <v>157</v>
      </c>
      <c r="BM271" s="224" t="s">
        <v>5497</v>
      </c>
    </row>
    <row r="272" s="2" customFormat="1">
      <c r="A272" s="39"/>
      <c r="B272" s="40"/>
      <c r="C272" s="41"/>
      <c r="D272" s="280" t="s">
        <v>5165</v>
      </c>
      <c r="E272" s="41"/>
      <c r="F272" s="281" t="s">
        <v>5498</v>
      </c>
      <c r="G272" s="41"/>
      <c r="H272" s="41"/>
      <c r="I272" s="272"/>
      <c r="J272" s="41"/>
      <c r="K272" s="41"/>
      <c r="L272" s="45"/>
      <c r="M272" s="273"/>
      <c r="N272" s="274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7" t="s">
        <v>5165</v>
      </c>
      <c r="AU272" s="17" t="s">
        <v>85</v>
      </c>
    </row>
    <row r="273" s="2" customFormat="1" ht="16.5" customHeight="1">
      <c r="A273" s="39"/>
      <c r="B273" s="40"/>
      <c r="C273" s="213" t="s">
        <v>499</v>
      </c>
      <c r="D273" s="213" t="s">
        <v>152</v>
      </c>
      <c r="E273" s="214" t="s">
        <v>5499</v>
      </c>
      <c r="F273" s="215" t="s">
        <v>5500</v>
      </c>
      <c r="G273" s="216" t="s">
        <v>554</v>
      </c>
      <c r="H273" s="217">
        <v>0.10000000000000001</v>
      </c>
      <c r="I273" s="218"/>
      <c r="J273" s="219">
        <f>ROUND(I273*H273,2)</f>
        <v>0</v>
      </c>
      <c r="K273" s="215" t="s">
        <v>5163</v>
      </c>
      <c r="L273" s="45"/>
      <c r="M273" s="220" t="s">
        <v>32</v>
      </c>
      <c r="N273" s="221" t="s">
        <v>47</v>
      </c>
      <c r="O273" s="85"/>
      <c r="P273" s="222">
        <f>O273*H273</f>
        <v>0</v>
      </c>
      <c r="Q273" s="222">
        <v>1.05962</v>
      </c>
      <c r="R273" s="222">
        <f>Q273*H273</f>
        <v>0.105962</v>
      </c>
      <c r="S273" s="222">
        <v>0</v>
      </c>
      <c r="T273" s="223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4" t="s">
        <v>157</v>
      </c>
      <c r="AT273" s="224" t="s">
        <v>152</v>
      </c>
      <c r="AU273" s="224" t="s">
        <v>85</v>
      </c>
      <c r="AY273" s="17" t="s">
        <v>151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7" t="s">
        <v>83</v>
      </c>
      <c r="BK273" s="225">
        <f>ROUND(I273*H273,2)</f>
        <v>0</v>
      </c>
      <c r="BL273" s="17" t="s">
        <v>157</v>
      </c>
      <c r="BM273" s="224" t="s">
        <v>5501</v>
      </c>
    </row>
    <row r="274" s="2" customFormat="1">
      <c r="A274" s="39"/>
      <c r="B274" s="40"/>
      <c r="C274" s="41"/>
      <c r="D274" s="280" t="s">
        <v>5165</v>
      </c>
      <c r="E274" s="41"/>
      <c r="F274" s="281" t="s">
        <v>5502</v>
      </c>
      <c r="G274" s="41"/>
      <c r="H274" s="41"/>
      <c r="I274" s="272"/>
      <c r="J274" s="41"/>
      <c r="K274" s="41"/>
      <c r="L274" s="45"/>
      <c r="M274" s="273"/>
      <c r="N274" s="274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7" t="s">
        <v>5165</v>
      </c>
      <c r="AU274" s="17" t="s">
        <v>85</v>
      </c>
    </row>
    <row r="275" s="2" customFormat="1" ht="24.15" customHeight="1">
      <c r="A275" s="39"/>
      <c r="B275" s="40"/>
      <c r="C275" s="213" t="s">
        <v>503</v>
      </c>
      <c r="D275" s="213" t="s">
        <v>152</v>
      </c>
      <c r="E275" s="214" t="s">
        <v>5503</v>
      </c>
      <c r="F275" s="215" t="s">
        <v>5504</v>
      </c>
      <c r="G275" s="216" t="s">
        <v>172</v>
      </c>
      <c r="H275" s="217">
        <v>5</v>
      </c>
      <c r="I275" s="218"/>
      <c r="J275" s="219">
        <f>ROUND(I275*H275,2)</f>
        <v>0</v>
      </c>
      <c r="K275" s="215" t="s">
        <v>5163</v>
      </c>
      <c r="L275" s="45"/>
      <c r="M275" s="220" t="s">
        <v>32</v>
      </c>
      <c r="N275" s="221" t="s">
        <v>47</v>
      </c>
      <c r="O275" s="85"/>
      <c r="P275" s="222">
        <f>O275*H275</f>
        <v>0</v>
      </c>
      <c r="Q275" s="222">
        <v>0.69347000000000003</v>
      </c>
      <c r="R275" s="222">
        <f>Q275*H275</f>
        <v>3.4673500000000002</v>
      </c>
      <c r="S275" s="222">
        <v>0</v>
      </c>
      <c r="T275" s="223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4" t="s">
        <v>157</v>
      </c>
      <c r="AT275" s="224" t="s">
        <v>152</v>
      </c>
      <c r="AU275" s="224" t="s">
        <v>85</v>
      </c>
      <c r="AY275" s="17" t="s">
        <v>151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7" t="s">
        <v>83</v>
      </c>
      <c r="BK275" s="225">
        <f>ROUND(I275*H275,2)</f>
        <v>0</v>
      </c>
      <c r="BL275" s="17" t="s">
        <v>157</v>
      </c>
      <c r="BM275" s="224" t="s">
        <v>5505</v>
      </c>
    </row>
    <row r="276" s="2" customFormat="1">
      <c r="A276" s="39"/>
      <c r="B276" s="40"/>
      <c r="C276" s="41"/>
      <c r="D276" s="280" t="s">
        <v>5165</v>
      </c>
      <c r="E276" s="41"/>
      <c r="F276" s="281" t="s">
        <v>5506</v>
      </c>
      <c r="G276" s="41"/>
      <c r="H276" s="41"/>
      <c r="I276" s="272"/>
      <c r="J276" s="41"/>
      <c r="K276" s="41"/>
      <c r="L276" s="45"/>
      <c r="M276" s="273"/>
      <c r="N276" s="274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7" t="s">
        <v>5165</v>
      </c>
      <c r="AU276" s="17" t="s">
        <v>85</v>
      </c>
    </row>
    <row r="277" s="2" customFormat="1" ht="24.15" customHeight="1">
      <c r="A277" s="39"/>
      <c r="B277" s="40"/>
      <c r="C277" s="213" t="s">
        <v>507</v>
      </c>
      <c r="D277" s="213" t="s">
        <v>152</v>
      </c>
      <c r="E277" s="214" t="s">
        <v>5507</v>
      </c>
      <c r="F277" s="215" t="s">
        <v>5508</v>
      </c>
      <c r="G277" s="216" t="s">
        <v>172</v>
      </c>
      <c r="H277" s="217">
        <v>1</v>
      </c>
      <c r="I277" s="218"/>
      <c r="J277" s="219">
        <f>ROUND(I277*H277,2)</f>
        <v>0</v>
      </c>
      <c r="K277" s="215" t="s">
        <v>5163</v>
      </c>
      <c r="L277" s="45"/>
      <c r="M277" s="220" t="s">
        <v>32</v>
      </c>
      <c r="N277" s="221" t="s">
        <v>47</v>
      </c>
      <c r="O277" s="85"/>
      <c r="P277" s="222">
        <f>O277*H277</f>
        <v>0</v>
      </c>
      <c r="Q277" s="222">
        <v>1.2381500000000001</v>
      </c>
      <c r="R277" s="222">
        <f>Q277*H277</f>
        <v>1.2381500000000001</v>
      </c>
      <c r="S277" s="222">
        <v>0</v>
      </c>
      <c r="T277" s="223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4" t="s">
        <v>157</v>
      </c>
      <c r="AT277" s="224" t="s">
        <v>152</v>
      </c>
      <c r="AU277" s="224" t="s">
        <v>85</v>
      </c>
      <c r="AY277" s="17" t="s">
        <v>151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7" t="s">
        <v>83</v>
      </c>
      <c r="BK277" s="225">
        <f>ROUND(I277*H277,2)</f>
        <v>0</v>
      </c>
      <c r="BL277" s="17" t="s">
        <v>157</v>
      </c>
      <c r="BM277" s="224" t="s">
        <v>5509</v>
      </c>
    </row>
    <row r="278" s="2" customFormat="1">
      <c r="A278" s="39"/>
      <c r="B278" s="40"/>
      <c r="C278" s="41"/>
      <c r="D278" s="280" t="s">
        <v>5165</v>
      </c>
      <c r="E278" s="41"/>
      <c r="F278" s="281" t="s">
        <v>5510</v>
      </c>
      <c r="G278" s="41"/>
      <c r="H278" s="41"/>
      <c r="I278" s="272"/>
      <c r="J278" s="41"/>
      <c r="K278" s="41"/>
      <c r="L278" s="45"/>
      <c r="M278" s="273"/>
      <c r="N278" s="274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7" t="s">
        <v>5165</v>
      </c>
      <c r="AU278" s="17" t="s">
        <v>85</v>
      </c>
    </row>
    <row r="279" s="2" customFormat="1" ht="16.5" customHeight="1">
      <c r="A279" s="39"/>
      <c r="B279" s="40"/>
      <c r="C279" s="213" t="s">
        <v>511</v>
      </c>
      <c r="D279" s="213" t="s">
        <v>152</v>
      </c>
      <c r="E279" s="214" t="s">
        <v>5511</v>
      </c>
      <c r="F279" s="215" t="s">
        <v>5512</v>
      </c>
      <c r="G279" s="216" t="s">
        <v>155</v>
      </c>
      <c r="H279" s="217">
        <v>5</v>
      </c>
      <c r="I279" s="218"/>
      <c r="J279" s="219">
        <f>ROUND(I279*H279,2)</f>
        <v>0</v>
      </c>
      <c r="K279" s="215" t="s">
        <v>5163</v>
      </c>
      <c r="L279" s="45"/>
      <c r="M279" s="220" t="s">
        <v>32</v>
      </c>
      <c r="N279" s="221" t="s">
        <v>47</v>
      </c>
      <c r="O279" s="85"/>
      <c r="P279" s="222">
        <f>O279*H279</f>
        <v>0</v>
      </c>
      <c r="Q279" s="222">
        <v>2.5018699999999998</v>
      </c>
      <c r="R279" s="222">
        <f>Q279*H279</f>
        <v>12.50935</v>
      </c>
      <c r="S279" s="222">
        <v>0</v>
      </c>
      <c r="T279" s="223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4" t="s">
        <v>157</v>
      </c>
      <c r="AT279" s="224" t="s">
        <v>152</v>
      </c>
      <c r="AU279" s="224" t="s">
        <v>85</v>
      </c>
      <c r="AY279" s="17" t="s">
        <v>151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7" t="s">
        <v>83</v>
      </c>
      <c r="BK279" s="225">
        <f>ROUND(I279*H279,2)</f>
        <v>0</v>
      </c>
      <c r="BL279" s="17" t="s">
        <v>157</v>
      </c>
      <c r="BM279" s="224" t="s">
        <v>5513</v>
      </c>
    </row>
    <row r="280" s="2" customFormat="1">
      <c r="A280" s="39"/>
      <c r="B280" s="40"/>
      <c r="C280" s="41"/>
      <c r="D280" s="280" t="s">
        <v>5165</v>
      </c>
      <c r="E280" s="41"/>
      <c r="F280" s="281" t="s">
        <v>5514</v>
      </c>
      <c r="G280" s="41"/>
      <c r="H280" s="41"/>
      <c r="I280" s="272"/>
      <c r="J280" s="41"/>
      <c r="K280" s="41"/>
      <c r="L280" s="45"/>
      <c r="M280" s="273"/>
      <c r="N280" s="274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7" t="s">
        <v>5165</v>
      </c>
      <c r="AU280" s="17" t="s">
        <v>85</v>
      </c>
    </row>
    <row r="281" s="2" customFormat="1" ht="16.5" customHeight="1">
      <c r="A281" s="39"/>
      <c r="B281" s="40"/>
      <c r="C281" s="213" t="s">
        <v>515</v>
      </c>
      <c r="D281" s="213" t="s">
        <v>152</v>
      </c>
      <c r="E281" s="214" t="s">
        <v>5515</v>
      </c>
      <c r="F281" s="215" t="s">
        <v>5516</v>
      </c>
      <c r="G281" s="216" t="s">
        <v>155</v>
      </c>
      <c r="H281" s="217">
        <v>5</v>
      </c>
      <c r="I281" s="218"/>
      <c r="J281" s="219">
        <f>ROUND(I281*H281,2)</f>
        <v>0</v>
      </c>
      <c r="K281" s="215" t="s">
        <v>5163</v>
      </c>
      <c r="L281" s="45"/>
      <c r="M281" s="220" t="s">
        <v>32</v>
      </c>
      <c r="N281" s="221" t="s">
        <v>47</v>
      </c>
      <c r="O281" s="85"/>
      <c r="P281" s="222">
        <f>O281*H281</f>
        <v>0</v>
      </c>
      <c r="Q281" s="222">
        <v>2.5018699999999998</v>
      </c>
      <c r="R281" s="222">
        <f>Q281*H281</f>
        <v>12.50935</v>
      </c>
      <c r="S281" s="222">
        <v>0</v>
      </c>
      <c r="T281" s="223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4" t="s">
        <v>157</v>
      </c>
      <c r="AT281" s="224" t="s">
        <v>152</v>
      </c>
      <c r="AU281" s="224" t="s">
        <v>85</v>
      </c>
      <c r="AY281" s="17" t="s">
        <v>151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7" t="s">
        <v>83</v>
      </c>
      <c r="BK281" s="225">
        <f>ROUND(I281*H281,2)</f>
        <v>0</v>
      </c>
      <c r="BL281" s="17" t="s">
        <v>157</v>
      </c>
      <c r="BM281" s="224" t="s">
        <v>5517</v>
      </c>
    </row>
    <row r="282" s="2" customFormat="1">
      <c r="A282" s="39"/>
      <c r="B282" s="40"/>
      <c r="C282" s="41"/>
      <c r="D282" s="280" t="s">
        <v>5165</v>
      </c>
      <c r="E282" s="41"/>
      <c r="F282" s="281" t="s">
        <v>5518</v>
      </c>
      <c r="G282" s="41"/>
      <c r="H282" s="41"/>
      <c r="I282" s="272"/>
      <c r="J282" s="41"/>
      <c r="K282" s="41"/>
      <c r="L282" s="45"/>
      <c r="M282" s="273"/>
      <c r="N282" s="274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7" t="s">
        <v>5165</v>
      </c>
      <c r="AU282" s="17" t="s">
        <v>85</v>
      </c>
    </row>
    <row r="283" s="2" customFormat="1" ht="21.75" customHeight="1">
      <c r="A283" s="39"/>
      <c r="B283" s="40"/>
      <c r="C283" s="213" t="s">
        <v>519</v>
      </c>
      <c r="D283" s="213" t="s">
        <v>152</v>
      </c>
      <c r="E283" s="214" t="s">
        <v>5519</v>
      </c>
      <c r="F283" s="215" t="s">
        <v>5520</v>
      </c>
      <c r="G283" s="216" t="s">
        <v>155</v>
      </c>
      <c r="H283" s="217">
        <v>5</v>
      </c>
      <c r="I283" s="218"/>
      <c r="J283" s="219">
        <f>ROUND(I283*H283,2)</f>
        <v>0</v>
      </c>
      <c r="K283" s="215" t="s">
        <v>5163</v>
      </c>
      <c r="L283" s="45"/>
      <c r="M283" s="220" t="s">
        <v>32</v>
      </c>
      <c r="N283" s="221" t="s">
        <v>47</v>
      </c>
      <c r="O283" s="85"/>
      <c r="P283" s="222">
        <f>O283*H283</f>
        <v>0</v>
      </c>
      <c r="Q283" s="222">
        <v>1.9312499999999999</v>
      </c>
      <c r="R283" s="222">
        <f>Q283*H283</f>
        <v>9.65625</v>
      </c>
      <c r="S283" s="222">
        <v>0</v>
      </c>
      <c r="T283" s="223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4" t="s">
        <v>220</v>
      </c>
      <c r="AT283" s="224" t="s">
        <v>152</v>
      </c>
      <c r="AU283" s="224" t="s">
        <v>85</v>
      </c>
      <c r="AY283" s="17" t="s">
        <v>151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7" t="s">
        <v>83</v>
      </c>
      <c r="BK283" s="225">
        <f>ROUND(I283*H283,2)</f>
        <v>0</v>
      </c>
      <c r="BL283" s="17" t="s">
        <v>220</v>
      </c>
      <c r="BM283" s="224" t="s">
        <v>5521</v>
      </c>
    </row>
    <row r="284" s="2" customFormat="1">
      <c r="A284" s="39"/>
      <c r="B284" s="40"/>
      <c r="C284" s="41"/>
      <c r="D284" s="280" t="s">
        <v>5165</v>
      </c>
      <c r="E284" s="41"/>
      <c r="F284" s="281" t="s">
        <v>5522</v>
      </c>
      <c r="G284" s="41"/>
      <c r="H284" s="41"/>
      <c r="I284" s="272"/>
      <c r="J284" s="41"/>
      <c r="K284" s="41"/>
      <c r="L284" s="45"/>
      <c r="M284" s="273"/>
      <c r="N284" s="274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7" t="s">
        <v>5165</v>
      </c>
      <c r="AU284" s="17" t="s">
        <v>85</v>
      </c>
    </row>
    <row r="285" s="12" customFormat="1" ht="22.8" customHeight="1">
      <c r="A285" s="12"/>
      <c r="B285" s="199"/>
      <c r="C285" s="200"/>
      <c r="D285" s="201" t="s">
        <v>75</v>
      </c>
      <c r="E285" s="236" t="s">
        <v>176</v>
      </c>
      <c r="F285" s="236" t="s">
        <v>150</v>
      </c>
      <c r="G285" s="200"/>
      <c r="H285" s="200"/>
      <c r="I285" s="203"/>
      <c r="J285" s="237">
        <f>BK285</f>
        <v>0</v>
      </c>
      <c r="K285" s="200"/>
      <c r="L285" s="205"/>
      <c r="M285" s="206"/>
      <c r="N285" s="207"/>
      <c r="O285" s="207"/>
      <c r="P285" s="208">
        <f>SUM(P286:P296)</f>
        <v>0</v>
      </c>
      <c r="Q285" s="207"/>
      <c r="R285" s="208">
        <f>SUM(R286:R296)</f>
        <v>1</v>
      </c>
      <c r="S285" s="207"/>
      <c r="T285" s="209">
        <f>SUM(T286:T296)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0" t="s">
        <v>83</v>
      </c>
      <c r="AT285" s="211" t="s">
        <v>75</v>
      </c>
      <c r="AU285" s="211" t="s">
        <v>83</v>
      </c>
      <c r="AY285" s="210" t="s">
        <v>151</v>
      </c>
      <c r="BK285" s="212">
        <f>SUM(BK286:BK296)</f>
        <v>0</v>
      </c>
    </row>
    <row r="286" s="2" customFormat="1" ht="16.5" customHeight="1">
      <c r="A286" s="39"/>
      <c r="B286" s="40"/>
      <c r="C286" s="213" t="s">
        <v>523</v>
      </c>
      <c r="D286" s="213" t="s">
        <v>152</v>
      </c>
      <c r="E286" s="214" t="s">
        <v>5523</v>
      </c>
      <c r="F286" s="215" t="s">
        <v>5524</v>
      </c>
      <c r="G286" s="216" t="s">
        <v>162</v>
      </c>
      <c r="H286" s="217">
        <v>5</v>
      </c>
      <c r="I286" s="218"/>
      <c r="J286" s="219">
        <f>ROUND(I286*H286,2)</f>
        <v>0</v>
      </c>
      <c r="K286" s="215" t="s">
        <v>5163</v>
      </c>
      <c r="L286" s="45"/>
      <c r="M286" s="220" t="s">
        <v>32</v>
      </c>
      <c r="N286" s="221" t="s">
        <v>47</v>
      </c>
      <c r="O286" s="85"/>
      <c r="P286" s="222">
        <f>O286*H286</f>
        <v>0</v>
      </c>
      <c r="Q286" s="222">
        <v>0</v>
      </c>
      <c r="R286" s="222">
        <f>Q286*H286</f>
        <v>0</v>
      </c>
      <c r="S286" s="222">
        <v>0</v>
      </c>
      <c r="T286" s="223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4" t="s">
        <v>83</v>
      </c>
      <c r="AT286" s="224" t="s">
        <v>152</v>
      </c>
      <c r="AU286" s="224" t="s">
        <v>85</v>
      </c>
      <c r="AY286" s="17" t="s">
        <v>151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7" t="s">
        <v>83</v>
      </c>
      <c r="BK286" s="225">
        <f>ROUND(I286*H286,2)</f>
        <v>0</v>
      </c>
      <c r="BL286" s="17" t="s">
        <v>83</v>
      </c>
      <c r="BM286" s="224" t="s">
        <v>5525</v>
      </c>
    </row>
    <row r="287" s="2" customFormat="1">
      <c r="A287" s="39"/>
      <c r="B287" s="40"/>
      <c r="C287" s="41"/>
      <c r="D287" s="280" t="s">
        <v>5165</v>
      </c>
      <c r="E287" s="41"/>
      <c r="F287" s="281" t="s">
        <v>5526</v>
      </c>
      <c r="G287" s="41"/>
      <c r="H287" s="41"/>
      <c r="I287" s="272"/>
      <c r="J287" s="41"/>
      <c r="K287" s="41"/>
      <c r="L287" s="45"/>
      <c r="M287" s="273"/>
      <c r="N287" s="274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7" t="s">
        <v>5165</v>
      </c>
      <c r="AU287" s="17" t="s">
        <v>85</v>
      </c>
    </row>
    <row r="288" s="2" customFormat="1" ht="21.75" customHeight="1">
      <c r="A288" s="39"/>
      <c r="B288" s="40"/>
      <c r="C288" s="213" t="s">
        <v>527</v>
      </c>
      <c r="D288" s="213" t="s">
        <v>152</v>
      </c>
      <c r="E288" s="214" t="s">
        <v>5527</v>
      </c>
      <c r="F288" s="215" t="s">
        <v>5528</v>
      </c>
      <c r="G288" s="216" t="s">
        <v>172</v>
      </c>
      <c r="H288" s="217">
        <v>1</v>
      </c>
      <c r="I288" s="218"/>
      <c r="J288" s="219">
        <f>ROUND(I288*H288,2)</f>
        <v>0</v>
      </c>
      <c r="K288" s="215" t="s">
        <v>5163</v>
      </c>
      <c r="L288" s="45"/>
      <c r="M288" s="220" t="s">
        <v>32</v>
      </c>
      <c r="N288" s="221" t="s">
        <v>47</v>
      </c>
      <c r="O288" s="85"/>
      <c r="P288" s="222">
        <f>O288*H288</f>
        <v>0</v>
      </c>
      <c r="Q288" s="222">
        <v>0</v>
      </c>
      <c r="R288" s="222">
        <f>Q288*H288</f>
        <v>0</v>
      </c>
      <c r="S288" s="222">
        <v>0</v>
      </c>
      <c r="T288" s="223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4" t="s">
        <v>157</v>
      </c>
      <c r="AT288" s="224" t="s">
        <v>152</v>
      </c>
      <c r="AU288" s="224" t="s">
        <v>85</v>
      </c>
      <c r="AY288" s="17" t="s">
        <v>151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7" t="s">
        <v>83</v>
      </c>
      <c r="BK288" s="225">
        <f>ROUND(I288*H288,2)</f>
        <v>0</v>
      </c>
      <c r="BL288" s="17" t="s">
        <v>157</v>
      </c>
      <c r="BM288" s="224" t="s">
        <v>5529</v>
      </c>
    </row>
    <row r="289" s="2" customFormat="1">
      <c r="A289" s="39"/>
      <c r="B289" s="40"/>
      <c r="C289" s="41"/>
      <c r="D289" s="280" t="s">
        <v>5165</v>
      </c>
      <c r="E289" s="41"/>
      <c r="F289" s="281" t="s">
        <v>5530</v>
      </c>
      <c r="G289" s="41"/>
      <c r="H289" s="41"/>
      <c r="I289" s="272"/>
      <c r="J289" s="41"/>
      <c r="K289" s="41"/>
      <c r="L289" s="45"/>
      <c r="M289" s="273"/>
      <c r="N289" s="274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7" t="s">
        <v>5165</v>
      </c>
      <c r="AU289" s="17" t="s">
        <v>85</v>
      </c>
    </row>
    <row r="290" s="2" customFormat="1" ht="21.75" customHeight="1">
      <c r="A290" s="39"/>
      <c r="B290" s="40"/>
      <c r="C290" s="213" t="s">
        <v>531</v>
      </c>
      <c r="D290" s="213" t="s">
        <v>152</v>
      </c>
      <c r="E290" s="214" t="s">
        <v>5531</v>
      </c>
      <c r="F290" s="215" t="s">
        <v>5532</v>
      </c>
      <c r="G290" s="216" t="s">
        <v>172</v>
      </c>
      <c r="H290" s="217">
        <v>1</v>
      </c>
      <c r="I290" s="218"/>
      <c r="J290" s="219">
        <f>ROUND(I290*H290,2)</f>
        <v>0</v>
      </c>
      <c r="K290" s="215" t="s">
        <v>5163</v>
      </c>
      <c r="L290" s="45"/>
      <c r="M290" s="220" t="s">
        <v>32</v>
      </c>
      <c r="N290" s="221" t="s">
        <v>47</v>
      </c>
      <c r="O290" s="85"/>
      <c r="P290" s="222">
        <f>O290*H290</f>
        <v>0</v>
      </c>
      <c r="Q290" s="222">
        <v>0</v>
      </c>
      <c r="R290" s="222">
        <f>Q290*H290</f>
        <v>0</v>
      </c>
      <c r="S290" s="222">
        <v>0</v>
      </c>
      <c r="T290" s="223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4" t="s">
        <v>157</v>
      </c>
      <c r="AT290" s="224" t="s">
        <v>152</v>
      </c>
      <c r="AU290" s="224" t="s">
        <v>85</v>
      </c>
      <c r="AY290" s="17" t="s">
        <v>151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7" t="s">
        <v>83</v>
      </c>
      <c r="BK290" s="225">
        <f>ROUND(I290*H290,2)</f>
        <v>0</v>
      </c>
      <c r="BL290" s="17" t="s">
        <v>157</v>
      </c>
      <c r="BM290" s="224" t="s">
        <v>5533</v>
      </c>
    </row>
    <row r="291" s="2" customFormat="1">
      <c r="A291" s="39"/>
      <c r="B291" s="40"/>
      <c r="C291" s="41"/>
      <c r="D291" s="280" t="s">
        <v>5165</v>
      </c>
      <c r="E291" s="41"/>
      <c r="F291" s="281" t="s">
        <v>5534</v>
      </c>
      <c r="G291" s="41"/>
      <c r="H291" s="41"/>
      <c r="I291" s="272"/>
      <c r="J291" s="41"/>
      <c r="K291" s="41"/>
      <c r="L291" s="45"/>
      <c r="M291" s="273"/>
      <c r="N291" s="274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7" t="s">
        <v>5165</v>
      </c>
      <c r="AU291" s="17" t="s">
        <v>85</v>
      </c>
    </row>
    <row r="292" s="2" customFormat="1" ht="21.75" customHeight="1">
      <c r="A292" s="39"/>
      <c r="B292" s="40"/>
      <c r="C292" s="213" t="s">
        <v>535</v>
      </c>
      <c r="D292" s="213" t="s">
        <v>152</v>
      </c>
      <c r="E292" s="214" t="s">
        <v>5535</v>
      </c>
      <c r="F292" s="215" t="s">
        <v>5536</v>
      </c>
      <c r="G292" s="216" t="s">
        <v>172</v>
      </c>
      <c r="H292" s="217">
        <v>1</v>
      </c>
      <c r="I292" s="218"/>
      <c r="J292" s="219">
        <f>ROUND(I292*H292,2)</f>
        <v>0</v>
      </c>
      <c r="K292" s="215" t="s">
        <v>5163</v>
      </c>
      <c r="L292" s="45"/>
      <c r="M292" s="220" t="s">
        <v>32</v>
      </c>
      <c r="N292" s="221" t="s">
        <v>47</v>
      </c>
      <c r="O292" s="85"/>
      <c r="P292" s="222">
        <f>O292*H292</f>
        <v>0</v>
      </c>
      <c r="Q292" s="222">
        <v>0</v>
      </c>
      <c r="R292" s="222">
        <f>Q292*H292</f>
        <v>0</v>
      </c>
      <c r="S292" s="222">
        <v>0</v>
      </c>
      <c r="T292" s="223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4" t="s">
        <v>157</v>
      </c>
      <c r="AT292" s="224" t="s">
        <v>152</v>
      </c>
      <c r="AU292" s="224" t="s">
        <v>85</v>
      </c>
      <c r="AY292" s="17" t="s">
        <v>151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17" t="s">
        <v>83</v>
      </c>
      <c r="BK292" s="225">
        <f>ROUND(I292*H292,2)</f>
        <v>0</v>
      </c>
      <c r="BL292" s="17" t="s">
        <v>157</v>
      </c>
      <c r="BM292" s="224" t="s">
        <v>5537</v>
      </c>
    </row>
    <row r="293" s="2" customFormat="1">
      <c r="A293" s="39"/>
      <c r="B293" s="40"/>
      <c r="C293" s="41"/>
      <c r="D293" s="280" t="s">
        <v>5165</v>
      </c>
      <c r="E293" s="41"/>
      <c r="F293" s="281" t="s">
        <v>5538</v>
      </c>
      <c r="G293" s="41"/>
      <c r="H293" s="41"/>
      <c r="I293" s="272"/>
      <c r="J293" s="41"/>
      <c r="K293" s="41"/>
      <c r="L293" s="45"/>
      <c r="M293" s="273"/>
      <c r="N293" s="274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7" t="s">
        <v>5165</v>
      </c>
      <c r="AU293" s="17" t="s">
        <v>85</v>
      </c>
    </row>
    <row r="294" s="2" customFormat="1" ht="24.15" customHeight="1">
      <c r="A294" s="39"/>
      <c r="B294" s="40"/>
      <c r="C294" s="213" t="s">
        <v>539</v>
      </c>
      <c r="D294" s="213" t="s">
        <v>152</v>
      </c>
      <c r="E294" s="214" t="s">
        <v>5539</v>
      </c>
      <c r="F294" s="215" t="s">
        <v>5540</v>
      </c>
      <c r="G294" s="216" t="s">
        <v>172</v>
      </c>
      <c r="H294" s="217">
        <v>1</v>
      </c>
      <c r="I294" s="218"/>
      <c r="J294" s="219">
        <f>ROUND(I294*H294,2)</f>
        <v>0</v>
      </c>
      <c r="K294" s="215" t="s">
        <v>5163</v>
      </c>
      <c r="L294" s="45"/>
      <c r="M294" s="220" t="s">
        <v>32</v>
      </c>
      <c r="N294" s="221" t="s">
        <v>47</v>
      </c>
      <c r="O294" s="85"/>
      <c r="P294" s="222">
        <f>O294*H294</f>
        <v>0</v>
      </c>
      <c r="Q294" s="222">
        <v>0</v>
      </c>
      <c r="R294" s="222">
        <f>Q294*H294</f>
        <v>0</v>
      </c>
      <c r="S294" s="222">
        <v>0</v>
      </c>
      <c r="T294" s="223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4" t="s">
        <v>157</v>
      </c>
      <c r="AT294" s="224" t="s">
        <v>152</v>
      </c>
      <c r="AU294" s="224" t="s">
        <v>85</v>
      </c>
      <c r="AY294" s="17" t="s">
        <v>151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17" t="s">
        <v>83</v>
      </c>
      <c r="BK294" s="225">
        <f>ROUND(I294*H294,2)</f>
        <v>0</v>
      </c>
      <c r="BL294" s="17" t="s">
        <v>157</v>
      </c>
      <c r="BM294" s="224" t="s">
        <v>5541</v>
      </c>
    </row>
    <row r="295" s="2" customFormat="1">
      <c r="A295" s="39"/>
      <c r="B295" s="40"/>
      <c r="C295" s="41"/>
      <c r="D295" s="280" t="s">
        <v>5165</v>
      </c>
      <c r="E295" s="41"/>
      <c r="F295" s="281" t="s">
        <v>5542</v>
      </c>
      <c r="G295" s="41"/>
      <c r="H295" s="41"/>
      <c r="I295" s="272"/>
      <c r="J295" s="41"/>
      <c r="K295" s="41"/>
      <c r="L295" s="45"/>
      <c r="M295" s="273"/>
      <c r="N295" s="274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7" t="s">
        <v>5165</v>
      </c>
      <c r="AU295" s="17" t="s">
        <v>85</v>
      </c>
    </row>
    <row r="296" s="2" customFormat="1" ht="16.5" customHeight="1">
      <c r="A296" s="39"/>
      <c r="B296" s="40"/>
      <c r="C296" s="226" t="s">
        <v>543</v>
      </c>
      <c r="D296" s="226" t="s">
        <v>159</v>
      </c>
      <c r="E296" s="227" t="s">
        <v>5543</v>
      </c>
      <c r="F296" s="228" t="s">
        <v>5544</v>
      </c>
      <c r="G296" s="229" t="s">
        <v>554</v>
      </c>
      <c r="H296" s="230">
        <v>1</v>
      </c>
      <c r="I296" s="231"/>
      <c r="J296" s="232">
        <f>ROUND(I296*H296,2)</f>
        <v>0</v>
      </c>
      <c r="K296" s="228" t="s">
        <v>5163</v>
      </c>
      <c r="L296" s="233"/>
      <c r="M296" s="234" t="s">
        <v>32</v>
      </c>
      <c r="N296" s="235" t="s">
        <v>47</v>
      </c>
      <c r="O296" s="85"/>
      <c r="P296" s="222">
        <f>O296*H296</f>
        <v>0</v>
      </c>
      <c r="Q296" s="222">
        <v>1</v>
      </c>
      <c r="R296" s="222">
        <f>Q296*H296</f>
        <v>1</v>
      </c>
      <c r="S296" s="222">
        <v>0</v>
      </c>
      <c r="T296" s="223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4" t="s">
        <v>163</v>
      </c>
      <c r="AT296" s="224" t="s">
        <v>159</v>
      </c>
      <c r="AU296" s="224" t="s">
        <v>85</v>
      </c>
      <c r="AY296" s="17" t="s">
        <v>151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7" t="s">
        <v>83</v>
      </c>
      <c r="BK296" s="225">
        <f>ROUND(I296*H296,2)</f>
        <v>0</v>
      </c>
      <c r="BL296" s="17" t="s">
        <v>164</v>
      </c>
      <c r="BM296" s="224" t="s">
        <v>5545</v>
      </c>
    </row>
    <row r="297" s="12" customFormat="1" ht="22.8" customHeight="1">
      <c r="A297" s="12"/>
      <c r="B297" s="199"/>
      <c r="C297" s="200"/>
      <c r="D297" s="201" t="s">
        <v>75</v>
      </c>
      <c r="E297" s="236" t="s">
        <v>193</v>
      </c>
      <c r="F297" s="236" t="s">
        <v>5546</v>
      </c>
      <c r="G297" s="200"/>
      <c r="H297" s="200"/>
      <c r="I297" s="203"/>
      <c r="J297" s="237">
        <f>BK297</f>
        <v>0</v>
      </c>
      <c r="K297" s="200"/>
      <c r="L297" s="205"/>
      <c r="M297" s="206"/>
      <c r="N297" s="207"/>
      <c r="O297" s="207"/>
      <c r="P297" s="208">
        <f>SUM(P298:P313)</f>
        <v>0</v>
      </c>
      <c r="Q297" s="207"/>
      <c r="R297" s="208">
        <f>SUM(R298:R313)</f>
        <v>0.0086999999999999994</v>
      </c>
      <c r="S297" s="207"/>
      <c r="T297" s="209">
        <f>SUM(T298:T313)</f>
        <v>15.845000000000001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0" t="s">
        <v>83</v>
      </c>
      <c r="AT297" s="211" t="s">
        <v>75</v>
      </c>
      <c r="AU297" s="211" t="s">
        <v>83</v>
      </c>
      <c r="AY297" s="210" t="s">
        <v>151</v>
      </c>
      <c r="BK297" s="212">
        <f>SUM(BK298:BK313)</f>
        <v>0</v>
      </c>
    </row>
    <row r="298" s="2" customFormat="1" ht="16.5" customHeight="1">
      <c r="A298" s="39"/>
      <c r="B298" s="40"/>
      <c r="C298" s="213" t="s">
        <v>547</v>
      </c>
      <c r="D298" s="213" t="s">
        <v>152</v>
      </c>
      <c r="E298" s="214" t="s">
        <v>5547</v>
      </c>
      <c r="F298" s="215" t="s">
        <v>5548</v>
      </c>
      <c r="G298" s="216" t="s">
        <v>191</v>
      </c>
      <c r="H298" s="217">
        <v>5</v>
      </c>
      <c r="I298" s="218"/>
      <c r="J298" s="219">
        <f>ROUND(I298*H298,2)</f>
        <v>0</v>
      </c>
      <c r="K298" s="215" t="s">
        <v>5163</v>
      </c>
      <c r="L298" s="45"/>
      <c r="M298" s="220" t="s">
        <v>32</v>
      </c>
      <c r="N298" s="221" t="s">
        <v>47</v>
      </c>
      <c r="O298" s="85"/>
      <c r="P298" s="222">
        <f>O298*H298</f>
        <v>0</v>
      </c>
      <c r="Q298" s="222">
        <v>0</v>
      </c>
      <c r="R298" s="222">
        <f>Q298*H298</f>
        <v>0</v>
      </c>
      <c r="S298" s="222">
        <v>0</v>
      </c>
      <c r="T298" s="223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4" t="s">
        <v>157</v>
      </c>
      <c r="AT298" s="224" t="s">
        <v>152</v>
      </c>
      <c r="AU298" s="224" t="s">
        <v>85</v>
      </c>
      <c r="AY298" s="17" t="s">
        <v>151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7" t="s">
        <v>83</v>
      </c>
      <c r="BK298" s="225">
        <f>ROUND(I298*H298,2)</f>
        <v>0</v>
      </c>
      <c r="BL298" s="17" t="s">
        <v>157</v>
      </c>
      <c r="BM298" s="224" t="s">
        <v>5549</v>
      </c>
    </row>
    <row r="299" s="2" customFormat="1">
      <c r="A299" s="39"/>
      <c r="B299" s="40"/>
      <c r="C299" s="41"/>
      <c r="D299" s="280" t="s">
        <v>5165</v>
      </c>
      <c r="E299" s="41"/>
      <c r="F299" s="281" t="s">
        <v>5550</v>
      </c>
      <c r="G299" s="41"/>
      <c r="H299" s="41"/>
      <c r="I299" s="272"/>
      <c r="J299" s="41"/>
      <c r="K299" s="41"/>
      <c r="L299" s="45"/>
      <c r="M299" s="273"/>
      <c r="N299" s="274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7" t="s">
        <v>5165</v>
      </c>
      <c r="AU299" s="17" t="s">
        <v>85</v>
      </c>
    </row>
    <row r="300" s="2" customFormat="1" ht="16.5" customHeight="1">
      <c r="A300" s="39"/>
      <c r="B300" s="40"/>
      <c r="C300" s="213" t="s">
        <v>551</v>
      </c>
      <c r="D300" s="213" t="s">
        <v>152</v>
      </c>
      <c r="E300" s="214" t="s">
        <v>5551</v>
      </c>
      <c r="F300" s="215" t="s">
        <v>5552</v>
      </c>
      <c r="G300" s="216" t="s">
        <v>155</v>
      </c>
      <c r="H300" s="217">
        <v>5</v>
      </c>
      <c r="I300" s="218"/>
      <c r="J300" s="219">
        <f>ROUND(I300*H300,2)</f>
        <v>0</v>
      </c>
      <c r="K300" s="215" t="s">
        <v>5163</v>
      </c>
      <c r="L300" s="45"/>
      <c r="M300" s="220" t="s">
        <v>32</v>
      </c>
      <c r="N300" s="221" t="s">
        <v>47</v>
      </c>
      <c r="O300" s="85"/>
      <c r="P300" s="222">
        <f>O300*H300</f>
        <v>0</v>
      </c>
      <c r="Q300" s="222">
        <v>0</v>
      </c>
      <c r="R300" s="222">
        <f>Q300*H300</f>
        <v>0</v>
      </c>
      <c r="S300" s="222">
        <v>2</v>
      </c>
      <c r="T300" s="223">
        <f>S300*H300</f>
        <v>10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4" t="s">
        <v>83</v>
      </c>
      <c r="AT300" s="224" t="s">
        <v>152</v>
      </c>
      <c r="AU300" s="224" t="s">
        <v>85</v>
      </c>
      <c r="AY300" s="17" t="s">
        <v>151</v>
      </c>
      <c r="BE300" s="225">
        <f>IF(N300="základní",J300,0)</f>
        <v>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17" t="s">
        <v>83</v>
      </c>
      <c r="BK300" s="225">
        <f>ROUND(I300*H300,2)</f>
        <v>0</v>
      </c>
      <c r="BL300" s="17" t="s">
        <v>83</v>
      </c>
      <c r="BM300" s="224" t="s">
        <v>5553</v>
      </c>
    </row>
    <row r="301" s="2" customFormat="1">
      <c r="A301" s="39"/>
      <c r="B301" s="40"/>
      <c r="C301" s="41"/>
      <c r="D301" s="280" t="s">
        <v>5165</v>
      </c>
      <c r="E301" s="41"/>
      <c r="F301" s="281" t="s">
        <v>5554</v>
      </c>
      <c r="G301" s="41"/>
      <c r="H301" s="41"/>
      <c r="I301" s="272"/>
      <c r="J301" s="41"/>
      <c r="K301" s="41"/>
      <c r="L301" s="45"/>
      <c r="M301" s="273"/>
      <c r="N301" s="274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7" t="s">
        <v>5165</v>
      </c>
      <c r="AU301" s="17" t="s">
        <v>85</v>
      </c>
    </row>
    <row r="302" s="2" customFormat="1" ht="16.5" customHeight="1">
      <c r="A302" s="39"/>
      <c r="B302" s="40"/>
      <c r="C302" s="213" t="s">
        <v>556</v>
      </c>
      <c r="D302" s="213" t="s">
        <v>152</v>
      </c>
      <c r="E302" s="214" t="s">
        <v>5555</v>
      </c>
      <c r="F302" s="215" t="s">
        <v>5556</v>
      </c>
      <c r="G302" s="216" t="s">
        <v>155</v>
      </c>
      <c r="H302" s="217">
        <v>2.3999999999999999</v>
      </c>
      <c r="I302" s="218"/>
      <c r="J302" s="219">
        <f>ROUND(I302*H302,2)</f>
        <v>0</v>
      </c>
      <c r="K302" s="215" t="s">
        <v>5163</v>
      </c>
      <c r="L302" s="45"/>
      <c r="M302" s="220" t="s">
        <v>32</v>
      </c>
      <c r="N302" s="221" t="s">
        <v>47</v>
      </c>
      <c r="O302" s="85"/>
      <c r="P302" s="222">
        <f>O302*H302</f>
        <v>0</v>
      </c>
      <c r="Q302" s="222">
        <v>0</v>
      </c>
      <c r="R302" s="222">
        <f>Q302*H302</f>
        <v>0</v>
      </c>
      <c r="S302" s="222">
        <v>2.3999999999999999</v>
      </c>
      <c r="T302" s="223">
        <f>S302*H302</f>
        <v>5.7599999999999998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4" t="s">
        <v>83</v>
      </c>
      <c r="AT302" s="224" t="s">
        <v>152</v>
      </c>
      <c r="AU302" s="224" t="s">
        <v>85</v>
      </c>
      <c r="AY302" s="17" t="s">
        <v>151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17" t="s">
        <v>83</v>
      </c>
      <c r="BK302" s="225">
        <f>ROUND(I302*H302,2)</f>
        <v>0</v>
      </c>
      <c r="BL302" s="17" t="s">
        <v>83</v>
      </c>
      <c r="BM302" s="224" t="s">
        <v>5557</v>
      </c>
    </row>
    <row r="303" s="2" customFormat="1">
      <c r="A303" s="39"/>
      <c r="B303" s="40"/>
      <c r="C303" s="41"/>
      <c r="D303" s="280" t="s">
        <v>5165</v>
      </c>
      <c r="E303" s="41"/>
      <c r="F303" s="281" t="s">
        <v>5558</v>
      </c>
      <c r="G303" s="41"/>
      <c r="H303" s="41"/>
      <c r="I303" s="272"/>
      <c r="J303" s="41"/>
      <c r="K303" s="41"/>
      <c r="L303" s="45"/>
      <c r="M303" s="273"/>
      <c r="N303" s="274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7" t="s">
        <v>5165</v>
      </c>
      <c r="AU303" s="17" t="s">
        <v>85</v>
      </c>
    </row>
    <row r="304" s="13" customFormat="1">
      <c r="A304" s="13"/>
      <c r="B304" s="238"/>
      <c r="C304" s="239"/>
      <c r="D304" s="240" t="s">
        <v>951</v>
      </c>
      <c r="E304" s="241" t="s">
        <v>32</v>
      </c>
      <c r="F304" s="242" t="s">
        <v>5559</v>
      </c>
      <c r="G304" s="239"/>
      <c r="H304" s="241" t="s">
        <v>32</v>
      </c>
      <c r="I304" s="243"/>
      <c r="J304" s="239"/>
      <c r="K304" s="239"/>
      <c r="L304" s="244"/>
      <c r="M304" s="245"/>
      <c r="N304" s="246"/>
      <c r="O304" s="246"/>
      <c r="P304" s="246"/>
      <c r="Q304" s="246"/>
      <c r="R304" s="246"/>
      <c r="S304" s="246"/>
      <c r="T304" s="24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8" t="s">
        <v>951</v>
      </c>
      <c r="AU304" s="248" t="s">
        <v>85</v>
      </c>
      <c r="AV304" s="13" t="s">
        <v>83</v>
      </c>
      <c r="AW304" s="13" t="s">
        <v>38</v>
      </c>
      <c r="AX304" s="13" t="s">
        <v>76</v>
      </c>
      <c r="AY304" s="248" t="s">
        <v>151</v>
      </c>
    </row>
    <row r="305" s="14" customFormat="1">
      <c r="A305" s="14"/>
      <c r="B305" s="249"/>
      <c r="C305" s="250"/>
      <c r="D305" s="240" t="s">
        <v>951</v>
      </c>
      <c r="E305" s="251" t="s">
        <v>32</v>
      </c>
      <c r="F305" s="252" t="s">
        <v>5560</v>
      </c>
      <c r="G305" s="250"/>
      <c r="H305" s="253">
        <v>2.3999999999999999</v>
      </c>
      <c r="I305" s="254"/>
      <c r="J305" s="250"/>
      <c r="K305" s="250"/>
      <c r="L305" s="255"/>
      <c r="M305" s="256"/>
      <c r="N305" s="257"/>
      <c r="O305" s="257"/>
      <c r="P305" s="257"/>
      <c r="Q305" s="257"/>
      <c r="R305" s="257"/>
      <c r="S305" s="257"/>
      <c r="T305" s="25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9" t="s">
        <v>951</v>
      </c>
      <c r="AU305" s="259" t="s">
        <v>85</v>
      </c>
      <c r="AV305" s="14" t="s">
        <v>85</v>
      </c>
      <c r="AW305" s="14" t="s">
        <v>38</v>
      </c>
      <c r="AX305" s="14" t="s">
        <v>76</v>
      </c>
      <c r="AY305" s="259" t="s">
        <v>151</v>
      </c>
    </row>
    <row r="306" s="15" customFormat="1">
      <c r="A306" s="15"/>
      <c r="B306" s="260"/>
      <c r="C306" s="261"/>
      <c r="D306" s="240" t="s">
        <v>951</v>
      </c>
      <c r="E306" s="262" t="s">
        <v>32</v>
      </c>
      <c r="F306" s="263" t="s">
        <v>954</v>
      </c>
      <c r="G306" s="261"/>
      <c r="H306" s="264">
        <v>2.3999999999999999</v>
      </c>
      <c r="I306" s="265"/>
      <c r="J306" s="261"/>
      <c r="K306" s="261"/>
      <c r="L306" s="266"/>
      <c r="M306" s="267"/>
      <c r="N306" s="268"/>
      <c r="O306" s="268"/>
      <c r="P306" s="268"/>
      <c r="Q306" s="268"/>
      <c r="R306" s="268"/>
      <c r="S306" s="268"/>
      <c r="T306" s="269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70" t="s">
        <v>951</v>
      </c>
      <c r="AU306" s="270" t="s">
        <v>85</v>
      </c>
      <c r="AV306" s="15" t="s">
        <v>157</v>
      </c>
      <c r="AW306" s="15" t="s">
        <v>38</v>
      </c>
      <c r="AX306" s="15" t="s">
        <v>83</v>
      </c>
      <c r="AY306" s="270" t="s">
        <v>151</v>
      </c>
    </row>
    <row r="307" s="2" customFormat="1" ht="16.5" customHeight="1">
      <c r="A307" s="39"/>
      <c r="B307" s="40"/>
      <c r="C307" s="213" t="s">
        <v>560</v>
      </c>
      <c r="D307" s="213" t="s">
        <v>152</v>
      </c>
      <c r="E307" s="214" t="s">
        <v>5561</v>
      </c>
      <c r="F307" s="215" t="s">
        <v>5562</v>
      </c>
      <c r="G307" s="216" t="s">
        <v>172</v>
      </c>
      <c r="H307" s="217">
        <v>1</v>
      </c>
      <c r="I307" s="218"/>
      <c r="J307" s="219">
        <f>ROUND(I307*H307,2)</f>
        <v>0</v>
      </c>
      <c r="K307" s="215" t="s">
        <v>5163</v>
      </c>
      <c r="L307" s="45"/>
      <c r="M307" s="220" t="s">
        <v>32</v>
      </c>
      <c r="N307" s="221" t="s">
        <v>47</v>
      </c>
      <c r="O307" s="85"/>
      <c r="P307" s="222">
        <f>O307*H307</f>
        <v>0</v>
      </c>
      <c r="Q307" s="222">
        <v>0</v>
      </c>
      <c r="R307" s="222">
        <f>Q307*H307</f>
        <v>0</v>
      </c>
      <c r="S307" s="222">
        <v>0.0089999999999999993</v>
      </c>
      <c r="T307" s="223">
        <f>S307*H307</f>
        <v>0.0089999999999999993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4" t="s">
        <v>83</v>
      </c>
      <c r="AT307" s="224" t="s">
        <v>152</v>
      </c>
      <c r="AU307" s="224" t="s">
        <v>85</v>
      </c>
      <c r="AY307" s="17" t="s">
        <v>151</v>
      </c>
      <c r="BE307" s="225">
        <f>IF(N307="základní",J307,0)</f>
        <v>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17" t="s">
        <v>83</v>
      </c>
      <c r="BK307" s="225">
        <f>ROUND(I307*H307,2)</f>
        <v>0</v>
      </c>
      <c r="BL307" s="17" t="s">
        <v>83</v>
      </c>
      <c r="BM307" s="224" t="s">
        <v>5563</v>
      </c>
    </row>
    <row r="308" s="2" customFormat="1">
      <c r="A308" s="39"/>
      <c r="B308" s="40"/>
      <c r="C308" s="41"/>
      <c r="D308" s="280" t="s">
        <v>5165</v>
      </c>
      <c r="E308" s="41"/>
      <c r="F308" s="281" t="s">
        <v>5564</v>
      </c>
      <c r="G308" s="41"/>
      <c r="H308" s="41"/>
      <c r="I308" s="272"/>
      <c r="J308" s="41"/>
      <c r="K308" s="41"/>
      <c r="L308" s="45"/>
      <c r="M308" s="273"/>
      <c r="N308" s="274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7" t="s">
        <v>5165</v>
      </c>
      <c r="AU308" s="17" t="s">
        <v>85</v>
      </c>
    </row>
    <row r="309" s="2" customFormat="1" ht="24.15" customHeight="1">
      <c r="A309" s="39"/>
      <c r="B309" s="40"/>
      <c r="C309" s="213" t="s">
        <v>564</v>
      </c>
      <c r="D309" s="213" t="s">
        <v>152</v>
      </c>
      <c r="E309" s="214" t="s">
        <v>5565</v>
      </c>
      <c r="F309" s="215" t="s">
        <v>5566</v>
      </c>
      <c r="G309" s="216" t="s">
        <v>172</v>
      </c>
      <c r="H309" s="217">
        <v>1</v>
      </c>
      <c r="I309" s="218"/>
      <c r="J309" s="219">
        <f>ROUND(I309*H309,2)</f>
        <v>0</v>
      </c>
      <c r="K309" s="215" t="s">
        <v>5163</v>
      </c>
      <c r="L309" s="45"/>
      <c r="M309" s="220" t="s">
        <v>32</v>
      </c>
      <c r="N309" s="221" t="s">
        <v>47</v>
      </c>
      <c r="O309" s="85"/>
      <c r="P309" s="222">
        <f>O309*H309</f>
        <v>0</v>
      </c>
      <c r="Q309" s="222">
        <v>0</v>
      </c>
      <c r="R309" s="222">
        <f>Q309*H309</f>
        <v>0</v>
      </c>
      <c r="S309" s="222">
        <v>0.075999999999999998</v>
      </c>
      <c r="T309" s="223">
        <f>S309*H309</f>
        <v>0.075999999999999998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4" t="s">
        <v>83</v>
      </c>
      <c r="AT309" s="224" t="s">
        <v>152</v>
      </c>
      <c r="AU309" s="224" t="s">
        <v>85</v>
      </c>
      <c r="AY309" s="17" t="s">
        <v>151</v>
      </c>
      <c r="BE309" s="225">
        <f>IF(N309="základní",J309,0)</f>
        <v>0</v>
      </c>
      <c r="BF309" s="225">
        <f>IF(N309="snížená",J309,0)</f>
        <v>0</v>
      </c>
      <c r="BG309" s="225">
        <f>IF(N309="zákl. přenesená",J309,0)</f>
        <v>0</v>
      </c>
      <c r="BH309" s="225">
        <f>IF(N309="sníž. přenesená",J309,0)</f>
        <v>0</v>
      </c>
      <c r="BI309" s="225">
        <f>IF(N309="nulová",J309,0)</f>
        <v>0</v>
      </c>
      <c r="BJ309" s="17" t="s">
        <v>83</v>
      </c>
      <c r="BK309" s="225">
        <f>ROUND(I309*H309,2)</f>
        <v>0</v>
      </c>
      <c r="BL309" s="17" t="s">
        <v>83</v>
      </c>
      <c r="BM309" s="224" t="s">
        <v>5567</v>
      </c>
    </row>
    <row r="310" s="2" customFormat="1">
      <c r="A310" s="39"/>
      <c r="B310" s="40"/>
      <c r="C310" s="41"/>
      <c r="D310" s="280" t="s">
        <v>5165</v>
      </c>
      <c r="E310" s="41"/>
      <c r="F310" s="281" t="s">
        <v>5568</v>
      </c>
      <c r="G310" s="41"/>
      <c r="H310" s="41"/>
      <c r="I310" s="272"/>
      <c r="J310" s="41"/>
      <c r="K310" s="41"/>
      <c r="L310" s="45"/>
      <c r="M310" s="273"/>
      <c r="N310" s="274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7" t="s">
        <v>5165</v>
      </c>
      <c r="AU310" s="17" t="s">
        <v>85</v>
      </c>
    </row>
    <row r="311" s="2" customFormat="1" ht="16.5" customHeight="1">
      <c r="A311" s="39"/>
      <c r="B311" s="40"/>
      <c r="C311" s="226" t="s">
        <v>568</v>
      </c>
      <c r="D311" s="226" t="s">
        <v>159</v>
      </c>
      <c r="E311" s="227" t="s">
        <v>5569</v>
      </c>
      <c r="F311" s="228" t="s">
        <v>5570</v>
      </c>
      <c r="G311" s="229" t="s">
        <v>162</v>
      </c>
      <c r="H311" s="230">
        <v>5</v>
      </c>
      <c r="I311" s="231"/>
      <c r="J311" s="232">
        <f>ROUND(I311*H311,2)</f>
        <v>0</v>
      </c>
      <c r="K311" s="228" t="s">
        <v>5163</v>
      </c>
      <c r="L311" s="233"/>
      <c r="M311" s="234" t="s">
        <v>32</v>
      </c>
      <c r="N311" s="235" t="s">
        <v>47</v>
      </c>
      <c r="O311" s="85"/>
      <c r="P311" s="222">
        <f>O311*H311</f>
        <v>0</v>
      </c>
      <c r="Q311" s="222">
        <v>0.00035</v>
      </c>
      <c r="R311" s="222">
        <f>Q311*H311</f>
        <v>0.00175</v>
      </c>
      <c r="S311" s="222">
        <v>0</v>
      </c>
      <c r="T311" s="223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4" t="s">
        <v>163</v>
      </c>
      <c r="AT311" s="224" t="s">
        <v>159</v>
      </c>
      <c r="AU311" s="224" t="s">
        <v>85</v>
      </c>
      <c r="AY311" s="17" t="s">
        <v>151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7" t="s">
        <v>83</v>
      </c>
      <c r="BK311" s="225">
        <f>ROUND(I311*H311,2)</f>
        <v>0</v>
      </c>
      <c r="BL311" s="17" t="s">
        <v>164</v>
      </c>
      <c r="BM311" s="224" t="s">
        <v>5571</v>
      </c>
    </row>
    <row r="312" s="2" customFormat="1" ht="16.5" customHeight="1">
      <c r="A312" s="39"/>
      <c r="B312" s="40"/>
      <c r="C312" s="226" t="s">
        <v>572</v>
      </c>
      <c r="D312" s="226" t="s">
        <v>159</v>
      </c>
      <c r="E312" s="227" t="s">
        <v>5572</v>
      </c>
      <c r="F312" s="228" t="s">
        <v>5573</v>
      </c>
      <c r="G312" s="229" t="s">
        <v>162</v>
      </c>
      <c r="H312" s="230">
        <v>5</v>
      </c>
      <c r="I312" s="231"/>
      <c r="J312" s="232">
        <f>ROUND(I312*H312,2)</f>
        <v>0</v>
      </c>
      <c r="K312" s="228" t="s">
        <v>5163</v>
      </c>
      <c r="L312" s="233"/>
      <c r="M312" s="234" t="s">
        <v>32</v>
      </c>
      <c r="N312" s="235" t="s">
        <v>47</v>
      </c>
      <c r="O312" s="85"/>
      <c r="P312" s="222">
        <f>O312*H312</f>
        <v>0</v>
      </c>
      <c r="Q312" s="222">
        <v>0.00139</v>
      </c>
      <c r="R312" s="222">
        <f>Q312*H312</f>
        <v>0.0069499999999999996</v>
      </c>
      <c r="S312" s="222">
        <v>0</v>
      </c>
      <c r="T312" s="223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4" t="s">
        <v>163</v>
      </c>
      <c r="AT312" s="224" t="s">
        <v>159</v>
      </c>
      <c r="AU312" s="224" t="s">
        <v>85</v>
      </c>
      <c r="AY312" s="17" t="s">
        <v>151</v>
      </c>
      <c r="BE312" s="225">
        <f>IF(N312="základní",J312,0)</f>
        <v>0</v>
      </c>
      <c r="BF312" s="225">
        <f>IF(N312="snížená",J312,0)</f>
        <v>0</v>
      </c>
      <c r="BG312" s="225">
        <f>IF(N312="zákl. přenesená",J312,0)</f>
        <v>0</v>
      </c>
      <c r="BH312" s="225">
        <f>IF(N312="sníž. přenesená",J312,0)</f>
        <v>0</v>
      </c>
      <c r="BI312" s="225">
        <f>IF(N312="nulová",J312,0)</f>
        <v>0</v>
      </c>
      <c r="BJ312" s="17" t="s">
        <v>83</v>
      </c>
      <c r="BK312" s="225">
        <f>ROUND(I312*H312,2)</f>
        <v>0</v>
      </c>
      <c r="BL312" s="17" t="s">
        <v>164</v>
      </c>
      <c r="BM312" s="224" t="s">
        <v>5574</v>
      </c>
    </row>
    <row r="313" s="2" customFormat="1" ht="24.15" customHeight="1">
      <c r="A313" s="39"/>
      <c r="B313" s="40"/>
      <c r="C313" s="226" t="s">
        <v>576</v>
      </c>
      <c r="D313" s="226" t="s">
        <v>159</v>
      </c>
      <c r="E313" s="227" t="s">
        <v>5575</v>
      </c>
      <c r="F313" s="228" t="s">
        <v>5576</v>
      </c>
      <c r="G313" s="229" t="s">
        <v>5208</v>
      </c>
      <c r="H313" s="230">
        <v>1</v>
      </c>
      <c r="I313" s="231"/>
      <c r="J313" s="232">
        <f>ROUND(I313*H313,2)</f>
        <v>0</v>
      </c>
      <c r="K313" s="228" t="s">
        <v>5163</v>
      </c>
      <c r="L313" s="233"/>
      <c r="M313" s="234" t="s">
        <v>32</v>
      </c>
      <c r="N313" s="235" t="s">
        <v>47</v>
      </c>
      <c r="O313" s="85"/>
      <c r="P313" s="222">
        <f>O313*H313</f>
        <v>0</v>
      </c>
      <c r="Q313" s="222">
        <v>0</v>
      </c>
      <c r="R313" s="222">
        <f>Q313*H313</f>
        <v>0</v>
      </c>
      <c r="S313" s="222">
        <v>0</v>
      </c>
      <c r="T313" s="223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4" t="s">
        <v>163</v>
      </c>
      <c r="AT313" s="224" t="s">
        <v>159</v>
      </c>
      <c r="AU313" s="224" t="s">
        <v>85</v>
      </c>
      <c r="AY313" s="17" t="s">
        <v>151</v>
      </c>
      <c r="BE313" s="225">
        <f>IF(N313="základní",J313,0)</f>
        <v>0</v>
      </c>
      <c r="BF313" s="225">
        <f>IF(N313="snížená",J313,0)</f>
        <v>0</v>
      </c>
      <c r="BG313" s="225">
        <f>IF(N313="zákl. přenesená",J313,0)</f>
        <v>0</v>
      </c>
      <c r="BH313" s="225">
        <f>IF(N313="sníž. přenesená",J313,0)</f>
        <v>0</v>
      </c>
      <c r="BI313" s="225">
        <f>IF(N313="nulová",J313,0)</f>
        <v>0</v>
      </c>
      <c r="BJ313" s="17" t="s">
        <v>83</v>
      </c>
      <c r="BK313" s="225">
        <f>ROUND(I313*H313,2)</f>
        <v>0</v>
      </c>
      <c r="BL313" s="17" t="s">
        <v>164</v>
      </c>
      <c r="BM313" s="224" t="s">
        <v>5577</v>
      </c>
    </row>
    <row r="314" s="12" customFormat="1" ht="25.92" customHeight="1">
      <c r="A314" s="12"/>
      <c r="B314" s="199"/>
      <c r="C314" s="200"/>
      <c r="D314" s="201" t="s">
        <v>75</v>
      </c>
      <c r="E314" s="202" t="s">
        <v>159</v>
      </c>
      <c r="F314" s="202" t="s">
        <v>4617</v>
      </c>
      <c r="G314" s="200"/>
      <c r="H314" s="200"/>
      <c r="I314" s="203"/>
      <c r="J314" s="204">
        <f>BK314</f>
        <v>0</v>
      </c>
      <c r="K314" s="200"/>
      <c r="L314" s="205"/>
      <c r="M314" s="206"/>
      <c r="N314" s="207"/>
      <c r="O314" s="207"/>
      <c r="P314" s="208">
        <f>P315+P318</f>
        <v>0</v>
      </c>
      <c r="Q314" s="207"/>
      <c r="R314" s="208">
        <f>R315+R318</f>
        <v>13.474514999999999</v>
      </c>
      <c r="S314" s="207"/>
      <c r="T314" s="209">
        <f>T315+T318</f>
        <v>10.99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0" t="s">
        <v>166</v>
      </c>
      <c r="AT314" s="211" t="s">
        <v>75</v>
      </c>
      <c r="AU314" s="211" t="s">
        <v>76</v>
      </c>
      <c r="AY314" s="210" t="s">
        <v>151</v>
      </c>
      <c r="BK314" s="212">
        <f>BK315+BK318</f>
        <v>0</v>
      </c>
    </row>
    <row r="315" s="12" customFormat="1" ht="22.8" customHeight="1">
      <c r="A315" s="12"/>
      <c r="B315" s="199"/>
      <c r="C315" s="200"/>
      <c r="D315" s="201" t="s">
        <v>75</v>
      </c>
      <c r="E315" s="236" t="s">
        <v>5578</v>
      </c>
      <c r="F315" s="236" t="s">
        <v>5579</v>
      </c>
      <c r="G315" s="200"/>
      <c r="H315" s="200"/>
      <c r="I315" s="203"/>
      <c r="J315" s="237">
        <f>BK315</f>
        <v>0</v>
      </c>
      <c r="K315" s="200"/>
      <c r="L315" s="205"/>
      <c r="M315" s="206"/>
      <c r="N315" s="207"/>
      <c r="O315" s="207"/>
      <c r="P315" s="208">
        <f>SUM(P316:P317)</f>
        <v>0</v>
      </c>
      <c r="Q315" s="207"/>
      <c r="R315" s="208">
        <f>SUM(R316:R317)</f>
        <v>0</v>
      </c>
      <c r="S315" s="207"/>
      <c r="T315" s="209">
        <f>SUM(T316:T317)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0" t="s">
        <v>166</v>
      </c>
      <c r="AT315" s="211" t="s">
        <v>75</v>
      </c>
      <c r="AU315" s="211" t="s">
        <v>83</v>
      </c>
      <c r="AY315" s="210" t="s">
        <v>151</v>
      </c>
      <c r="BK315" s="212">
        <f>SUM(BK316:BK317)</f>
        <v>0</v>
      </c>
    </row>
    <row r="316" s="2" customFormat="1" ht="16.5" customHeight="1">
      <c r="A316" s="39"/>
      <c r="B316" s="40"/>
      <c r="C316" s="213" t="s">
        <v>580</v>
      </c>
      <c r="D316" s="213" t="s">
        <v>152</v>
      </c>
      <c r="E316" s="214" t="s">
        <v>5580</v>
      </c>
      <c r="F316" s="215" t="s">
        <v>5581</v>
      </c>
      <c r="G316" s="216" t="s">
        <v>162</v>
      </c>
      <c r="H316" s="217">
        <v>5</v>
      </c>
      <c r="I316" s="218"/>
      <c r="J316" s="219">
        <f>ROUND(I316*H316,2)</f>
        <v>0</v>
      </c>
      <c r="K316" s="215" t="s">
        <v>5163</v>
      </c>
      <c r="L316" s="45"/>
      <c r="M316" s="220" t="s">
        <v>32</v>
      </c>
      <c r="N316" s="221" t="s">
        <v>47</v>
      </c>
      <c r="O316" s="85"/>
      <c r="P316" s="222">
        <f>O316*H316</f>
        <v>0</v>
      </c>
      <c r="Q316" s="222">
        <v>0</v>
      </c>
      <c r="R316" s="222">
        <f>Q316*H316</f>
        <v>0</v>
      </c>
      <c r="S316" s="222">
        <v>0</v>
      </c>
      <c r="T316" s="223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4" t="s">
        <v>83</v>
      </c>
      <c r="AT316" s="224" t="s">
        <v>152</v>
      </c>
      <c r="AU316" s="224" t="s">
        <v>85</v>
      </c>
      <c r="AY316" s="17" t="s">
        <v>151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7" t="s">
        <v>83</v>
      </c>
      <c r="BK316" s="225">
        <f>ROUND(I316*H316,2)</f>
        <v>0</v>
      </c>
      <c r="BL316" s="17" t="s">
        <v>83</v>
      </c>
      <c r="BM316" s="224" t="s">
        <v>5582</v>
      </c>
    </row>
    <row r="317" s="2" customFormat="1">
      <c r="A317" s="39"/>
      <c r="B317" s="40"/>
      <c r="C317" s="41"/>
      <c r="D317" s="280" t="s">
        <v>5165</v>
      </c>
      <c r="E317" s="41"/>
      <c r="F317" s="281" t="s">
        <v>5583</v>
      </c>
      <c r="G317" s="41"/>
      <c r="H317" s="41"/>
      <c r="I317" s="272"/>
      <c r="J317" s="41"/>
      <c r="K317" s="41"/>
      <c r="L317" s="45"/>
      <c r="M317" s="273"/>
      <c r="N317" s="274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7" t="s">
        <v>5165</v>
      </c>
      <c r="AU317" s="17" t="s">
        <v>85</v>
      </c>
    </row>
    <row r="318" s="12" customFormat="1" ht="22.8" customHeight="1">
      <c r="A318" s="12"/>
      <c r="B318" s="199"/>
      <c r="C318" s="200"/>
      <c r="D318" s="201" t="s">
        <v>75</v>
      </c>
      <c r="E318" s="236" t="s">
        <v>5584</v>
      </c>
      <c r="F318" s="236" t="s">
        <v>5585</v>
      </c>
      <c r="G318" s="200"/>
      <c r="H318" s="200"/>
      <c r="I318" s="203"/>
      <c r="J318" s="237">
        <f>BK318</f>
        <v>0</v>
      </c>
      <c r="K318" s="200"/>
      <c r="L318" s="205"/>
      <c r="M318" s="206"/>
      <c r="N318" s="207"/>
      <c r="O318" s="207"/>
      <c r="P318" s="208">
        <f>SUM(P319:P462)</f>
        <v>0</v>
      </c>
      <c r="Q318" s="207"/>
      <c r="R318" s="208">
        <f>SUM(R319:R462)</f>
        <v>13.474514999999999</v>
      </c>
      <c r="S318" s="207"/>
      <c r="T318" s="209">
        <f>SUM(T319:T462)</f>
        <v>10.99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10" t="s">
        <v>166</v>
      </c>
      <c r="AT318" s="211" t="s">
        <v>75</v>
      </c>
      <c r="AU318" s="211" t="s">
        <v>83</v>
      </c>
      <c r="AY318" s="210" t="s">
        <v>151</v>
      </c>
      <c r="BK318" s="212">
        <f>SUM(BK319:BK462)</f>
        <v>0</v>
      </c>
    </row>
    <row r="319" s="2" customFormat="1" ht="24.15" customHeight="1">
      <c r="A319" s="39"/>
      <c r="B319" s="40"/>
      <c r="C319" s="213" t="s">
        <v>584</v>
      </c>
      <c r="D319" s="213" t="s">
        <v>152</v>
      </c>
      <c r="E319" s="214" t="s">
        <v>5586</v>
      </c>
      <c r="F319" s="215" t="s">
        <v>5587</v>
      </c>
      <c r="G319" s="216" t="s">
        <v>554</v>
      </c>
      <c r="H319" s="217">
        <v>1</v>
      </c>
      <c r="I319" s="218"/>
      <c r="J319" s="219">
        <f>ROUND(I319*H319,2)</f>
        <v>0</v>
      </c>
      <c r="K319" s="215" t="s">
        <v>5163</v>
      </c>
      <c r="L319" s="45"/>
      <c r="M319" s="220" t="s">
        <v>32</v>
      </c>
      <c r="N319" s="221" t="s">
        <v>47</v>
      </c>
      <c r="O319" s="85"/>
      <c r="P319" s="222">
        <f>O319*H319</f>
        <v>0</v>
      </c>
      <c r="Q319" s="222">
        <v>0</v>
      </c>
      <c r="R319" s="222">
        <f>Q319*H319</f>
        <v>0</v>
      </c>
      <c r="S319" s="222">
        <v>0</v>
      </c>
      <c r="T319" s="223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4" t="s">
        <v>83</v>
      </c>
      <c r="AT319" s="224" t="s">
        <v>152</v>
      </c>
      <c r="AU319" s="224" t="s">
        <v>85</v>
      </c>
      <c r="AY319" s="17" t="s">
        <v>151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17" t="s">
        <v>83</v>
      </c>
      <c r="BK319" s="225">
        <f>ROUND(I319*H319,2)</f>
        <v>0</v>
      </c>
      <c r="BL319" s="17" t="s">
        <v>83</v>
      </c>
      <c r="BM319" s="224" t="s">
        <v>5588</v>
      </c>
    </row>
    <row r="320" s="2" customFormat="1">
      <c r="A320" s="39"/>
      <c r="B320" s="40"/>
      <c r="C320" s="41"/>
      <c r="D320" s="280" t="s">
        <v>5165</v>
      </c>
      <c r="E320" s="41"/>
      <c r="F320" s="281" t="s">
        <v>5589</v>
      </c>
      <c r="G320" s="41"/>
      <c r="H320" s="41"/>
      <c r="I320" s="272"/>
      <c r="J320" s="41"/>
      <c r="K320" s="41"/>
      <c r="L320" s="45"/>
      <c r="M320" s="273"/>
      <c r="N320" s="274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7" t="s">
        <v>5165</v>
      </c>
      <c r="AU320" s="17" t="s">
        <v>85</v>
      </c>
    </row>
    <row r="321" s="2" customFormat="1" ht="16.5" customHeight="1">
      <c r="A321" s="39"/>
      <c r="B321" s="40"/>
      <c r="C321" s="226" t="s">
        <v>588</v>
      </c>
      <c r="D321" s="226" t="s">
        <v>159</v>
      </c>
      <c r="E321" s="227" t="s">
        <v>5590</v>
      </c>
      <c r="F321" s="228" t="s">
        <v>5591</v>
      </c>
      <c r="G321" s="229" t="s">
        <v>554</v>
      </c>
      <c r="H321" s="230">
        <v>0.10000000000000001</v>
      </c>
      <c r="I321" s="231"/>
      <c r="J321" s="232">
        <f>ROUND(I321*H321,2)</f>
        <v>0</v>
      </c>
      <c r="K321" s="228" t="s">
        <v>5163</v>
      </c>
      <c r="L321" s="233"/>
      <c r="M321" s="234" t="s">
        <v>32</v>
      </c>
      <c r="N321" s="235" t="s">
        <v>47</v>
      </c>
      <c r="O321" s="85"/>
      <c r="P321" s="222">
        <f>O321*H321</f>
        <v>0</v>
      </c>
      <c r="Q321" s="222">
        <v>1</v>
      </c>
      <c r="R321" s="222">
        <f>Q321*H321</f>
        <v>0.10000000000000001</v>
      </c>
      <c r="S321" s="222">
        <v>0</v>
      </c>
      <c r="T321" s="223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4" t="s">
        <v>163</v>
      </c>
      <c r="AT321" s="224" t="s">
        <v>159</v>
      </c>
      <c r="AU321" s="224" t="s">
        <v>85</v>
      </c>
      <c r="AY321" s="17" t="s">
        <v>151</v>
      </c>
      <c r="BE321" s="225">
        <f>IF(N321="základní",J321,0)</f>
        <v>0</v>
      </c>
      <c r="BF321" s="225">
        <f>IF(N321="snížená",J321,0)</f>
        <v>0</v>
      </c>
      <c r="BG321" s="225">
        <f>IF(N321="zákl. přenesená",J321,0)</f>
        <v>0</v>
      </c>
      <c r="BH321" s="225">
        <f>IF(N321="sníž. přenesená",J321,0)</f>
        <v>0</v>
      </c>
      <c r="BI321" s="225">
        <f>IF(N321="nulová",J321,0)</f>
        <v>0</v>
      </c>
      <c r="BJ321" s="17" t="s">
        <v>83</v>
      </c>
      <c r="BK321" s="225">
        <f>ROUND(I321*H321,2)</f>
        <v>0</v>
      </c>
      <c r="BL321" s="17" t="s">
        <v>164</v>
      </c>
      <c r="BM321" s="224" t="s">
        <v>5592</v>
      </c>
    </row>
    <row r="322" s="2" customFormat="1" ht="16.5" customHeight="1">
      <c r="A322" s="39"/>
      <c r="B322" s="40"/>
      <c r="C322" s="226" t="s">
        <v>592</v>
      </c>
      <c r="D322" s="226" t="s">
        <v>159</v>
      </c>
      <c r="E322" s="227" t="s">
        <v>5593</v>
      </c>
      <c r="F322" s="228" t="s">
        <v>5594</v>
      </c>
      <c r="G322" s="229" t="s">
        <v>191</v>
      </c>
      <c r="H322" s="230">
        <v>15</v>
      </c>
      <c r="I322" s="231"/>
      <c r="J322" s="232">
        <f>ROUND(I322*H322,2)</f>
        <v>0</v>
      </c>
      <c r="K322" s="228" t="s">
        <v>5163</v>
      </c>
      <c r="L322" s="233"/>
      <c r="M322" s="234" t="s">
        <v>32</v>
      </c>
      <c r="N322" s="235" t="s">
        <v>47</v>
      </c>
      <c r="O322" s="85"/>
      <c r="P322" s="222">
        <f>O322*H322</f>
        <v>0</v>
      </c>
      <c r="Q322" s="222">
        <v>0.0014499999999999999</v>
      </c>
      <c r="R322" s="222">
        <f>Q322*H322</f>
        <v>0.021749999999999999</v>
      </c>
      <c r="S322" s="222">
        <v>0</v>
      </c>
      <c r="T322" s="223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4" t="s">
        <v>163</v>
      </c>
      <c r="AT322" s="224" t="s">
        <v>159</v>
      </c>
      <c r="AU322" s="224" t="s">
        <v>85</v>
      </c>
      <c r="AY322" s="17" t="s">
        <v>151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7" t="s">
        <v>83</v>
      </c>
      <c r="BK322" s="225">
        <f>ROUND(I322*H322,2)</f>
        <v>0</v>
      </c>
      <c r="BL322" s="17" t="s">
        <v>164</v>
      </c>
      <c r="BM322" s="224" t="s">
        <v>5595</v>
      </c>
    </row>
    <row r="323" s="2" customFormat="1" ht="16.5" customHeight="1">
      <c r="A323" s="39"/>
      <c r="B323" s="40"/>
      <c r="C323" s="226" t="s">
        <v>596</v>
      </c>
      <c r="D323" s="226" t="s">
        <v>159</v>
      </c>
      <c r="E323" s="227" t="s">
        <v>5596</v>
      </c>
      <c r="F323" s="228" t="s">
        <v>5597</v>
      </c>
      <c r="G323" s="229" t="s">
        <v>554</v>
      </c>
      <c r="H323" s="230">
        <v>1</v>
      </c>
      <c r="I323" s="231"/>
      <c r="J323" s="232">
        <f>ROUND(I323*H323,2)</f>
        <v>0</v>
      </c>
      <c r="K323" s="228" t="s">
        <v>5163</v>
      </c>
      <c r="L323" s="233"/>
      <c r="M323" s="234" t="s">
        <v>32</v>
      </c>
      <c r="N323" s="235" t="s">
        <v>47</v>
      </c>
      <c r="O323" s="85"/>
      <c r="P323" s="222">
        <f>O323*H323</f>
        <v>0</v>
      </c>
      <c r="Q323" s="222">
        <v>1</v>
      </c>
      <c r="R323" s="222">
        <f>Q323*H323</f>
        <v>1</v>
      </c>
      <c r="S323" s="222">
        <v>0</v>
      </c>
      <c r="T323" s="223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4" t="s">
        <v>163</v>
      </c>
      <c r="AT323" s="224" t="s">
        <v>159</v>
      </c>
      <c r="AU323" s="224" t="s">
        <v>85</v>
      </c>
      <c r="AY323" s="17" t="s">
        <v>151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17" t="s">
        <v>83</v>
      </c>
      <c r="BK323" s="225">
        <f>ROUND(I323*H323,2)</f>
        <v>0</v>
      </c>
      <c r="BL323" s="17" t="s">
        <v>164</v>
      </c>
      <c r="BM323" s="224" t="s">
        <v>5598</v>
      </c>
    </row>
    <row r="324" s="2" customFormat="1" ht="16.5" customHeight="1">
      <c r="A324" s="39"/>
      <c r="B324" s="40"/>
      <c r="C324" s="226" t="s">
        <v>600</v>
      </c>
      <c r="D324" s="226" t="s">
        <v>159</v>
      </c>
      <c r="E324" s="227" t="s">
        <v>5599</v>
      </c>
      <c r="F324" s="228" t="s">
        <v>5600</v>
      </c>
      <c r="G324" s="229" t="s">
        <v>162</v>
      </c>
      <c r="H324" s="230">
        <v>3</v>
      </c>
      <c r="I324" s="231"/>
      <c r="J324" s="232">
        <f>ROUND(I324*H324,2)</f>
        <v>0</v>
      </c>
      <c r="K324" s="228" t="s">
        <v>5163</v>
      </c>
      <c r="L324" s="233"/>
      <c r="M324" s="234" t="s">
        <v>32</v>
      </c>
      <c r="N324" s="235" t="s">
        <v>47</v>
      </c>
      <c r="O324" s="85"/>
      <c r="P324" s="222">
        <f>O324*H324</f>
        <v>0</v>
      </c>
      <c r="Q324" s="222">
        <v>0.0061000000000000004</v>
      </c>
      <c r="R324" s="222">
        <f>Q324*H324</f>
        <v>0.0183</v>
      </c>
      <c r="S324" s="222">
        <v>0</v>
      </c>
      <c r="T324" s="223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4" t="s">
        <v>163</v>
      </c>
      <c r="AT324" s="224" t="s">
        <v>159</v>
      </c>
      <c r="AU324" s="224" t="s">
        <v>85</v>
      </c>
      <c r="AY324" s="17" t="s">
        <v>151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17" t="s">
        <v>83</v>
      </c>
      <c r="BK324" s="225">
        <f>ROUND(I324*H324,2)</f>
        <v>0</v>
      </c>
      <c r="BL324" s="17" t="s">
        <v>164</v>
      </c>
      <c r="BM324" s="224" t="s">
        <v>5601</v>
      </c>
    </row>
    <row r="325" s="2" customFormat="1" ht="16.5" customHeight="1">
      <c r="A325" s="39"/>
      <c r="B325" s="40"/>
      <c r="C325" s="226" t="s">
        <v>604</v>
      </c>
      <c r="D325" s="226" t="s">
        <v>159</v>
      </c>
      <c r="E325" s="227" t="s">
        <v>5602</v>
      </c>
      <c r="F325" s="228" t="s">
        <v>5603</v>
      </c>
      <c r="G325" s="229" t="s">
        <v>162</v>
      </c>
      <c r="H325" s="230">
        <v>7</v>
      </c>
      <c r="I325" s="231"/>
      <c r="J325" s="232">
        <f>ROUND(I325*H325,2)</f>
        <v>0</v>
      </c>
      <c r="K325" s="228" t="s">
        <v>5163</v>
      </c>
      <c r="L325" s="233"/>
      <c r="M325" s="234" t="s">
        <v>32</v>
      </c>
      <c r="N325" s="235" t="s">
        <v>47</v>
      </c>
      <c r="O325" s="85"/>
      <c r="P325" s="222">
        <f>O325*H325</f>
        <v>0</v>
      </c>
      <c r="Q325" s="222">
        <v>0.00035</v>
      </c>
      <c r="R325" s="222">
        <f>Q325*H325</f>
        <v>0.0024499999999999999</v>
      </c>
      <c r="S325" s="222">
        <v>0</v>
      </c>
      <c r="T325" s="223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4" t="s">
        <v>163</v>
      </c>
      <c r="AT325" s="224" t="s">
        <v>159</v>
      </c>
      <c r="AU325" s="224" t="s">
        <v>85</v>
      </c>
      <c r="AY325" s="17" t="s">
        <v>151</v>
      </c>
      <c r="BE325" s="225">
        <f>IF(N325="základní",J325,0)</f>
        <v>0</v>
      </c>
      <c r="BF325" s="225">
        <f>IF(N325="snížená",J325,0)</f>
        <v>0</v>
      </c>
      <c r="BG325" s="225">
        <f>IF(N325="zákl. přenesená",J325,0)</f>
        <v>0</v>
      </c>
      <c r="BH325" s="225">
        <f>IF(N325="sníž. přenesená",J325,0)</f>
        <v>0</v>
      </c>
      <c r="BI325" s="225">
        <f>IF(N325="nulová",J325,0)</f>
        <v>0</v>
      </c>
      <c r="BJ325" s="17" t="s">
        <v>83</v>
      </c>
      <c r="BK325" s="225">
        <f>ROUND(I325*H325,2)</f>
        <v>0</v>
      </c>
      <c r="BL325" s="17" t="s">
        <v>164</v>
      </c>
      <c r="BM325" s="224" t="s">
        <v>5604</v>
      </c>
    </row>
    <row r="326" s="2" customFormat="1" ht="24.15" customHeight="1">
      <c r="A326" s="39"/>
      <c r="B326" s="40"/>
      <c r="C326" s="213" t="s">
        <v>608</v>
      </c>
      <c r="D326" s="213" t="s">
        <v>152</v>
      </c>
      <c r="E326" s="214" t="s">
        <v>5605</v>
      </c>
      <c r="F326" s="215" t="s">
        <v>5606</v>
      </c>
      <c r="G326" s="216" t="s">
        <v>155</v>
      </c>
      <c r="H326" s="217">
        <v>1.9790000000000001</v>
      </c>
      <c r="I326" s="218"/>
      <c r="J326" s="219">
        <f>ROUND(I326*H326,2)</f>
        <v>0</v>
      </c>
      <c r="K326" s="215" t="s">
        <v>5163</v>
      </c>
      <c r="L326" s="45"/>
      <c r="M326" s="220" t="s">
        <v>32</v>
      </c>
      <c r="N326" s="221" t="s">
        <v>47</v>
      </c>
      <c r="O326" s="85"/>
      <c r="P326" s="222">
        <f>O326*H326</f>
        <v>0</v>
      </c>
      <c r="Q326" s="222">
        <v>0</v>
      </c>
      <c r="R326" s="222">
        <f>Q326*H326</f>
        <v>0</v>
      </c>
      <c r="S326" s="222">
        <v>0</v>
      </c>
      <c r="T326" s="223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4" t="s">
        <v>157</v>
      </c>
      <c r="AT326" s="224" t="s">
        <v>152</v>
      </c>
      <c r="AU326" s="224" t="s">
        <v>85</v>
      </c>
      <c r="AY326" s="17" t="s">
        <v>151</v>
      </c>
      <c r="BE326" s="225">
        <f>IF(N326="základní",J326,0)</f>
        <v>0</v>
      </c>
      <c r="BF326" s="225">
        <f>IF(N326="snížená",J326,0)</f>
        <v>0</v>
      </c>
      <c r="BG326" s="225">
        <f>IF(N326="zákl. přenesená",J326,0)</f>
        <v>0</v>
      </c>
      <c r="BH326" s="225">
        <f>IF(N326="sníž. přenesená",J326,0)</f>
        <v>0</v>
      </c>
      <c r="BI326" s="225">
        <f>IF(N326="nulová",J326,0)</f>
        <v>0</v>
      </c>
      <c r="BJ326" s="17" t="s">
        <v>83</v>
      </c>
      <c r="BK326" s="225">
        <f>ROUND(I326*H326,2)</f>
        <v>0</v>
      </c>
      <c r="BL326" s="17" t="s">
        <v>157</v>
      </c>
      <c r="BM326" s="224" t="s">
        <v>5607</v>
      </c>
    </row>
    <row r="327" s="2" customFormat="1">
      <c r="A327" s="39"/>
      <c r="B327" s="40"/>
      <c r="C327" s="41"/>
      <c r="D327" s="280" t="s">
        <v>5165</v>
      </c>
      <c r="E327" s="41"/>
      <c r="F327" s="281" t="s">
        <v>5608</v>
      </c>
      <c r="G327" s="41"/>
      <c r="H327" s="41"/>
      <c r="I327" s="272"/>
      <c r="J327" s="41"/>
      <c r="K327" s="41"/>
      <c r="L327" s="45"/>
      <c r="M327" s="273"/>
      <c r="N327" s="274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7" t="s">
        <v>5165</v>
      </c>
      <c r="AU327" s="17" t="s">
        <v>85</v>
      </c>
    </row>
    <row r="328" s="13" customFormat="1">
      <c r="A328" s="13"/>
      <c r="B328" s="238"/>
      <c r="C328" s="239"/>
      <c r="D328" s="240" t="s">
        <v>951</v>
      </c>
      <c r="E328" s="241" t="s">
        <v>32</v>
      </c>
      <c r="F328" s="242" t="s">
        <v>5609</v>
      </c>
      <c r="G328" s="239"/>
      <c r="H328" s="241" t="s">
        <v>32</v>
      </c>
      <c r="I328" s="243"/>
      <c r="J328" s="239"/>
      <c r="K328" s="239"/>
      <c r="L328" s="244"/>
      <c r="M328" s="245"/>
      <c r="N328" s="246"/>
      <c r="O328" s="246"/>
      <c r="P328" s="246"/>
      <c r="Q328" s="246"/>
      <c r="R328" s="246"/>
      <c r="S328" s="246"/>
      <c r="T328" s="247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8" t="s">
        <v>951</v>
      </c>
      <c r="AU328" s="248" t="s">
        <v>85</v>
      </c>
      <c r="AV328" s="13" t="s">
        <v>83</v>
      </c>
      <c r="AW328" s="13" t="s">
        <v>38</v>
      </c>
      <c r="AX328" s="13" t="s">
        <v>76</v>
      </c>
      <c r="AY328" s="248" t="s">
        <v>151</v>
      </c>
    </row>
    <row r="329" s="14" customFormat="1">
      <c r="A329" s="14"/>
      <c r="B329" s="249"/>
      <c r="C329" s="250"/>
      <c r="D329" s="240" t="s">
        <v>951</v>
      </c>
      <c r="E329" s="251" t="s">
        <v>32</v>
      </c>
      <c r="F329" s="252" t="s">
        <v>5610</v>
      </c>
      <c r="G329" s="250"/>
      <c r="H329" s="253">
        <v>1.9790000000000001</v>
      </c>
      <c r="I329" s="254"/>
      <c r="J329" s="250"/>
      <c r="K329" s="250"/>
      <c r="L329" s="255"/>
      <c r="M329" s="256"/>
      <c r="N329" s="257"/>
      <c r="O329" s="257"/>
      <c r="P329" s="257"/>
      <c r="Q329" s="257"/>
      <c r="R329" s="257"/>
      <c r="S329" s="257"/>
      <c r="T329" s="258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9" t="s">
        <v>951</v>
      </c>
      <c r="AU329" s="259" t="s">
        <v>85</v>
      </c>
      <c r="AV329" s="14" t="s">
        <v>85</v>
      </c>
      <c r="AW329" s="14" t="s">
        <v>38</v>
      </c>
      <c r="AX329" s="14" t="s">
        <v>76</v>
      </c>
      <c r="AY329" s="259" t="s">
        <v>151</v>
      </c>
    </row>
    <row r="330" s="15" customFormat="1">
      <c r="A330" s="15"/>
      <c r="B330" s="260"/>
      <c r="C330" s="261"/>
      <c r="D330" s="240" t="s">
        <v>951</v>
      </c>
      <c r="E330" s="262" t="s">
        <v>32</v>
      </c>
      <c r="F330" s="263" t="s">
        <v>954</v>
      </c>
      <c r="G330" s="261"/>
      <c r="H330" s="264">
        <v>1.9790000000000001</v>
      </c>
      <c r="I330" s="265"/>
      <c r="J330" s="261"/>
      <c r="K330" s="261"/>
      <c r="L330" s="266"/>
      <c r="M330" s="267"/>
      <c r="N330" s="268"/>
      <c r="O330" s="268"/>
      <c r="P330" s="268"/>
      <c r="Q330" s="268"/>
      <c r="R330" s="268"/>
      <c r="S330" s="268"/>
      <c r="T330" s="269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70" t="s">
        <v>951</v>
      </c>
      <c r="AU330" s="270" t="s">
        <v>85</v>
      </c>
      <c r="AV330" s="15" t="s">
        <v>157</v>
      </c>
      <c r="AW330" s="15" t="s">
        <v>38</v>
      </c>
      <c r="AX330" s="15" t="s">
        <v>83</v>
      </c>
      <c r="AY330" s="270" t="s">
        <v>151</v>
      </c>
    </row>
    <row r="331" s="2" customFormat="1" ht="21.75" customHeight="1">
      <c r="A331" s="39"/>
      <c r="B331" s="40"/>
      <c r="C331" s="213" t="s">
        <v>612</v>
      </c>
      <c r="D331" s="213" t="s">
        <v>152</v>
      </c>
      <c r="E331" s="214" t="s">
        <v>5611</v>
      </c>
      <c r="F331" s="215" t="s">
        <v>5612</v>
      </c>
      <c r="G331" s="216" t="s">
        <v>162</v>
      </c>
      <c r="H331" s="217">
        <v>5</v>
      </c>
      <c r="I331" s="218"/>
      <c r="J331" s="219">
        <f>ROUND(I331*H331,2)</f>
        <v>0</v>
      </c>
      <c r="K331" s="215" t="s">
        <v>5163</v>
      </c>
      <c r="L331" s="45"/>
      <c r="M331" s="220" t="s">
        <v>32</v>
      </c>
      <c r="N331" s="221" t="s">
        <v>47</v>
      </c>
      <c r="O331" s="85"/>
      <c r="P331" s="222">
        <f>O331*H331</f>
        <v>0</v>
      </c>
      <c r="Q331" s="222">
        <v>0.089359999999999995</v>
      </c>
      <c r="R331" s="222">
        <f>Q331*H331</f>
        <v>0.44679999999999997</v>
      </c>
      <c r="S331" s="222">
        <v>0</v>
      </c>
      <c r="T331" s="223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4" t="s">
        <v>157</v>
      </c>
      <c r="AT331" s="224" t="s">
        <v>152</v>
      </c>
      <c r="AU331" s="224" t="s">
        <v>85</v>
      </c>
      <c r="AY331" s="17" t="s">
        <v>151</v>
      </c>
      <c r="BE331" s="225">
        <f>IF(N331="základní",J331,0)</f>
        <v>0</v>
      </c>
      <c r="BF331" s="225">
        <f>IF(N331="snížená",J331,0)</f>
        <v>0</v>
      </c>
      <c r="BG331" s="225">
        <f>IF(N331="zákl. přenesená",J331,0)</f>
        <v>0</v>
      </c>
      <c r="BH331" s="225">
        <f>IF(N331="sníž. přenesená",J331,0)</f>
        <v>0</v>
      </c>
      <c r="BI331" s="225">
        <f>IF(N331="nulová",J331,0)</f>
        <v>0</v>
      </c>
      <c r="BJ331" s="17" t="s">
        <v>83</v>
      </c>
      <c r="BK331" s="225">
        <f>ROUND(I331*H331,2)</f>
        <v>0</v>
      </c>
      <c r="BL331" s="17" t="s">
        <v>157</v>
      </c>
      <c r="BM331" s="224" t="s">
        <v>5613</v>
      </c>
    </row>
    <row r="332" s="2" customFormat="1">
      <c r="A332" s="39"/>
      <c r="B332" s="40"/>
      <c r="C332" s="41"/>
      <c r="D332" s="280" t="s">
        <v>5165</v>
      </c>
      <c r="E332" s="41"/>
      <c r="F332" s="281" t="s">
        <v>5614</v>
      </c>
      <c r="G332" s="41"/>
      <c r="H332" s="41"/>
      <c r="I332" s="272"/>
      <c r="J332" s="41"/>
      <c r="K332" s="41"/>
      <c r="L332" s="45"/>
      <c r="M332" s="273"/>
      <c r="N332" s="274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7" t="s">
        <v>5165</v>
      </c>
      <c r="AU332" s="17" t="s">
        <v>85</v>
      </c>
    </row>
    <row r="333" s="2" customFormat="1" ht="16.5" customHeight="1">
      <c r="A333" s="39"/>
      <c r="B333" s="40"/>
      <c r="C333" s="226" t="s">
        <v>616</v>
      </c>
      <c r="D333" s="226" t="s">
        <v>159</v>
      </c>
      <c r="E333" s="227" t="s">
        <v>5615</v>
      </c>
      <c r="F333" s="228" t="s">
        <v>5616</v>
      </c>
      <c r="G333" s="229" t="s">
        <v>191</v>
      </c>
      <c r="H333" s="230">
        <v>5</v>
      </c>
      <c r="I333" s="231"/>
      <c r="J333" s="232">
        <f>ROUND(I333*H333,2)</f>
        <v>0</v>
      </c>
      <c r="K333" s="228" t="s">
        <v>5163</v>
      </c>
      <c r="L333" s="233"/>
      <c r="M333" s="234" t="s">
        <v>32</v>
      </c>
      <c r="N333" s="235" t="s">
        <v>47</v>
      </c>
      <c r="O333" s="85"/>
      <c r="P333" s="222">
        <f>O333*H333</f>
        <v>0</v>
      </c>
      <c r="Q333" s="222">
        <v>0.00077999999999999999</v>
      </c>
      <c r="R333" s="222">
        <f>Q333*H333</f>
        <v>0.0038999999999999998</v>
      </c>
      <c r="S333" s="222">
        <v>0</v>
      </c>
      <c r="T333" s="223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4" t="s">
        <v>163</v>
      </c>
      <c r="AT333" s="224" t="s">
        <v>159</v>
      </c>
      <c r="AU333" s="224" t="s">
        <v>85</v>
      </c>
      <c r="AY333" s="17" t="s">
        <v>151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17" t="s">
        <v>83</v>
      </c>
      <c r="BK333" s="225">
        <f>ROUND(I333*H333,2)</f>
        <v>0</v>
      </c>
      <c r="BL333" s="17" t="s">
        <v>164</v>
      </c>
      <c r="BM333" s="224" t="s">
        <v>5617</v>
      </c>
    </row>
    <row r="334" s="2" customFormat="1" ht="16.5" customHeight="1">
      <c r="A334" s="39"/>
      <c r="B334" s="40"/>
      <c r="C334" s="213" t="s">
        <v>620</v>
      </c>
      <c r="D334" s="213" t="s">
        <v>152</v>
      </c>
      <c r="E334" s="214" t="s">
        <v>5618</v>
      </c>
      <c r="F334" s="215" t="s">
        <v>5619</v>
      </c>
      <c r="G334" s="216" t="s">
        <v>162</v>
      </c>
      <c r="H334" s="217">
        <v>2</v>
      </c>
      <c r="I334" s="218"/>
      <c r="J334" s="219">
        <f>ROUND(I334*H334,2)</f>
        <v>0</v>
      </c>
      <c r="K334" s="215" t="s">
        <v>5163</v>
      </c>
      <c r="L334" s="45"/>
      <c r="M334" s="220" t="s">
        <v>32</v>
      </c>
      <c r="N334" s="221" t="s">
        <v>47</v>
      </c>
      <c r="O334" s="85"/>
      <c r="P334" s="222">
        <f>O334*H334</f>
        <v>0</v>
      </c>
      <c r="Q334" s="222">
        <v>0.16058</v>
      </c>
      <c r="R334" s="222">
        <f>Q334*H334</f>
        <v>0.32116</v>
      </c>
      <c r="S334" s="222">
        <v>0</v>
      </c>
      <c r="T334" s="223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4" t="s">
        <v>157</v>
      </c>
      <c r="AT334" s="224" t="s">
        <v>152</v>
      </c>
      <c r="AU334" s="224" t="s">
        <v>85</v>
      </c>
      <c r="AY334" s="17" t="s">
        <v>151</v>
      </c>
      <c r="BE334" s="225">
        <f>IF(N334="základní",J334,0)</f>
        <v>0</v>
      </c>
      <c r="BF334" s="225">
        <f>IF(N334="snížená",J334,0)</f>
        <v>0</v>
      </c>
      <c r="BG334" s="225">
        <f>IF(N334="zákl. přenesená",J334,0)</f>
        <v>0</v>
      </c>
      <c r="BH334" s="225">
        <f>IF(N334="sníž. přenesená",J334,0)</f>
        <v>0</v>
      </c>
      <c r="BI334" s="225">
        <f>IF(N334="nulová",J334,0)</f>
        <v>0</v>
      </c>
      <c r="BJ334" s="17" t="s">
        <v>83</v>
      </c>
      <c r="BK334" s="225">
        <f>ROUND(I334*H334,2)</f>
        <v>0</v>
      </c>
      <c r="BL334" s="17" t="s">
        <v>157</v>
      </c>
      <c r="BM334" s="224" t="s">
        <v>5620</v>
      </c>
    </row>
    <row r="335" s="2" customFormat="1">
      <c r="A335" s="39"/>
      <c r="B335" s="40"/>
      <c r="C335" s="41"/>
      <c r="D335" s="280" t="s">
        <v>5165</v>
      </c>
      <c r="E335" s="41"/>
      <c r="F335" s="281" t="s">
        <v>5621</v>
      </c>
      <c r="G335" s="41"/>
      <c r="H335" s="41"/>
      <c r="I335" s="272"/>
      <c r="J335" s="41"/>
      <c r="K335" s="41"/>
      <c r="L335" s="45"/>
      <c r="M335" s="273"/>
      <c r="N335" s="274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7" t="s">
        <v>5165</v>
      </c>
      <c r="AU335" s="17" t="s">
        <v>85</v>
      </c>
    </row>
    <row r="336" s="2" customFormat="1" ht="16.5" customHeight="1">
      <c r="A336" s="39"/>
      <c r="B336" s="40"/>
      <c r="C336" s="226" t="s">
        <v>624</v>
      </c>
      <c r="D336" s="226" t="s">
        <v>159</v>
      </c>
      <c r="E336" s="227" t="s">
        <v>5622</v>
      </c>
      <c r="F336" s="228" t="s">
        <v>5623</v>
      </c>
      <c r="G336" s="229" t="s">
        <v>162</v>
      </c>
      <c r="H336" s="230">
        <v>3</v>
      </c>
      <c r="I336" s="231"/>
      <c r="J336" s="232">
        <f>ROUND(I336*H336,2)</f>
        <v>0</v>
      </c>
      <c r="K336" s="228" t="s">
        <v>5163</v>
      </c>
      <c r="L336" s="233"/>
      <c r="M336" s="234" t="s">
        <v>32</v>
      </c>
      <c r="N336" s="235" t="s">
        <v>47</v>
      </c>
      <c r="O336" s="85"/>
      <c r="P336" s="222">
        <f>O336*H336</f>
        <v>0</v>
      </c>
      <c r="Q336" s="222">
        <v>0.0050000000000000001</v>
      </c>
      <c r="R336" s="222">
        <f>Q336*H336</f>
        <v>0.014999999999999999</v>
      </c>
      <c r="S336" s="222">
        <v>0</v>
      </c>
      <c r="T336" s="223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4" t="s">
        <v>163</v>
      </c>
      <c r="AT336" s="224" t="s">
        <v>159</v>
      </c>
      <c r="AU336" s="224" t="s">
        <v>85</v>
      </c>
      <c r="AY336" s="17" t="s">
        <v>151</v>
      </c>
      <c r="BE336" s="225">
        <f>IF(N336="základní",J336,0)</f>
        <v>0</v>
      </c>
      <c r="BF336" s="225">
        <f>IF(N336="snížená",J336,0)</f>
        <v>0</v>
      </c>
      <c r="BG336" s="225">
        <f>IF(N336="zákl. přenesená",J336,0)</f>
        <v>0</v>
      </c>
      <c r="BH336" s="225">
        <f>IF(N336="sníž. přenesená",J336,0)</f>
        <v>0</v>
      </c>
      <c r="BI336" s="225">
        <f>IF(N336="nulová",J336,0)</f>
        <v>0</v>
      </c>
      <c r="BJ336" s="17" t="s">
        <v>83</v>
      </c>
      <c r="BK336" s="225">
        <f>ROUND(I336*H336,2)</f>
        <v>0</v>
      </c>
      <c r="BL336" s="17" t="s">
        <v>164</v>
      </c>
      <c r="BM336" s="224" t="s">
        <v>5624</v>
      </c>
    </row>
    <row r="337" s="2" customFormat="1" ht="24.15" customHeight="1">
      <c r="A337" s="39"/>
      <c r="B337" s="40"/>
      <c r="C337" s="213" t="s">
        <v>628</v>
      </c>
      <c r="D337" s="213" t="s">
        <v>152</v>
      </c>
      <c r="E337" s="214" t="s">
        <v>5625</v>
      </c>
      <c r="F337" s="215" t="s">
        <v>5626</v>
      </c>
      <c r="G337" s="216" t="s">
        <v>172</v>
      </c>
      <c r="H337" s="217">
        <v>1</v>
      </c>
      <c r="I337" s="218"/>
      <c r="J337" s="219">
        <f>ROUND(I337*H337,2)</f>
        <v>0</v>
      </c>
      <c r="K337" s="215" t="s">
        <v>5163</v>
      </c>
      <c r="L337" s="45"/>
      <c r="M337" s="220" t="s">
        <v>32</v>
      </c>
      <c r="N337" s="221" t="s">
        <v>47</v>
      </c>
      <c r="O337" s="85"/>
      <c r="P337" s="222">
        <f>O337*H337</f>
        <v>0</v>
      </c>
      <c r="Q337" s="222">
        <v>0</v>
      </c>
      <c r="R337" s="222">
        <f>Q337*H337</f>
        <v>0</v>
      </c>
      <c r="S337" s="222">
        <v>0</v>
      </c>
      <c r="T337" s="223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4" t="s">
        <v>83</v>
      </c>
      <c r="AT337" s="224" t="s">
        <v>152</v>
      </c>
      <c r="AU337" s="224" t="s">
        <v>85</v>
      </c>
      <c r="AY337" s="17" t="s">
        <v>151</v>
      </c>
      <c r="BE337" s="225">
        <f>IF(N337="základní",J337,0)</f>
        <v>0</v>
      </c>
      <c r="BF337" s="225">
        <f>IF(N337="snížená",J337,0)</f>
        <v>0</v>
      </c>
      <c r="BG337" s="225">
        <f>IF(N337="zákl. přenesená",J337,0)</f>
        <v>0</v>
      </c>
      <c r="BH337" s="225">
        <f>IF(N337="sníž. přenesená",J337,0)</f>
        <v>0</v>
      </c>
      <c r="BI337" s="225">
        <f>IF(N337="nulová",J337,0)</f>
        <v>0</v>
      </c>
      <c r="BJ337" s="17" t="s">
        <v>83</v>
      </c>
      <c r="BK337" s="225">
        <f>ROUND(I337*H337,2)</f>
        <v>0</v>
      </c>
      <c r="BL337" s="17" t="s">
        <v>83</v>
      </c>
      <c r="BM337" s="224" t="s">
        <v>5627</v>
      </c>
    </row>
    <row r="338" s="2" customFormat="1">
      <c r="A338" s="39"/>
      <c r="B338" s="40"/>
      <c r="C338" s="41"/>
      <c r="D338" s="280" t="s">
        <v>5165</v>
      </c>
      <c r="E338" s="41"/>
      <c r="F338" s="281" t="s">
        <v>5628</v>
      </c>
      <c r="G338" s="41"/>
      <c r="H338" s="41"/>
      <c r="I338" s="272"/>
      <c r="J338" s="41"/>
      <c r="K338" s="41"/>
      <c r="L338" s="45"/>
      <c r="M338" s="273"/>
      <c r="N338" s="274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7" t="s">
        <v>5165</v>
      </c>
      <c r="AU338" s="17" t="s">
        <v>85</v>
      </c>
    </row>
    <row r="339" s="2" customFormat="1" ht="16.5" customHeight="1">
      <c r="A339" s="39"/>
      <c r="B339" s="40"/>
      <c r="C339" s="213" t="s">
        <v>632</v>
      </c>
      <c r="D339" s="213" t="s">
        <v>152</v>
      </c>
      <c r="E339" s="214" t="s">
        <v>5629</v>
      </c>
      <c r="F339" s="215" t="s">
        <v>5630</v>
      </c>
      <c r="G339" s="216" t="s">
        <v>172</v>
      </c>
      <c r="H339" s="217">
        <v>1</v>
      </c>
      <c r="I339" s="218"/>
      <c r="J339" s="219">
        <f>ROUND(I339*H339,2)</f>
        <v>0</v>
      </c>
      <c r="K339" s="215" t="s">
        <v>5163</v>
      </c>
      <c r="L339" s="45"/>
      <c r="M339" s="220" t="s">
        <v>32</v>
      </c>
      <c r="N339" s="221" t="s">
        <v>47</v>
      </c>
      <c r="O339" s="85"/>
      <c r="P339" s="222">
        <f>O339*H339</f>
        <v>0</v>
      </c>
      <c r="Q339" s="222">
        <v>0</v>
      </c>
      <c r="R339" s="222">
        <f>Q339*H339</f>
        <v>0</v>
      </c>
      <c r="S339" s="222">
        <v>0</v>
      </c>
      <c r="T339" s="223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4" t="s">
        <v>83</v>
      </c>
      <c r="AT339" s="224" t="s">
        <v>152</v>
      </c>
      <c r="AU339" s="224" t="s">
        <v>85</v>
      </c>
      <c r="AY339" s="17" t="s">
        <v>151</v>
      </c>
      <c r="BE339" s="225">
        <f>IF(N339="základní",J339,0)</f>
        <v>0</v>
      </c>
      <c r="BF339" s="225">
        <f>IF(N339="snížená",J339,0)</f>
        <v>0</v>
      </c>
      <c r="BG339" s="225">
        <f>IF(N339="zákl. přenesená",J339,0)</f>
        <v>0</v>
      </c>
      <c r="BH339" s="225">
        <f>IF(N339="sníž. přenesená",J339,0)</f>
        <v>0</v>
      </c>
      <c r="BI339" s="225">
        <f>IF(N339="nulová",J339,0)</f>
        <v>0</v>
      </c>
      <c r="BJ339" s="17" t="s">
        <v>83</v>
      </c>
      <c r="BK339" s="225">
        <f>ROUND(I339*H339,2)</f>
        <v>0</v>
      </c>
      <c r="BL339" s="17" t="s">
        <v>83</v>
      </c>
      <c r="BM339" s="224" t="s">
        <v>5631</v>
      </c>
    </row>
    <row r="340" s="2" customFormat="1">
      <c r="A340" s="39"/>
      <c r="B340" s="40"/>
      <c r="C340" s="41"/>
      <c r="D340" s="280" t="s">
        <v>5165</v>
      </c>
      <c r="E340" s="41"/>
      <c r="F340" s="281" t="s">
        <v>5632</v>
      </c>
      <c r="G340" s="41"/>
      <c r="H340" s="41"/>
      <c r="I340" s="272"/>
      <c r="J340" s="41"/>
      <c r="K340" s="41"/>
      <c r="L340" s="45"/>
      <c r="M340" s="273"/>
      <c r="N340" s="274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7" t="s">
        <v>5165</v>
      </c>
      <c r="AU340" s="17" t="s">
        <v>85</v>
      </c>
    </row>
    <row r="341" s="2" customFormat="1" ht="33" customHeight="1">
      <c r="A341" s="39"/>
      <c r="B341" s="40"/>
      <c r="C341" s="213" t="s">
        <v>636</v>
      </c>
      <c r="D341" s="213" t="s">
        <v>152</v>
      </c>
      <c r="E341" s="214" t="s">
        <v>5633</v>
      </c>
      <c r="F341" s="215" t="s">
        <v>5634</v>
      </c>
      <c r="G341" s="216" t="s">
        <v>172</v>
      </c>
      <c r="H341" s="217">
        <v>1</v>
      </c>
      <c r="I341" s="218"/>
      <c r="J341" s="219">
        <f>ROUND(I341*H341,2)</f>
        <v>0</v>
      </c>
      <c r="K341" s="215" t="s">
        <v>5163</v>
      </c>
      <c r="L341" s="45"/>
      <c r="M341" s="220" t="s">
        <v>32</v>
      </c>
      <c r="N341" s="221" t="s">
        <v>47</v>
      </c>
      <c r="O341" s="85"/>
      <c r="P341" s="222">
        <f>O341*H341</f>
        <v>0</v>
      </c>
      <c r="Q341" s="222">
        <v>0</v>
      </c>
      <c r="R341" s="222">
        <f>Q341*H341</f>
        <v>0</v>
      </c>
      <c r="S341" s="222">
        <v>0</v>
      </c>
      <c r="T341" s="223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4" t="s">
        <v>83</v>
      </c>
      <c r="AT341" s="224" t="s">
        <v>152</v>
      </c>
      <c r="AU341" s="224" t="s">
        <v>85</v>
      </c>
      <c r="AY341" s="17" t="s">
        <v>151</v>
      </c>
      <c r="BE341" s="225">
        <f>IF(N341="základní",J341,0)</f>
        <v>0</v>
      </c>
      <c r="BF341" s="225">
        <f>IF(N341="snížená",J341,0)</f>
        <v>0</v>
      </c>
      <c r="BG341" s="225">
        <f>IF(N341="zákl. přenesená",J341,0)</f>
        <v>0</v>
      </c>
      <c r="BH341" s="225">
        <f>IF(N341="sníž. přenesená",J341,0)</f>
        <v>0</v>
      </c>
      <c r="BI341" s="225">
        <f>IF(N341="nulová",J341,0)</f>
        <v>0</v>
      </c>
      <c r="BJ341" s="17" t="s">
        <v>83</v>
      </c>
      <c r="BK341" s="225">
        <f>ROUND(I341*H341,2)</f>
        <v>0</v>
      </c>
      <c r="BL341" s="17" t="s">
        <v>83</v>
      </c>
      <c r="BM341" s="224" t="s">
        <v>5635</v>
      </c>
    </row>
    <row r="342" s="2" customFormat="1">
      <c r="A342" s="39"/>
      <c r="B342" s="40"/>
      <c r="C342" s="41"/>
      <c r="D342" s="280" t="s">
        <v>5165</v>
      </c>
      <c r="E342" s="41"/>
      <c r="F342" s="281" t="s">
        <v>5636</v>
      </c>
      <c r="G342" s="41"/>
      <c r="H342" s="41"/>
      <c r="I342" s="272"/>
      <c r="J342" s="41"/>
      <c r="K342" s="41"/>
      <c r="L342" s="45"/>
      <c r="M342" s="273"/>
      <c r="N342" s="274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7" t="s">
        <v>5165</v>
      </c>
      <c r="AU342" s="17" t="s">
        <v>85</v>
      </c>
    </row>
    <row r="343" s="2" customFormat="1" ht="33" customHeight="1">
      <c r="A343" s="39"/>
      <c r="B343" s="40"/>
      <c r="C343" s="213" t="s">
        <v>640</v>
      </c>
      <c r="D343" s="213" t="s">
        <v>152</v>
      </c>
      <c r="E343" s="214" t="s">
        <v>5637</v>
      </c>
      <c r="F343" s="215" t="s">
        <v>5638</v>
      </c>
      <c r="G343" s="216" t="s">
        <v>155</v>
      </c>
      <c r="H343" s="217">
        <v>10</v>
      </c>
      <c r="I343" s="218"/>
      <c r="J343" s="219">
        <f>ROUND(I343*H343,2)</f>
        <v>0</v>
      </c>
      <c r="K343" s="215" t="s">
        <v>5163</v>
      </c>
      <c r="L343" s="45"/>
      <c r="M343" s="220" t="s">
        <v>32</v>
      </c>
      <c r="N343" s="221" t="s">
        <v>47</v>
      </c>
      <c r="O343" s="85"/>
      <c r="P343" s="222">
        <f>O343*H343</f>
        <v>0</v>
      </c>
      <c r="Q343" s="222">
        <v>0</v>
      </c>
      <c r="R343" s="222">
        <f>Q343*H343</f>
        <v>0</v>
      </c>
      <c r="S343" s="222">
        <v>0</v>
      </c>
      <c r="T343" s="223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4" t="s">
        <v>157</v>
      </c>
      <c r="AT343" s="224" t="s">
        <v>152</v>
      </c>
      <c r="AU343" s="224" t="s">
        <v>85</v>
      </c>
      <c r="AY343" s="17" t="s">
        <v>151</v>
      </c>
      <c r="BE343" s="225">
        <f>IF(N343="základní",J343,0)</f>
        <v>0</v>
      </c>
      <c r="BF343" s="225">
        <f>IF(N343="snížená",J343,0)</f>
        <v>0</v>
      </c>
      <c r="BG343" s="225">
        <f>IF(N343="zákl. přenesená",J343,0)</f>
        <v>0</v>
      </c>
      <c r="BH343" s="225">
        <f>IF(N343="sníž. přenesená",J343,0)</f>
        <v>0</v>
      </c>
      <c r="BI343" s="225">
        <f>IF(N343="nulová",J343,0)</f>
        <v>0</v>
      </c>
      <c r="BJ343" s="17" t="s">
        <v>83</v>
      </c>
      <c r="BK343" s="225">
        <f>ROUND(I343*H343,2)</f>
        <v>0</v>
      </c>
      <c r="BL343" s="17" t="s">
        <v>157</v>
      </c>
      <c r="BM343" s="224" t="s">
        <v>5639</v>
      </c>
    </row>
    <row r="344" s="2" customFormat="1">
      <c r="A344" s="39"/>
      <c r="B344" s="40"/>
      <c r="C344" s="41"/>
      <c r="D344" s="280" t="s">
        <v>5165</v>
      </c>
      <c r="E344" s="41"/>
      <c r="F344" s="281" t="s">
        <v>5640</v>
      </c>
      <c r="G344" s="41"/>
      <c r="H344" s="41"/>
      <c r="I344" s="272"/>
      <c r="J344" s="41"/>
      <c r="K344" s="41"/>
      <c r="L344" s="45"/>
      <c r="M344" s="273"/>
      <c r="N344" s="274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7" t="s">
        <v>5165</v>
      </c>
      <c r="AU344" s="17" t="s">
        <v>85</v>
      </c>
    </row>
    <row r="345" s="2" customFormat="1" ht="33" customHeight="1">
      <c r="A345" s="39"/>
      <c r="B345" s="40"/>
      <c r="C345" s="213" t="s">
        <v>644</v>
      </c>
      <c r="D345" s="213" t="s">
        <v>152</v>
      </c>
      <c r="E345" s="214" t="s">
        <v>5641</v>
      </c>
      <c r="F345" s="215" t="s">
        <v>5642</v>
      </c>
      <c r="G345" s="216" t="s">
        <v>155</v>
      </c>
      <c r="H345" s="217">
        <v>10</v>
      </c>
      <c r="I345" s="218"/>
      <c r="J345" s="219">
        <f>ROUND(I345*H345,2)</f>
        <v>0</v>
      </c>
      <c r="K345" s="215" t="s">
        <v>5163</v>
      </c>
      <c r="L345" s="45"/>
      <c r="M345" s="220" t="s">
        <v>32</v>
      </c>
      <c r="N345" s="221" t="s">
        <v>47</v>
      </c>
      <c r="O345" s="85"/>
      <c r="P345" s="222">
        <f>O345*H345</f>
        <v>0</v>
      </c>
      <c r="Q345" s="222">
        <v>0</v>
      </c>
      <c r="R345" s="222">
        <f>Q345*H345</f>
        <v>0</v>
      </c>
      <c r="S345" s="222">
        <v>0</v>
      </c>
      <c r="T345" s="223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4" t="s">
        <v>157</v>
      </c>
      <c r="AT345" s="224" t="s">
        <v>152</v>
      </c>
      <c r="AU345" s="224" t="s">
        <v>85</v>
      </c>
      <c r="AY345" s="17" t="s">
        <v>151</v>
      </c>
      <c r="BE345" s="225">
        <f>IF(N345="základní",J345,0)</f>
        <v>0</v>
      </c>
      <c r="BF345" s="225">
        <f>IF(N345="snížená",J345,0)</f>
        <v>0</v>
      </c>
      <c r="BG345" s="225">
        <f>IF(N345="zákl. přenesená",J345,0)</f>
        <v>0</v>
      </c>
      <c r="BH345" s="225">
        <f>IF(N345="sníž. přenesená",J345,0)</f>
        <v>0</v>
      </c>
      <c r="BI345" s="225">
        <f>IF(N345="nulová",J345,0)</f>
        <v>0</v>
      </c>
      <c r="BJ345" s="17" t="s">
        <v>83</v>
      </c>
      <c r="BK345" s="225">
        <f>ROUND(I345*H345,2)</f>
        <v>0</v>
      </c>
      <c r="BL345" s="17" t="s">
        <v>157</v>
      </c>
      <c r="BM345" s="224" t="s">
        <v>5643</v>
      </c>
    </row>
    <row r="346" s="2" customFormat="1">
      <c r="A346" s="39"/>
      <c r="B346" s="40"/>
      <c r="C346" s="41"/>
      <c r="D346" s="280" t="s">
        <v>5165</v>
      </c>
      <c r="E346" s="41"/>
      <c r="F346" s="281" t="s">
        <v>5644</v>
      </c>
      <c r="G346" s="41"/>
      <c r="H346" s="41"/>
      <c r="I346" s="272"/>
      <c r="J346" s="41"/>
      <c r="K346" s="41"/>
      <c r="L346" s="45"/>
      <c r="M346" s="273"/>
      <c r="N346" s="274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7" t="s">
        <v>5165</v>
      </c>
      <c r="AU346" s="17" t="s">
        <v>85</v>
      </c>
    </row>
    <row r="347" s="2" customFormat="1" ht="33" customHeight="1">
      <c r="A347" s="39"/>
      <c r="B347" s="40"/>
      <c r="C347" s="213" t="s">
        <v>648</v>
      </c>
      <c r="D347" s="213" t="s">
        <v>152</v>
      </c>
      <c r="E347" s="214" t="s">
        <v>5645</v>
      </c>
      <c r="F347" s="215" t="s">
        <v>5646</v>
      </c>
      <c r="G347" s="216" t="s">
        <v>155</v>
      </c>
      <c r="H347" s="217">
        <v>10</v>
      </c>
      <c r="I347" s="218"/>
      <c r="J347" s="219">
        <f>ROUND(I347*H347,2)</f>
        <v>0</v>
      </c>
      <c r="K347" s="215" t="s">
        <v>5163</v>
      </c>
      <c r="L347" s="45"/>
      <c r="M347" s="220" t="s">
        <v>32</v>
      </c>
      <c r="N347" s="221" t="s">
        <v>47</v>
      </c>
      <c r="O347" s="85"/>
      <c r="P347" s="222">
        <f>O347*H347</f>
        <v>0</v>
      </c>
      <c r="Q347" s="222">
        <v>0</v>
      </c>
      <c r="R347" s="222">
        <f>Q347*H347</f>
        <v>0</v>
      </c>
      <c r="S347" s="222">
        <v>0</v>
      </c>
      <c r="T347" s="223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4" t="s">
        <v>157</v>
      </c>
      <c r="AT347" s="224" t="s">
        <v>152</v>
      </c>
      <c r="AU347" s="224" t="s">
        <v>85</v>
      </c>
      <c r="AY347" s="17" t="s">
        <v>151</v>
      </c>
      <c r="BE347" s="225">
        <f>IF(N347="základní",J347,0)</f>
        <v>0</v>
      </c>
      <c r="BF347" s="225">
        <f>IF(N347="snížená",J347,0)</f>
        <v>0</v>
      </c>
      <c r="BG347" s="225">
        <f>IF(N347="zákl. přenesená",J347,0)</f>
        <v>0</v>
      </c>
      <c r="BH347" s="225">
        <f>IF(N347="sníž. přenesená",J347,0)</f>
        <v>0</v>
      </c>
      <c r="BI347" s="225">
        <f>IF(N347="nulová",J347,0)</f>
        <v>0</v>
      </c>
      <c r="BJ347" s="17" t="s">
        <v>83</v>
      </c>
      <c r="BK347" s="225">
        <f>ROUND(I347*H347,2)</f>
        <v>0</v>
      </c>
      <c r="BL347" s="17" t="s">
        <v>157</v>
      </c>
      <c r="BM347" s="224" t="s">
        <v>5647</v>
      </c>
    </row>
    <row r="348" s="2" customFormat="1">
      <c r="A348" s="39"/>
      <c r="B348" s="40"/>
      <c r="C348" s="41"/>
      <c r="D348" s="280" t="s">
        <v>5165</v>
      </c>
      <c r="E348" s="41"/>
      <c r="F348" s="281" t="s">
        <v>5648</v>
      </c>
      <c r="G348" s="41"/>
      <c r="H348" s="41"/>
      <c r="I348" s="272"/>
      <c r="J348" s="41"/>
      <c r="K348" s="41"/>
      <c r="L348" s="45"/>
      <c r="M348" s="273"/>
      <c r="N348" s="274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7" t="s">
        <v>5165</v>
      </c>
      <c r="AU348" s="17" t="s">
        <v>85</v>
      </c>
    </row>
    <row r="349" s="2" customFormat="1" ht="33" customHeight="1">
      <c r="A349" s="39"/>
      <c r="B349" s="40"/>
      <c r="C349" s="213" t="s">
        <v>652</v>
      </c>
      <c r="D349" s="213" t="s">
        <v>152</v>
      </c>
      <c r="E349" s="214" t="s">
        <v>5649</v>
      </c>
      <c r="F349" s="215" t="s">
        <v>5650</v>
      </c>
      <c r="G349" s="216" t="s">
        <v>155</v>
      </c>
      <c r="H349" s="217">
        <v>1.9790000000000001</v>
      </c>
      <c r="I349" s="218"/>
      <c r="J349" s="219">
        <f>ROUND(I349*H349,2)</f>
        <v>0</v>
      </c>
      <c r="K349" s="215" t="s">
        <v>5163</v>
      </c>
      <c r="L349" s="45"/>
      <c r="M349" s="220" t="s">
        <v>32</v>
      </c>
      <c r="N349" s="221" t="s">
        <v>47</v>
      </c>
      <c r="O349" s="85"/>
      <c r="P349" s="222">
        <f>O349*H349</f>
        <v>0</v>
      </c>
      <c r="Q349" s="222">
        <v>0</v>
      </c>
      <c r="R349" s="222">
        <f>Q349*H349</f>
        <v>0</v>
      </c>
      <c r="S349" s="222">
        <v>0</v>
      </c>
      <c r="T349" s="223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4" t="s">
        <v>157</v>
      </c>
      <c r="AT349" s="224" t="s">
        <v>152</v>
      </c>
      <c r="AU349" s="224" t="s">
        <v>85</v>
      </c>
      <c r="AY349" s="17" t="s">
        <v>151</v>
      </c>
      <c r="BE349" s="225">
        <f>IF(N349="základní",J349,0)</f>
        <v>0</v>
      </c>
      <c r="BF349" s="225">
        <f>IF(N349="snížená",J349,0)</f>
        <v>0</v>
      </c>
      <c r="BG349" s="225">
        <f>IF(N349="zákl. přenesená",J349,0)</f>
        <v>0</v>
      </c>
      <c r="BH349" s="225">
        <f>IF(N349="sníž. přenesená",J349,0)</f>
        <v>0</v>
      </c>
      <c r="BI349" s="225">
        <f>IF(N349="nulová",J349,0)</f>
        <v>0</v>
      </c>
      <c r="BJ349" s="17" t="s">
        <v>83</v>
      </c>
      <c r="BK349" s="225">
        <f>ROUND(I349*H349,2)</f>
        <v>0</v>
      </c>
      <c r="BL349" s="17" t="s">
        <v>157</v>
      </c>
      <c r="BM349" s="224" t="s">
        <v>5651</v>
      </c>
    </row>
    <row r="350" s="2" customFormat="1">
      <c r="A350" s="39"/>
      <c r="B350" s="40"/>
      <c r="C350" s="41"/>
      <c r="D350" s="280" t="s">
        <v>5165</v>
      </c>
      <c r="E350" s="41"/>
      <c r="F350" s="281" t="s">
        <v>5652</v>
      </c>
      <c r="G350" s="41"/>
      <c r="H350" s="41"/>
      <c r="I350" s="272"/>
      <c r="J350" s="41"/>
      <c r="K350" s="41"/>
      <c r="L350" s="45"/>
      <c r="M350" s="273"/>
      <c r="N350" s="274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7" t="s">
        <v>5165</v>
      </c>
      <c r="AU350" s="17" t="s">
        <v>85</v>
      </c>
    </row>
    <row r="351" s="13" customFormat="1">
      <c r="A351" s="13"/>
      <c r="B351" s="238"/>
      <c r="C351" s="239"/>
      <c r="D351" s="240" t="s">
        <v>951</v>
      </c>
      <c r="E351" s="241" t="s">
        <v>32</v>
      </c>
      <c r="F351" s="242" t="s">
        <v>5653</v>
      </c>
      <c r="G351" s="239"/>
      <c r="H351" s="241" t="s">
        <v>32</v>
      </c>
      <c r="I351" s="243"/>
      <c r="J351" s="239"/>
      <c r="K351" s="239"/>
      <c r="L351" s="244"/>
      <c r="M351" s="245"/>
      <c r="N351" s="246"/>
      <c r="O351" s="246"/>
      <c r="P351" s="246"/>
      <c r="Q351" s="246"/>
      <c r="R351" s="246"/>
      <c r="S351" s="246"/>
      <c r="T351" s="247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8" t="s">
        <v>951</v>
      </c>
      <c r="AU351" s="248" t="s">
        <v>85</v>
      </c>
      <c r="AV351" s="13" t="s">
        <v>83</v>
      </c>
      <c r="AW351" s="13" t="s">
        <v>38</v>
      </c>
      <c r="AX351" s="13" t="s">
        <v>76</v>
      </c>
      <c r="AY351" s="248" t="s">
        <v>151</v>
      </c>
    </row>
    <row r="352" s="14" customFormat="1">
      <c r="A352" s="14"/>
      <c r="B352" s="249"/>
      <c r="C352" s="250"/>
      <c r="D352" s="240" t="s">
        <v>951</v>
      </c>
      <c r="E352" s="251" t="s">
        <v>32</v>
      </c>
      <c r="F352" s="252" t="s">
        <v>5654</v>
      </c>
      <c r="G352" s="250"/>
      <c r="H352" s="253">
        <v>1.9790000000000001</v>
      </c>
      <c r="I352" s="254"/>
      <c r="J352" s="250"/>
      <c r="K352" s="250"/>
      <c r="L352" s="255"/>
      <c r="M352" s="256"/>
      <c r="N352" s="257"/>
      <c r="O352" s="257"/>
      <c r="P352" s="257"/>
      <c r="Q352" s="257"/>
      <c r="R352" s="257"/>
      <c r="S352" s="257"/>
      <c r="T352" s="258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9" t="s">
        <v>951</v>
      </c>
      <c r="AU352" s="259" t="s">
        <v>85</v>
      </c>
      <c r="AV352" s="14" t="s">
        <v>85</v>
      </c>
      <c r="AW352" s="14" t="s">
        <v>38</v>
      </c>
      <c r="AX352" s="14" t="s">
        <v>76</v>
      </c>
      <c r="AY352" s="259" t="s">
        <v>151</v>
      </c>
    </row>
    <row r="353" s="15" customFormat="1">
      <c r="A353" s="15"/>
      <c r="B353" s="260"/>
      <c r="C353" s="261"/>
      <c r="D353" s="240" t="s">
        <v>951</v>
      </c>
      <c r="E353" s="262" t="s">
        <v>32</v>
      </c>
      <c r="F353" s="263" t="s">
        <v>954</v>
      </c>
      <c r="G353" s="261"/>
      <c r="H353" s="264">
        <v>1.9790000000000001</v>
      </c>
      <c r="I353" s="265"/>
      <c r="J353" s="261"/>
      <c r="K353" s="261"/>
      <c r="L353" s="266"/>
      <c r="M353" s="267"/>
      <c r="N353" s="268"/>
      <c r="O353" s="268"/>
      <c r="P353" s="268"/>
      <c r="Q353" s="268"/>
      <c r="R353" s="268"/>
      <c r="S353" s="268"/>
      <c r="T353" s="269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70" t="s">
        <v>951</v>
      </c>
      <c r="AU353" s="270" t="s">
        <v>85</v>
      </c>
      <c r="AV353" s="15" t="s">
        <v>157</v>
      </c>
      <c r="AW353" s="15" t="s">
        <v>38</v>
      </c>
      <c r="AX353" s="15" t="s">
        <v>83</v>
      </c>
      <c r="AY353" s="270" t="s">
        <v>151</v>
      </c>
    </row>
    <row r="354" s="2" customFormat="1" ht="37.8" customHeight="1">
      <c r="A354" s="39"/>
      <c r="B354" s="40"/>
      <c r="C354" s="213" t="s">
        <v>656</v>
      </c>
      <c r="D354" s="213" t="s">
        <v>152</v>
      </c>
      <c r="E354" s="214" t="s">
        <v>5655</v>
      </c>
      <c r="F354" s="215" t="s">
        <v>5656</v>
      </c>
      <c r="G354" s="216" t="s">
        <v>155</v>
      </c>
      <c r="H354" s="217">
        <v>1.5880000000000001</v>
      </c>
      <c r="I354" s="218"/>
      <c r="J354" s="219">
        <f>ROUND(I354*H354,2)</f>
        <v>0</v>
      </c>
      <c r="K354" s="215" t="s">
        <v>5163</v>
      </c>
      <c r="L354" s="45"/>
      <c r="M354" s="220" t="s">
        <v>32</v>
      </c>
      <c r="N354" s="221" t="s">
        <v>47</v>
      </c>
      <c r="O354" s="85"/>
      <c r="P354" s="222">
        <f>O354*H354</f>
        <v>0</v>
      </c>
      <c r="Q354" s="222">
        <v>0</v>
      </c>
      <c r="R354" s="222">
        <f>Q354*H354</f>
        <v>0</v>
      </c>
      <c r="S354" s="222">
        <v>0</v>
      </c>
      <c r="T354" s="223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24" t="s">
        <v>157</v>
      </c>
      <c r="AT354" s="224" t="s">
        <v>152</v>
      </c>
      <c r="AU354" s="224" t="s">
        <v>85</v>
      </c>
      <c r="AY354" s="17" t="s">
        <v>151</v>
      </c>
      <c r="BE354" s="225">
        <f>IF(N354="základní",J354,0)</f>
        <v>0</v>
      </c>
      <c r="BF354" s="225">
        <f>IF(N354="snížená",J354,0)</f>
        <v>0</v>
      </c>
      <c r="BG354" s="225">
        <f>IF(N354="zákl. přenesená",J354,0)</f>
        <v>0</v>
      </c>
      <c r="BH354" s="225">
        <f>IF(N354="sníž. přenesená",J354,0)</f>
        <v>0</v>
      </c>
      <c r="BI354" s="225">
        <f>IF(N354="nulová",J354,0)</f>
        <v>0</v>
      </c>
      <c r="BJ354" s="17" t="s">
        <v>83</v>
      </c>
      <c r="BK354" s="225">
        <f>ROUND(I354*H354,2)</f>
        <v>0</v>
      </c>
      <c r="BL354" s="17" t="s">
        <v>157</v>
      </c>
      <c r="BM354" s="224" t="s">
        <v>5657</v>
      </c>
    </row>
    <row r="355" s="2" customFormat="1">
      <c r="A355" s="39"/>
      <c r="B355" s="40"/>
      <c r="C355" s="41"/>
      <c r="D355" s="280" t="s">
        <v>5165</v>
      </c>
      <c r="E355" s="41"/>
      <c r="F355" s="281" t="s">
        <v>5658</v>
      </c>
      <c r="G355" s="41"/>
      <c r="H355" s="41"/>
      <c r="I355" s="272"/>
      <c r="J355" s="41"/>
      <c r="K355" s="41"/>
      <c r="L355" s="45"/>
      <c r="M355" s="273"/>
      <c r="N355" s="274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7" t="s">
        <v>5165</v>
      </c>
      <c r="AU355" s="17" t="s">
        <v>85</v>
      </c>
    </row>
    <row r="356" s="13" customFormat="1">
      <c r="A356" s="13"/>
      <c r="B356" s="238"/>
      <c r="C356" s="239"/>
      <c r="D356" s="240" t="s">
        <v>951</v>
      </c>
      <c r="E356" s="241" t="s">
        <v>32</v>
      </c>
      <c r="F356" s="242" t="s">
        <v>5659</v>
      </c>
      <c r="G356" s="239"/>
      <c r="H356" s="241" t="s">
        <v>32</v>
      </c>
      <c r="I356" s="243"/>
      <c r="J356" s="239"/>
      <c r="K356" s="239"/>
      <c r="L356" s="244"/>
      <c r="M356" s="245"/>
      <c r="N356" s="246"/>
      <c r="O356" s="246"/>
      <c r="P356" s="246"/>
      <c r="Q356" s="246"/>
      <c r="R356" s="246"/>
      <c r="S356" s="246"/>
      <c r="T356" s="247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8" t="s">
        <v>951</v>
      </c>
      <c r="AU356" s="248" t="s">
        <v>85</v>
      </c>
      <c r="AV356" s="13" t="s">
        <v>83</v>
      </c>
      <c r="AW356" s="13" t="s">
        <v>38</v>
      </c>
      <c r="AX356" s="13" t="s">
        <v>76</v>
      </c>
      <c r="AY356" s="248" t="s">
        <v>151</v>
      </c>
    </row>
    <row r="357" s="14" customFormat="1">
      <c r="A357" s="14"/>
      <c r="B357" s="249"/>
      <c r="C357" s="250"/>
      <c r="D357" s="240" t="s">
        <v>951</v>
      </c>
      <c r="E357" s="251" t="s">
        <v>32</v>
      </c>
      <c r="F357" s="252" t="s">
        <v>5660</v>
      </c>
      <c r="G357" s="250"/>
      <c r="H357" s="253">
        <v>1.5880000000000001</v>
      </c>
      <c r="I357" s="254"/>
      <c r="J357" s="250"/>
      <c r="K357" s="250"/>
      <c r="L357" s="255"/>
      <c r="M357" s="256"/>
      <c r="N357" s="257"/>
      <c r="O357" s="257"/>
      <c r="P357" s="257"/>
      <c r="Q357" s="257"/>
      <c r="R357" s="257"/>
      <c r="S357" s="257"/>
      <c r="T357" s="258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9" t="s">
        <v>951</v>
      </c>
      <c r="AU357" s="259" t="s">
        <v>85</v>
      </c>
      <c r="AV357" s="14" t="s">
        <v>85</v>
      </c>
      <c r="AW357" s="14" t="s">
        <v>38</v>
      </c>
      <c r="AX357" s="14" t="s">
        <v>76</v>
      </c>
      <c r="AY357" s="259" t="s">
        <v>151</v>
      </c>
    </row>
    <row r="358" s="15" customFormat="1">
      <c r="A358" s="15"/>
      <c r="B358" s="260"/>
      <c r="C358" s="261"/>
      <c r="D358" s="240" t="s">
        <v>951</v>
      </c>
      <c r="E358" s="262" t="s">
        <v>32</v>
      </c>
      <c r="F358" s="263" t="s">
        <v>954</v>
      </c>
      <c r="G358" s="261"/>
      <c r="H358" s="264">
        <v>1.5880000000000001</v>
      </c>
      <c r="I358" s="265"/>
      <c r="J358" s="261"/>
      <c r="K358" s="261"/>
      <c r="L358" s="266"/>
      <c r="M358" s="267"/>
      <c r="N358" s="268"/>
      <c r="O358" s="268"/>
      <c r="P358" s="268"/>
      <c r="Q358" s="268"/>
      <c r="R358" s="268"/>
      <c r="S358" s="268"/>
      <c r="T358" s="269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70" t="s">
        <v>951</v>
      </c>
      <c r="AU358" s="270" t="s">
        <v>85</v>
      </c>
      <c r="AV358" s="15" t="s">
        <v>157</v>
      </c>
      <c r="AW358" s="15" t="s">
        <v>38</v>
      </c>
      <c r="AX358" s="15" t="s">
        <v>83</v>
      </c>
      <c r="AY358" s="270" t="s">
        <v>151</v>
      </c>
    </row>
    <row r="359" s="2" customFormat="1" ht="37.8" customHeight="1">
      <c r="A359" s="39"/>
      <c r="B359" s="40"/>
      <c r="C359" s="213" t="s">
        <v>660</v>
      </c>
      <c r="D359" s="213" t="s">
        <v>152</v>
      </c>
      <c r="E359" s="214" t="s">
        <v>5661</v>
      </c>
      <c r="F359" s="215" t="s">
        <v>5662</v>
      </c>
      <c r="G359" s="216" t="s">
        <v>191</v>
      </c>
      <c r="H359" s="217">
        <v>5</v>
      </c>
      <c r="I359" s="218"/>
      <c r="J359" s="219">
        <f>ROUND(I359*H359,2)</f>
        <v>0</v>
      </c>
      <c r="K359" s="215" t="s">
        <v>5163</v>
      </c>
      <c r="L359" s="45"/>
      <c r="M359" s="220" t="s">
        <v>32</v>
      </c>
      <c r="N359" s="221" t="s">
        <v>47</v>
      </c>
      <c r="O359" s="85"/>
      <c r="P359" s="222">
        <f>O359*H359</f>
        <v>0</v>
      </c>
      <c r="Q359" s="222">
        <v>0</v>
      </c>
      <c r="R359" s="222">
        <f>Q359*H359</f>
        <v>0</v>
      </c>
      <c r="S359" s="222">
        <v>0</v>
      </c>
      <c r="T359" s="223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4" t="s">
        <v>157</v>
      </c>
      <c r="AT359" s="224" t="s">
        <v>152</v>
      </c>
      <c r="AU359" s="224" t="s">
        <v>85</v>
      </c>
      <c r="AY359" s="17" t="s">
        <v>151</v>
      </c>
      <c r="BE359" s="225">
        <f>IF(N359="základní",J359,0)</f>
        <v>0</v>
      </c>
      <c r="BF359" s="225">
        <f>IF(N359="snížená",J359,0)</f>
        <v>0</v>
      </c>
      <c r="BG359" s="225">
        <f>IF(N359="zákl. přenesená",J359,0)</f>
        <v>0</v>
      </c>
      <c r="BH359" s="225">
        <f>IF(N359="sníž. přenesená",J359,0)</f>
        <v>0</v>
      </c>
      <c r="BI359" s="225">
        <f>IF(N359="nulová",J359,0)</f>
        <v>0</v>
      </c>
      <c r="BJ359" s="17" t="s">
        <v>83</v>
      </c>
      <c r="BK359" s="225">
        <f>ROUND(I359*H359,2)</f>
        <v>0</v>
      </c>
      <c r="BL359" s="17" t="s">
        <v>157</v>
      </c>
      <c r="BM359" s="224" t="s">
        <v>5663</v>
      </c>
    </row>
    <row r="360" s="2" customFormat="1">
      <c r="A360" s="39"/>
      <c r="B360" s="40"/>
      <c r="C360" s="41"/>
      <c r="D360" s="280" t="s">
        <v>5165</v>
      </c>
      <c r="E360" s="41"/>
      <c r="F360" s="281" t="s">
        <v>5664</v>
      </c>
      <c r="G360" s="41"/>
      <c r="H360" s="41"/>
      <c r="I360" s="272"/>
      <c r="J360" s="41"/>
      <c r="K360" s="41"/>
      <c r="L360" s="45"/>
      <c r="M360" s="273"/>
      <c r="N360" s="274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7" t="s">
        <v>5165</v>
      </c>
      <c r="AU360" s="17" t="s">
        <v>85</v>
      </c>
    </row>
    <row r="361" s="2" customFormat="1" ht="37.8" customHeight="1">
      <c r="A361" s="39"/>
      <c r="B361" s="40"/>
      <c r="C361" s="213" t="s">
        <v>664</v>
      </c>
      <c r="D361" s="213" t="s">
        <v>152</v>
      </c>
      <c r="E361" s="214" t="s">
        <v>5665</v>
      </c>
      <c r="F361" s="215" t="s">
        <v>5666</v>
      </c>
      <c r="G361" s="216" t="s">
        <v>191</v>
      </c>
      <c r="H361" s="217">
        <v>50</v>
      </c>
      <c r="I361" s="218"/>
      <c r="J361" s="219">
        <f>ROUND(I361*H361,2)</f>
        <v>0</v>
      </c>
      <c r="K361" s="215" t="s">
        <v>5163</v>
      </c>
      <c r="L361" s="45"/>
      <c r="M361" s="220" t="s">
        <v>32</v>
      </c>
      <c r="N361" s="221" t="s">
        <v>47</v>
      </c>
      <c r="O361" s="85"/>
      <c r="P361" s="222">
        <f>O361*H361</f>
        <v>0</v>
      </c>
      <c r="Q361" s="222">
        <v>0</v>
      </c>
      <c r="R361" s="222">
        <f>Q361*H361</f>
        <v>0</v>
      </c>
      <c r="S361" s="222">
        <v>0</v>
      </c>
      <c r="T361" s="223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4" t="s">
        <v>157</v>
      </c>
      <c r="AT361" s="224" t="s">
        <v>152</v>
      </c>
      <c r="AU361" s="224" t="s">
        <v>85</v>
      </c>
      <c r="AY361" s="17" t="s">
        <v>151</v>
      </c>
      <c r="BE361" s="225">
        <f>IF(N361="základní",J361,0)</f>
        <v>0</v>
      </c>
      <c r="BF361" s="225">
        <f>IF(N361="snížená",J361,0)</f>
        <v>0</v>
      </c>
      <c r="BG361" s="225">
        <f>IF(N361="zákl. přenesená",J361,0)</f>
        <v>0</v>
      </c>
      <c r="BH361" s="225">
        <f>IF(N361="sníž. přenesená",J361,0)</f>
        <v>0</v>
      </c>
      <c r="BI361" s="225">
        <f>IF(N361="nulová",J361,0)</f>
        <v>0</v>
      </c>
      <c r="BJ361" s="17" t="s">
        <v>83</v>
      </c>
      <c r="BK361" s="225">
        <f>ROUND(I361*H361,2)</f>
        <v>0</v>
      </c>
      <c r="BL361" s="17" t="s">
        <v>157</v>
      </c>
      <c r="BM361" s="224" t="s">
        <v>5667</v>
      </c>
    </row>
    <row r="362" s="2" customFormat="1">
      <c r="A362" s="39"/>
      <c r="B362" s="40"/>
      <c r="C362" s="41"/>
      <c r="D362" s="280" t="s">
        <v>5165</v>
      </c>
      <c r="E362" s="41"/>
      <c r="F362" s="281" t="s">
        <v>5668</v>
      </c>
      <c r="G362" s="41"/>
      <c r="H362" s="41"/>
      <c r="I362" s="272"/>
      <c r="J362" s="41"/>
      <c r="K362" s="41"/>
      <c r="L362" s="45"/>
      <c r="M362" s="273"/>
      <c r="N362" s="274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7" t="s">
        <v>5165</v>
      </c>
      <c r="AU362" s="17" t="s">
        <v>85</v>
      </c>
    </row>
    <row r="363" s="2" customFormat="1" ht="37.8" customHeight="1">
      <c r="A363" s="39"/>
      <c r="B363" s="40"/>
      <c r="C363" s="213" t="s">
        <v>668</v>
      </c>
      <c r="D363" s="213" t="s">
        <v>152</v>
      </c>
      <c r="E363" s="214" t="s">
        <v>5669</v>
      </c>
      <c r="F363" s="215" t="s">
        <v>5670</v>
      </c>
      <c r="G363" s="216" t="s">
        <v>191</v>
      </c>
      <c r="H363" s="217">
        <v>30</v>
      </c>
      <c r="I363" s="218"/>
      <c r="J363" s="219">
        <f>ROUND(I363*H363,2)</f>
        <v>0</v>
      </c>
      <c r="K363" s="215" t="s">
        <v>5163</v>
      </c>
      <c r="L363" s="45"/>
      <c r="M363" s="220" t="s">
        <v>32</v>
      </c>
      <c r="N363" s="221" t="s">
        <v>47</v>
      </c>
      <c r="O363" s="85"/>
      <c r="P363" s="222">
        <f>O363*H363</f>
        <v>0</v>
      </c>
      <c r="Q363" s="222">
        <v>0</v>
      </c>
      <c r="R363" s="222">
        <f>Q363*H363</f>
        <v>0</v>
      </c>
      <c r="S363" s="222">
        <v>0</v>
      </c>
      <c r="T363" s="223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4" t="s">
        <v>164</v>
      </c>
      <c r="AT363" s="224" t="s">
        <v>152</v>
      </c>
      <c r="AU363" s="224" t="s">
        <v>85</v>
      </c>
      <c r="AY363" s="17" t="s">
        <v>151</v>
      </c>
      <c r="BE363" s="225">
        <f>IF(N363="základní",J363,0)</f>
        <v>0</v>
      </c>
      <c r="BF363" s="225">
        <f>IF(N363="snížená",J363,0)</f>
        <v>0</v>
      </c>
      <c r="BG363" s="225">
        <f>IF(N363="zákl. přenesená",J363,0)</f>
        <v>0</v>
      </c>
      <c r="BH363" s="225">
        <f>IF(N363="sníž. přenesená",J363,0)</f>
        <v>0</v>
      </c>
      <c r="BI363" s="225">
        <f>IF(N363="nulová",J363,0)</f>
        <v>0</v>
      </c>
      <c r="BJ363" s="17" t="s">
        <v>83</v>
      </c>
      <c r="BK363" s="225">
        <f>ROUND(I363*H363,2)</f>
        <v>0</v>
      </c>
      <c r="BL363" s="17" t="s">
        <v>164</v>
      </c>
      <c r="BM363" s="224" t="s">
        <v>5671</v>
      </c>
    </row>
    <row r="364" s="2" customFormat="1">
      <c r="A364" s="39"/>
      <c r="B364" s="40"/>
      <c r="C364" s="41"/>
      <c r="D364" s="280" t="s">
        <v>5165</v>
      </c>
      <c r="E364" s="41"/>
      <c r="F364" s="281" t="s">
        <v>5672</v>
      </c>
      <c r="G364" s="41"/>
      <c r="H364" s="41"/>
      <c r="I364" s="272"/>
      <c r="J364" s="41"/>
      <c r="K364" s="41"/>
      <c r="L364" s="45"/>
      <c r="M364" s="273"/>
      <c r="N364" s="274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7" t="s">
        <v>5165</v>
      </c>
      <c r="AU364" s="17" t="s">
        <v>85</v>
      </c>
    </row>
    <row r="365" s="2" customFormat="1" ht="37.8" customHeight="1">
      <c r="A365" s="39"/>
      <c r="B365" s="40"/>
      <c r="C365" s="213" t="s">
        <v>672</v>
      </c>
      <c r="D365" s="213" t="s">
        <v>152</v>
      </c>
      <c r="E365" s="214" t="s">
        <v>5673</v>
      </c>
      <c r="F365" s="215" t="s">
        <v>5674</v>
      </c>
      <c r="G365" s="216" t="s">
        <v>191</v>
      </c>
      <c r="H365" s="217">
        <v>5</v>
      </c>
      <c r="I365" s="218"/>
      <c r="J365" s="219">
        <f>ROUND(I365*H365,2)</f>
        <v>0</v>
      </c>
      <c r="K365" s="215" t="s">
        <v>5163</v>
      </c>
      <c r="L365" s="45"/>
      <c r="M365" s="220" t="s">
        <v>32</v>
      </c>
      <c r="N365" s="221" t="s">
        <v>47</v>
      </c>
      <c r="O365" s="85"/>
      <c r="P365" s="222">
        <f>O365*H365</f>
        <v>0</v>
      </c>
      <c r="Q365" s="222">
        <v>0</v>
      </c>
      <c r="R365" s="222">
        <f>Q365*H365</f>
        <v>0</v>
      </c>
      <c r="S365" s="222">
        <v>0</v>
      </c>
      <c r="T365" s="223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4" t="s">
        <v>164</v>
      </c>
      <c r="AT365" s="224" t="s">
        <v>152</v>
      </c>
      <c r="AU365" s="224" t="s">
        <v>85</v>
      </c>
      <c r="AY365" s="17" t="s">
        <v>151</v>
      </c>
      <c r="BE365" s="225">
        <f>IF(N365="základní",J365,0)</f>
        <v>0</v>
      </c>
      <c r="BF365" s="225">
        <f>IF(N365="snížená",J365,0)</f>
        <v>0</v>
      </c>
      <c r="BG365" s="225">
        <f>IF(N365="zákl. přenesená",J365,0)</f>
        <v>0</v>
      </c>
      <c r="BH365" s="225">
        <f>IF(N365="sníž. přenesená",J365,0)</f>
        <v>0</v>
      </c>
      <c r="BI365" s="225">
        <f>IF(N365="nulová",J365,0)</f>
        <v>0</v>
      </c>
      <c r="BJ365" s="17" t="s">
        <v>83</v>
      </c>
      <c r="BK365" s="225">
        <f>ROUND(I365*H365,2)</f>
        <v>0</v>
      </c>
      <c r="BL365" s="17" t="s">
        <v>164</v>
      </c>
      <c r="BM365" s="224" t="s">
        <v>5675</v>
      </c>
    </row>
    <row r="366" s="2" customFormat="1">
      <c r="A366" s="39"/>
      <c r="B366" s="40"/>
      <c r="C366" s="41"/>
      <c r="D366" s="280" t="s">
        <v>5165</v>
      </c>
      <c r="E366" s="41"/>
      <c r="F366" s="281" t="s">
        <v>5676</v>
      </c>
      <c r="G366" s="41"/>
      <c r="H366" s="41"/>
      <c r="I366" s="272"/>
      <c r="J366" s="41"/>
      <c r="K366" s="41"/>
      <c r="L366" s="45"/>
      <c r="M366" s="273"/>
      <c r="N366" s="274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7" t="s">
        <v>5165</v>
      </c>
      <c r="AU366" s="17" t="s">
        <v>85</v>
      </c>
    </row>
    <row r="367" s="2" customFormat="1" ht="37.8" customHeight="1">
      <c r="A367" s="39"/>
      <c r="B367" s="40"/>
      <c r="C367" s="213" t="s">
        <v>676</v>
      </c>
      <c r="D367" s="213" t="s">
        <v>152</v>
      </c>
      <c r="E367" s="214" t="s">
        <v>5677</v>
      </c>
      <c r="F367" s="215" t="s">
        <v>5678</v>
      </c>
      <c r="G367" s="216" t="s">
        <v>191</v>
      </c>
      <c r="H367" s="217">
        <v>30</v>
      </c>
      <c r="I367" s="218"/>
      <c r="J367" s="219">
        <f>ROUND(I367*H367,2)</f>
        <v>0</v>
      </c>
      <c r="K367" s="215" t="s">
        <v>5163</v>
      </c>
      <c r="L367" s="45"/>
      <c r="M367" s="220" t="s">
        <v>32</v>
      </c>
      <c r="N367" s="221" t="s">
        <v>47</v>
      </c>
      <c r="O367" s="85"/>
      <c r="P367" s="222">
        <f>O367*H367</f>
        <v>0</v>
      </c>
      <c r="Q367" s="222">
        <v>0</v>
      </c>
      <c r="R367" s="222">
        <f>Q367*H367</f>
        <v>0</v>
      </c>
      <c r="S367" s="222">
        <v>0</v>
      </c>
      <c r="T367" s="223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4" t="s">
        <v>157</v>
      </c>
      <c r="AT367" s="224" t="s">
        <v>152</v>
      </c>
      <c r="AU367" s="224" t="s">
        <v>85</v>
      </c>
      <c r="AY367" s="17" t="s">
        <v>151</v>
      </c>
      <c r="BE367" s="225">
        <f>IF(N367="základní",J367,0)</f>
        <v>0</v>
      </c>
      <c r="BF367" s="225">
        <f>IF(N367="snížená",J367,0)</f>
        <v>0</v>
      </c>
      <c r="BG367" s="225">
        <f>IF(N367="zákl. přenesená",J367,0)</f>
        <v>0</v>
      </c>
      <c r="BH367" s="225">
        <f>IF(N367="sníž. přenesená",J367,0)</f>
        <v>0</v>
      </c>
      <c r="BI367" s="225">
        <f>IF(N367="nulová",J367,0)</f>
        <v>0</v>
      </c>
      <c r="BJ367" s="17" t="s">
        <v>83</v>
      </c>
      <c r="BK367" s="225">
        <f>ROUND(I367*H367,2)</f>
        <v>0</v>
      </c>
      <c r="BL367" s="17" t="s">
        <v>157</v>
      </c>
      <c r="BM367" s="224" t="s">
        <v>5679</v>
      </c>
    </row>
    <row r="368" s="2" customFormat="1">
      <c r="A368" s="39"/>
      <c r="B368" s="40"/>
      <c r="C368" s="41"/>
      <c r="D368" s="280" t="s">
        <v>5165</v>
      </c>
      <c r="E368" s="41"/>
      <c r="F368" s="281" t="s">
        <v>5680</v>
      </c>
      <c r="G368" s="41"/>
      <c r="H368" s="41"/>
      <c r="I368" s="272"/>
      <c r="J368" s="41"/>
      <c r="K368" s="41"/>
      <c r="L368" s="45"/>
      <c r="M368" s="273"/>
      <c r="N368" s="274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7" t="s">
        <v>5165</v>
      </c>
      <c r="AU368" s="17" t="s">
        <v>85</v>
      </c>
    </row>
    <row r="369" s="2" customFormat="1" ht="24.15" customHeight="1">
      <c r="A369" s="39"/>
      <c r="B369" s="40"/>
      <c r="C369" s="213" t="s">
        <v>680</v>
      </c>
      <c r="D369" s="213" t="s">
        <v>152</v>
      </c>
      <c r="E369" s="214" t="s">
        <v>5681</v>
      </c>
      <c r="F369" s="215" t="s">
        <v>5682</v>
      </c>
      <c r="G369" s="216" t="s">
        <v>155</v>
      </c>
      <c r="H369" s="217">
        <v>5</v>
      </c>
      <c r="I369" s="218"/>
      <c r="J369" s="219">
        <f>ROUND(I369*H369,2)</f>
        <v>0</v>
      </c>
      <c r="K369" s="215" t="s">
        <v>5163</v>
      </c>
      <c r="L369" s="45"/>
      <c r="M369" s="220" t="s">
        <v>32</v>
      </c>
      <c r="N369" s="221" t="s">
        <v>47</v>
      </c>
      <c r="O369" s="85"/>
      <c r="P369" s="222">
        <f>O369*H369</f>
        <v>0</v>
      </c>
      <c r="Q369" s="222">
        <v>0</v>
      </c>
      <c r="R369" s="222">
        <f>Q369*H369</f>
        <v>0</v>
      </c>
      <c r="S369" s="222">
        <v>0</v>
      </c>
      <c r="T369" s="223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4" t="s">
        <v>157</v>
      </c>
      <c r="AT369" s="224" t="s">
        <v>152</v>
      </c>
      <c r="AU369" s="224" t="s">
        <v>85</v>
      </c>
      <c r="AY369" s="17" t="s">
        <v>151</v>
      </c>
      <c r="BE369" s="225">
        <f>IF(N369="základní",J369,0)</f>
        <v>0</v>
      </c>
      <c r="BF369" s="225">
        <f>IF(N369="snížená",J369,0)</f>
        <v>0</v>
      </c>
      <c r="BG369" s="225">
        <f>IF(N369="zákl. přenesená",J369,0)</f>
        <v>0</v>
      </c>
      <c r="BH369" s="225">
        <f>IF(N369="sníž. přenesená",J369,0)</f>
        <v>0</v>
      </c>
      <c r="BI369" s="225">
        <f>IF(N369="nulová",J369,0)</f>
        <v>0</v>
      </c>
      <c r="BJ369" s="17" t="s">
        <v>83</v>
      </c>
      <c r="BK369" s="225">
        <f>ROUND(I369*H369,2)</f>
        <v>0</v>
      </c>
      <c r="BL369" s="17" t="s">
        <v>157</v>
      </c>
      <c r="BM369" s="224" t="s">
        <v>5683</v>
      </c>
    </row>
    <row r="370" s="2" customFormat="1">
      <c r="A370" s="39"/>
      <c r="B370" s="40"/>
      <c r="C370" s="41"/>
      <c r="D370" s="280" t="s">
        <v>5165</v>
      </c>
      <c r="E370" s="41"/>
      <c r="F370" s="281" t="s">
        <v>5684</v>
      </c>
      <c r="G370" s="41"/>
      <c r="H370" s="41"/>
      <c r="I370" s="272"/>
      <c r="J370" s="41"/>
      <c r="K370" s="41"/>
      <c r="L370" s="45"/>
      <c r="M370" s="273"/>
      <c r="N370" s="274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7" t="s">
        <v>5165</v>
      </c>
      <c r="AU370" s="17" t="s">
        <v>85</v>
      </c>
    </row>
    <row r="371" s="2" customFormat="1" ht="24.15" customHeight="1">
      <c r="A371" s="39"/>
      <c r="B371" s="40"/>
      <c r="C371" s="213" t="s">
        <v>684</v>
      </c>
      <c r="D371" s="213" t="s">
        <v>152</v>
      </c>
      <c r="E371" s="214" t="s">
        <v>5685</v>
      </c>
      <c r="F371" s="215" t="s">
        <v>5686</v>
      </c>
      <c r="G371" s="216" t="s">
        <v>155</v>
      </c>
      <c r="H371" s="217">
        <v>5</v>
      </c>
      <c r="I371" s="218"/>
      <c r="J371" s="219">
        <f>ROUND(I371*H371,2)</f>
        <v>0</v>
      </c>
      <c r="K371" s="215" t="s">
        <v>5163</v>
      </c>
      <c r="L371" s="45"/>
      <c r="M371" s="220" t="s">
        <v>32</v>
      </c>
      <c r="N371" s="221" t="s">
        <v>47</v>
      </c>
      <c r="O371" s="85"/>
      <c r="P371" s="222">
        <f>O371*H371</f>
        <v>0</v>
      </c>
      <c r="Q371" s="222">
        <v>0</v>
      </c>
      <c r="R371" s="222">
        <f>Q371*H371</f>
        <v>0</v>
      </c>
      <c r="S371" s="222">
        <v>0</v>
      </c>
      <c r="T371" s="223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24" t="s">
        <v>157</v>
      </c>
      <c r="AT371" s="224" t="s">
        <v>152</v>
      </c>
      <c r="AU371" s="224" t="s">
        <v>85</v>
      </c>
      <c r="AY371" s="17" t="s">
        <v>151</v>
      </c>
      <c r="BE371" s="225">
        <f>IF(N371="základní",J371,0)</f>
        <v>0</v>
      </c>
      <c r="BF371" s="225">
        <f>IF(N371="snížená",J371,0)</f>
        <v>0</v>
      </c>
      <c r="BG371" s="225">
        <f>IF(N371="zákl. přenesená",J371,0)</f>
        <v>0</v>
      </c>
      <c r="BH371" s="225">
        <f>IF(N371="sníž. přenesená",J371,0)</f>
        <v>0</v>
      </c>
      <c r="BI371" s="225">
        <f>IF(N371="nulová",J371,0)</f>
        <v>0</v>
      </c>
      <c r="BJ371" s="17" t="s">
        <v>83</v>
      </c>
      <c r="BK371" s="225">
        <f>ROUND(I371*H371,2)</f>
        <v>0</v>
      </c>
      <c r="BL371" s="17" t="s">
        <v>157</v>
      </c>
      <c r="BM371" s="224" t="s">
        <v>5687</v>
      </c>
    </row>
    <row r="372" s="2" customFormat="1">
      <c r="A372" s="39"/>
      <c r="B372" s="40"/>
      <c r="C372" s="41"/>
      <c r="D372" s="280" t="s">
        <v>5165</v>
      </c>
      <c r="E372" s="41"/>
      <c r="F372" s="281" t="s">
        <v>5688</v>
      </c>
      <c r="G372" s="41"/>
      <c r="H372" s="41"/>
      <c r="I372" s="272"/>
      <c r="J372" s="41"/>
      <c r="K372" s="41"/>
      <c r="L372" s="45"/>
      <c r="M372" s="273"/>
      <c r="N372" s="274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7" t="s">
        <v>5165</v>
      </c>
      <c r="AU372" s="17" t="s">
        <v>85</v>
      </c>
    </row>
    <row r="373" s="2" customFormat="1" ht="24.15" customHeight="1">
      <c r="A373" s="39"/>
      <c r="B373" s="40"/>
      <c r="C373" s="213" t="s">
        <v>688</v>
      </c>
      <c r="D373" s="213" t="s">
        <v>152</v>
      </c>
      <c r="E373" s="214" t="s">
        <v>5689</v>
      </c>
      <c r="F373" s="215" t="s">
        <v>5690</v>
      </c>
      <c r="G373" s="216" t="s">
        <v>155</v>
      </c>
      <c r="H373" s="217">
        <v>1.9790000000000001</v>
      </c>
      <c r="I373" s="218"/>
      <c r="J373" s="219">
        <f>ROUND(I373*H373,2)</f>
        <v>0</v>
      </c>
      <c r="K373" s="215" t="s">
        <v>5163</v>
      </c>
      <c r="L373" s="45"/>
      <c r="M373" s="220" t="s">
        <v>32</v>
      </c>
      <c r="N373" s="221" t="s">
        <v>47</v>
      </c>
      <c r="O373" s="85"/>
      <c r="P373" s="222">
        <f>O373*H373</f>
        <v>0</v>
      </c>
      <c r="Q373" s="222">
        <v>0</v>
      </c>
      <c r="R373" s="222">
        <f>Q373*H373</f>
        <v>0</v>
      </c>
      <c r="S373" s="222">
        <v>0</v>
      </c>
      <c r="T373" s="223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4" t="s">
        <v>157</v>
      </c>
      <c r="AT373" s="224" t="s">
        <v>152</v>
      </c>
      <c r="AU373" s="224" t="s">
        <v>85</v>
      </c>
      <c r="AY373" s="17" t="s">
        <v>151</v>
      </c>
      <c r="BE373" s="225">
        <f>IF(N373="základní",J373,0)</f>
        <v>0</v>
      </c>
      <c r="BF373" s="225">
        <f>IF(N373="snížená",J373,0)</f>
        <v>0</v>
      </c>
      <c r="BG373" s="225">
        <f>IF(N373="zákl. přenesená",J373,0)</f>
        <v>0</v>
      </c>
      <c r="BH373" s="225">
        <f>IF(N373="sníž. přenesená",J373,0)</f>
        <v>0</v>
      </c>
      <c r="BI373" s="225">
        <f>IF(N373="nulová",J373,0)</f>
        <v>0</v>
      </c>
      <c r="BJ373" s="17" t="s">
        <v>83</v>
      </c>
      <c r="BK373" s="225">
        <f>ROUND(I373*H373,2)</f>
        <v>0</v>
      </c>
      <c r="BL373" s="17" t="s">
        <v>157</v>
      </c>
      <c r="BM373" s="224" t="s">
        <v>5691</v>
      </c>
    </row>
    <row r="374" s="2" customFormat="1">
      <c r="A374" s="39"/>
      <c r="B374" s="40"/>
      <c r="C374" s="41"/>
      <c r="D374" s="280" t="s">
        <v>5165</v>
      </c>
      <c r="E374" s="41"/>
      <c r="F374" s="281" t="s">
        <v>5692</v>
      </c>
      <c r="G374" s="41"/>
      <c r="H374" s="41"/>
      <c r="I374" s="272"/>
      <c r="J374" s="41"/>
      <c r="K374" s="41"/>
      <c r="L374" s="45"/>
      <c r="M374" s="273"/>
      <c r="N374" s="274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7" t="s">
        <v>5165</v>
      </c>
      <c r="AU374" s="17" t="s">
        <v>85</v>
      </c>
    </row>
    <row r="375" s="13" customFormat="1">
      <c r="A375" s="13"/>
      <c r="B375" s="238"/>
      <c r="C375" s="239"/>
      <c r="D375" s="240" t="s">
        <v>951</v>
      </c>
      <c r="E375" s="241" t="s">
        <v>32</v>
      </c>
      <c r="F375" s="242" t="s">
        <v>5693</v>
      </c>
      <c r="G375" s="239"/>
      <c r="H375" s="241" t="s">
        <v>32</v>
      </c>
      <c r="I375" s="243"/>
      <c r="J375" s="239"/>
      <c r="K375" s="239"/>
      <c r="L375" s="244"/>
      <c r="M375" s="245"/>
      <c r="N375" s="246"/>
      <c r="O375" s="246"/>
      <c r="P375" s="246"/>
      <c r="Q375" s="246"/>
      <c r="R375" s="246"/>
      <c r="S375" s="246"/>
      <c r="T375" s="247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8" t="s">
        <v>951</v>
      </c>
      <c r="AU375" s="248" t="s">
        <v>85</v>
      </c>
      <c r="AV375" s="13" t="s">
        <v>83</v>
      </c>
      <c r="AW375" s="13" t="s">
        <v>38</v>
      </c>
      <c r="AX375" s="13" t="s">
        <v>76</v>
      </c>
      <c r="AY375" s="248" t="s">
        <v>151</v>
      </c>
    </row>
    <row r="376" s="14" customFormat="1">
      <c r="A376" s="14"/>
      <c r="B376" s="249"/>
      <c r="C376" s="250"/>
      <c r="D376" s="240" t="s">
        <v>951</v>
      </c>
      <c r="E376" s="251" t="s">
        <v>32</v>
      </c>
      <c r="F376" s="252" t="s">
        <v>5654</v>
      </c>
      <c r="G376" s="250"/>
      <c r="H376" s="253">
        <v>1.9790000000000001</v>
      </c>
      <c r="I376" s="254"/>
      <c r="J376" s="250"/>
      <c r="K376" s="250"/>
      <c r="L376" s="255"/>
      <c r="M376" s="256"/>
      <c r="N376" s="257"/>
      <c r="O376" s="257"/>
      <c r="P376" s="257"/>
      <c r="Q376" s="257"/>
      <c r="R376" s="257"/>
      <c r="S376" s="257"/>
      <c r="T376" s="258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9" t="s">
        <v>951</v>
      </c>
      <c r="AU376" s="259" t="s">
        <v>85</v>
      </c>
      <c r="AV376" s="14" t="s">
        <v>85</v>
      </c>
      <c r="AW376" s="14" t="s">
        <v>38</v>
      </c>
      <c r="AX376" s="14" t="s">
        <v>76</v>
      </c>
      <c r="AY376" s="259" t="s">
        <v>151</v>
      </c>
    </row>
    <row r="377" s="15" customFormat="1">
      <c r="A377" s="15"/>
      <c r="B377" s="260"/>
      <c r="C377" s="261"/>
      <c r="D377" s="240" t="s">
        <v>951</v>
      </c>
      <c r="E377" s="262" t="s">
        <v>32</v>
      </c>
      <c r="F377" s="263" t="s">
        <v>954</v>
      </c>
      <c r="G377" s="261"/>
      <c r="H377" s="264">
        <v>1.9790000000000001</v>
      </c>
      <c r="I377" s="265"/>
      <c r="J377" s="261"/>
      <c r="K377" s="261"/>
      <c r="L377" s="266"/>
      <c r="M377" s="267"/>
      <c r="N377" s="268"/>
      <c r="O377" s="268"/>
      <c r="P377" s="268"/>
      <c r="Q377" s="268"/>
      <c r="R377" s="268"/>
      <c r="S377" s="268"/>
      <c r="T377" s="269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70" t="s">
        <v>951</v>
      </c>
      <c r="AU377" s="270" t="s">
        <v>85</v>
      </c>
      <c r="AV377" s="15" t="s">
        <v>157</v>
      </c>
      <c r="AW377" s="15" t="s">
        <v>38</v>
      </c>
      <c r="AX377" s="15" t="s">
        <v>83</v>
      </c>
      <c r="AY377" s="270" t="s">
        <v>151</v>
      </c>
    </row>
    <row r="378" s="2" customFormat="1" ht="21.75" customHeight="1">
      <c r="A378" s="39"/>
      <c r="B378" s="40"/>
      <c r="C378" s="213" t="s">
        <v>692</v>
      </c>
      <c r="D378" s="213" t="s">
        <v>152</v>
      </c>
      <c r="E378" s="214" t="s">
        <v>5694</v>
      </c>
      <c r="F378" s="215" t="s">
        <v>5695</v>
      </c>
      <c r="G378" s="216" t="s">
        <v>191</v>
      </c>
      <c r="H378" s="217">
        <v>6</v>
      </c>
      <c r="I378" s="218"/>
      <c r="J378" s="219">
        <f>ROUND(I378*H378,2)</f>
        <v>0</v>
      </c>
      <c r="K378" s="215" t="s">
        <v>5163</v>
      </c>
      <c r="L378" s="45"/>
      <c r="M378" s="220" t="s">
        <v>32</v>
      </c>
      <c r="N378" s="221" t="s">
        <v>47</v>
      </c>
      <c r="O378" s="85"/>
      <c r="P378" s="222">
        <f>O378*H378</f>
        <v>0</v>
      </c>
      <c r="Q378" s="222">
        <v>0</v>
      </c>
      <c r="R378" s="222">
        <f>Q378*H378</f>
        <v>0</v>
      </c>
      <c r="S378" s="222">
        <v>0</v>
      </c>
      <c r="T378" s="223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4" t="s">
        <v>157</v>
      </c>
      <c r="AT378" s="224" t="s">
        <v>152</v>
      </c>
      <c r="AU378" s="224" t="s">
        <v>85</v>
      </c>
      <c r="AY378" s="17" t="s">
        <v>151</v>
      </c>
      <c r="BE378" s="225">
        <f>IF(N378="základní",J378,0)</f>
        <v>0</v>
      </c>
      <c r="BF378" s="225">
        <f>IF(N378="snížená",J378,0)</f>
        <v>0</v>
      </c>
      <c r="BG378" s="225">
        <f>IF(N378="zákl. přenesená",J378,0)</f>
        <v>0</v>
      </c>
      <c r="BH378" s="225">
        <f>IF(N378="sníž. přenesená",J378,0)</f>
        <v>0</v>
      </c>
      <c r="BI378" s="225">
        <f>IF(N378="nulová",J378,0)</f>
        <v>0</v>
      </c>
      <c r="BJ378" s="17" t="s">
        <v>83</v>
      </c>
      <c r="BK378" s="225">
        <f>ROUND(I378*H378,2)</f>
        <v>0</v>
      </c>
      <c r="BL378" s="17" t="s">
        <v>157</v>
      </c>
      <c r="BM378" s="224" t="s">
        <v>5696</v>
      </c>
    </row>
    <row r="379" s="2" customFormat="1">
      <c r="A379" s="39"/>
      <c r="B379" s="40"/>
      <c r="C379" s="41"/>
      <c r="D379" s="280" t="s">
        <v>5165</v>
      </c>
      <c r="E379" s="41"/>
      <c r="F379" s="281" t="s">
        <v>5697</v>
      </c>
      <c r="G379" s="41"/>
      <c r="H379" s="41"/>
      <c r="I379" s="272"/>
      <c r="J379" s="41"/>
      <c r="K379" s="41"/>
      <c r="L379" s="45"/>
      <c r="M379" s="273"/>
      <c r="N379" s="274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7" t="s">
        <v>5165</v>
      </c>
      <c r="AU379" s="17" t="s">
        <v>85</v>
      </c>
    </row>
    <row r="380" s="2" customFormat="1" ht="33" customHeight="1">
      <c r="A380" s="39"/>
      <c r="B380" s="40"/>
      <c r="C380" s="213" t="s">
        <v>696</v>
      </c>
      <c r="D380" s="213" t="s">
        <v>152</v>
      </c>
      <c r="E380" s="214" t="s">
        <v>5698</v>
      </c>
      <c r="F380" s="215" t="s">
        <v>5699</v>
      </c>
      <c r="G380" s="216" t="s">
        <v>155</v>
      </c>
      <c r="H380" s="217">
        <v>1.5880000000000001</v>
      </c>
      <c r="I380" s="218"/>
      <c r="J380" s="219">
        <f>ROUND(I380*H380,2)</f>
        <v>0</v>
      </c>
      <c r="K380" s="215" t="s">
        <v>5163</v>
      </c>
      <c r="L380" s="45"/>
      <c r="M380" s="220" t="s">
        <v>32</v>
      </c>
      <c r="N380" s="221" t="s">
        <v>47</v>
      </c>
      <c r="O380" s="85"/>
      <c r="P380" s="222">
        <f>O380*H380</f>
        <v>0</v>
      </c>
      <c r="Q380" s="222">
        <v>0</v>
      </c>
      <c r="R380" s="222">
        <f>Q380*H380</f>
        <v>0</v>
      </c>
      <c r="S380" s="222">
        <v>0</v>
      </c>
      <c r="T380" s="223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4" t="s">
        <v>157</v>
      </c>
      <c r="AT380" s="224" t="s">
        <v>152</v>
      </c>
      <c r="AU380" s="224" t="s">
        <v>85</v>
      </c>
      <c r="AY380" s="17" t="s">
        <v>151</v>
      </c>
      <c r="BE380" s="225">
        <f>IF(N380="základní",J380,0)</f>
        <v>0</v>
      </c>
      <c r="BF380" s="225">
        <f>IF(N380="snížená",J380,0)</f>
        <v>0</v>
      </c>
      <c r="BG380" s="225">
        <f>IF(N380="zákl. přenesená",J380,0)</f>
        <v>0</v>
      </c>
      <c r="BH380" s="225">
        <f>IF(N380="sníž. přenesená",J380,0)</f>
        <v>0</v>
      </c>
      <c r="BI380" s="225">
        <f>IF(N380="nulová",J380,0)</f>
        <v>0</v>
      </c>
      <c r="BJ380" s="17" t="s">
        <v>83</v>
      </c>
      <c r="BK380" s="225">
        <f>ROUND(I380*H380,2)</f>
        <v>0</v>
      </c>
      <c r="BL380" s="17" t="s">
        <v>157</v>
      </c>
      <c r="BM380" s="224" t="s">
        <v>5700</v>
      </c>
    </row>
    <row r="381" s="2" customFormat="1">
      <c r="A381" s="39"/>
      <c r="B381" s="40"/>
      <c r="C381" s="41"/>
      <c r="D381" s="280" t="s">
        <v>5165</v>
      </c>
      <c r="E381" s="41"/>
      <c r="F381" s="281" t="s">
        <v>5701</v>
      </c>
      <c r="G381" s="41"/>
      <c r="H381" s="41"/>
      <c r="I381" s="272"/>
      <c r="J381" s="41"/>
      <c r="K381" s="41"/>
      <c r="L381" s="45"/>
      <c r="M381" s="273"/>
      <c r="N381" s="274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7" t="s">
        <v>5165</v>
      </c>
      <c r="AU381" s="17" t="s">
        <v>85</v>
      </c>
    </row>
    <row r="382" s="13" customFormat="1">
      <c r="A382" s="13"/>
      <c r="B382" s="238"/>
      <c r="C382" s="239"/>
      <c r="D382" s="240" t="s">
        <v>951</v>
      </c>
      <c r="E382" s="241" t="s">
        <v>32</v>
      </c>
      <c r="F382" s="242" t="s">
        <v>5702</v>
      </c>
      <c r="G382" s="239"/>
      <c r="H382" s="241" t="s">
        <v>32</v>
      </c>
      <c r="I382" s="243"/>
      <c r="J382" s="239"/>
      <c r="K382" s="239"/>
      <c r="L382" s="244"/>
      <c r="M382" s="245"/>
      <c r="N382" s="246"/>
      <c r="O382" s="246"/>
      <c r="P382" s="246"/>
      <c r="Q382" s="246"/>
      <c r="R382" s="246"/>
      <c r="S382" s="246"/>
      <c r="T382" s="247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8" t="s">
        <v>951</v>
      </c>
      <c r="AU382" s="248" t="s">
        <v>85</v>
      </c>
      <c r="AV382" s="13" t="s">
        <v>83</v>
      </c>
      <c r="AW382" s="13" t="s">
        <v>38</v>
      </c>
      <c r="AX382" s="13" t="s">
        <v>76</v>
      </c>
      <c r="AY382" s="248" t="s">
        <v>151</v>
      </c>
    </row>
    <row r="383" s="14" customFormat="1">
      <c r="A383" s="14"/>
      <c r="B383" s="249"/>
      <c r="C383" s="250"/>
      <c r="D383" s="240" t="s">
        <v>951</v>
      </c>
      <c r="E383" s="251" t="s">
        <v>32</v>
      </c>
      <c r="F383" s="252" t="s">
        <v>5660</v>
      </c>
      <c r="G383" s="250"/>
      <c r="H383" s="253">
        <v>1.5880000000000001</v>
      </c>
      <c r="I383" s="254"/>
      <c r="J383" s="250"/>
      <c r="K383" s="250"/>
      <c r="L383" s="255"/>
      <c r="M383" s="256"/>
      <c r="N383" s="257"/>
      <c r="O383" s="257"/>
      <c r="P383" s="257"/>
      <c r="Q383" s="257"/>
      <c r="R383" s="257"/>
      <c r="S383" s="257"/>
      <c r="T383" s="258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9" t="s">
        <v>951</v>
      </c>
      <c r="AU383" s="259" t="s">
        <v>85</v>
      </c>
      <c r="AV383" s="14" t="s">
        <v>85</v>
      </c>
      <c r="AW383" s="14" t="s">
        <v>38</v>
      </c>
      <c r="AX383" s="14" t="s">
        <v>76</v>
      </c>
      <c r="AY383" s="259" t="s">
        <v>151</v>
      </c>
    </row>
    <row r="384" s="15" customFormat="1">
      <c r="A384" s="15"/>
      <c r="B384" s="260"/>
      <c r="C384" s="261"/>
      <c r="D384" s="240" t="s">
        <v>951</v>
      </c>
      <c r="E384" s="262" t="s">
        <v>32</v>
      </c>
      <c r="F384" s="263" t="s">
        <v>954</v>
      </c>
      <c r="G384" s="261"/>
      <c r="H384" s="264">
        <v>1.5880000000000001</v>
      </c>
      <c r="I384" s="265"/>
      <c r="J384" s="261"/>
      <c r="K384" s="261"/>
      <c r="L384" s="266"/>
      <c r="M384" s="267"/>
      <c r="N384" s="268"/>
      <c r="O384" s="268"/>
      <c r="P384" s="268"/>
      <c r="Q384" s="268"/>
      <c r="R384" s="268"/>
      <c r="S384" s="268"/>
      <c r="T384" s="269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70" t="s">
        <v>951</v>
      </c>
      <c r="AU384" s="270" t="s">
        <v>85</v>
      </c>
      <c r="AV384" s="15" t="s">
        <v>157</v>
      </c>
      <c r="AW384" s="15" t="s">
        <v>38</v>
      </c>
      <c r="AX384" s="15" t="s">
        <v>83</v>
      </c>
      <c r="AY384" s="270" t="s">
        <v>151</v>
      </c>
    </row>
    <row r="385" s="2" customFormat="1" ht="33" customHeight="1">
      <c r="A385" s="39"/>
      <c r="B385" s="40"/>
      <c r="C385" s="213" t="s">
        <v>700</v>
      </c>
      <c r="D385" s="213" t="s">
        <v>152</v>
      </c>
      <c r="E385" s="214" t="s">
        <v>5703</v>
      </c>
      <c r="F385" s="215" t="s">
        <v>5704</v>
      </c>
      <c r="G385" s="216" t="s">
        <v>191</v>
      </c>
      <c r="H385" s="217">
        <v>7</v>
      </c>
      <c r="I385" s="218"/>
      <c r="J385" s="219">
        <f>ROUND(I385*H385,2)</f>
        <v>0</v>
      </c>
      <c r="K385" s="215" t="s">
        <v>5163</v>
      </c>
      <c r="L385" s="45"/>
      <c r="M385" s="220" t="s">
        <v>32</v>
      </c>
      <c r="N385" s="221" t="s">
        <v>47</v>
      </c>
      <c r="O385" s="85"/>
      <c r="P385" s="222">
        <f>O385*H385</f>
        <v>0</v>
      </c>
      <c r="Q385" s="222">
        <v>0</v>
      </c>
      <c r="R385" s="222">
        <f>Q385*H385</f>
        <v>0</v>
      </c>
      <c r="S385" s="222">
        <v>0</v>
      </c>
      <c r="T385" s="223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24" t="s">
        <v>157</v>
      </c>
      <c r="AT385" s="224" t="s">
        <v>152</v>
      </c>
      <c r="AU385" s="224" t="s">
        <v>85</v>
      </c>
      <c r="AY385" s="17" t="s">
        <v>151</v>
      </c>
      <c r="BE385" s="225">
        <f>IF(N385="základní",J385,0)</f>
        <v>0</v>
      </c>
      <c r="BF385" s="225">
        <f>IF(N385="snížená",J385,0)</f>
        <v>0</v>
      </c>
      <c r="BG385" s="225">
        <f>IF(N385="zákl. přenesená",J385,0)</f>
        <v>0</v>
      </c>
      <c r="BH385" s="225">
        <f>IF(N385="sníž. přenesená",J385,0)</f>
        <v>0</v>
      </c>
      <c r="BI385" s="225">
        <f>IF(N385="nulová",J385,0)</f>
        <v>0</v>
      </c>
      <c r="BJ385" s="17" t="s">
        <v>83</v>
      </c>
      <c r="BK385" s="225">
        <f>ROUND(I385*H385,2)</f>
        <v>0</v>
      </c>
      <c r="BL385" s="17" t="s">
        <v>157</v>
      </c>
      <c r="BM385" s="224" t="s">
        <v>5705</v>
      </c>
    </row>
    <row r="386" s="2" customFormat="1">
      <c r="A386" s="39"/>
      <c r="B386" s="40"/>
      <c r="C386" s="41"/>
      <c r="D386" s="280" t="s">
        <v>5165</v>
      </c>
      <c r="E386" s="41"/>
      <c r="F386" s="281" t="s">
        <v>5706</v>
      </c>
      <c r="G386" s="41"/>
      <c r="H386" s="41"/>
      <c r="I386" s="272"/>
      <c r="J386" s="41"/>
      <c r="K386" s="41"/>
      <c r="L386" s="45"/>
      <c r="M386" s="273"/>
      <c r="N386" s="274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7" t="s">
        <v>5165</v>
      </c>
      <c r="AU386" s="17" t="s">
        <v>85</v>
      </c>
    </row>
    <row r="387" s="2" customFormat="1" ht="33" customHeight="1">
      <c r="A387" s="39"/>
      <c r="B387" s="40"/>
      <c r="C387" s="213" t="s">
        <v>704</v>
      </c>
      <c r="D387" s="213" t="s">
        <v>152</v>
      </c>
      <c r="E387" s="214" t="s">
        <v>5707</v>
      </c>
      <c r="F387" s="215" t="s">
        <v>5708</v>
      </c>
      <c r="G387" s="216" t="s">
        <v>191</v>
      </c>
      <c r="H387" s="217">
        <v>5</v>
      </c>
      <c r="I387" s="218"/>
      <c r="J387" s="219">
        <f>ROUND(I387*H387,2)</f>
        <v>0</v>
      </c>
      <c r="K387" s="215" t="s">
        <v>5163</v>
      </c>
      <c r="L387" s="45"/>
      <c r="M387" s="220" t="s">
        <v>32</v>
      </c>
      <c r="N387" s="221" t="s">
        <v>47</v>
      </c>
      <c r="O387" s="85"/>
      <c r="P387" s="222">
        <f>O387*H387</f>
        <v>0</v>
      </c>
      <c r="Q387" s="222">
        <v>0</v>
      </c>
      <c r="R387" s="222">
        <f>Q387*H387</f>
        <v>0</v>
      </c>
      <c r="S387" s="222">
        <v>0</v>
      </c>
      <c r="T387" s="223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4" t="s">
        <v>157</v>
      </c>
      <c r="AT387" s="224" t="s">
        <v>152</v>
      </c>
      <c r="AU387" s="224" t="s">
        <v>85</v>
      </c>
      <c r="AY387" s="17" t="s">
        <v>151</v>
      </c>
      <c r="BE387" s="225">
        <f>IF(N387="základní",J387,0)</f>
        <v>0</v>
      </c>
      <c r="BF387" s="225">
        <f>IF(N387="snížená",J387,0)</f>
        <v>0</v>
      </c>
      <c r="BG387" s="225">
        <f>IF(N387="zákl. přenesená",J387,0)</f>
        <v>0</v>
      </c>
      <c r="BH387" s="225">
        <f>IF(N387="sníž. přenesená",J387,0)</f>
        <v>0</v>
      </c>
      <c r="BI387" s="225">
        <f>IF(N387="nulová",J387,0)</f>
        <v>0</v>
      </c>
      <c r="BJ387" s="17" t="s">
        <v>83</v>
      </c>
      <c r="BK387" s="225">
        <f>ROUND(I387*H387,2)</f>
        <v>0</v>
      </c>
      <c r="BL387" s="17" t="s">
        <v>157</v>
      </c>
      <c r="BM387" s="224" t="s">
        <v>5709</v>
      </c>
    </row>
    <row r="388" s="2" customFormat="1">
      <c r="A388" s="39"/>
      <c r="B388" s="40"/>
      <c r="C388" s="41"/>
      <c r="D388" s="280" t="s">
        <v>5165</v>
      </c>
      <c r="E388" s="41"/>
      <c r="F388" s="281" t="s">
        <v>5710</v>
      </c>
      <c r="G388" s="41"/>
      <c r="H388" s="41"/>
      <c r="I388" s="272"/>
      <c r="J388" s="41"/>
      <c r="K388" s="41"/>
      <c r="L388" s="45"/>
      <c r="M388" s="273"/>
      <c r="N388" s="274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7" t="s">
        <v>5165</v>
      </c>
      <c r="AU388" s="17" t="s">
        <v>85</v>
      </c>
    </row>
    <row r="389" s="2" customFormat="1" ht="24.15" customHeight="1">
      <c r="A389" s="39"/>
      <c r="B389" s="40"/>
      <c r="C389" s="213" t="s">
        <v>710</v>
      </c>
      <c r="D389" s="213" t="s">
        <v>152</v>
      </c>
      <c r="E389" s="214" t="s">
        <v>5711</v>
      </c>
      <c r="F389" s="215" t="s">
        <v>5712</v>
      </c>
      <c r="G389" s="216" t="s">
        <v>191</v>
      </c>
      <c r="H389" s="217">
        <v>10</v>
      </c>
      <c r="I389" s="218"/>
      <c r="J389" s="219">
        <f>ROUND(I389*H389,2)</f>
        <v>0</v>
      </c>
      <c r="K389" s="215" t="s">
        <v>5163</v>
      </c>
      <c r="L389" s="45"/>
      <c r="M389" s="220" t="s">
        <v>32</v>
      </c>
      <c r="N389" s="221" t="s">
        <v>47</v>
      </c>
      <c r="O389" s="85"/>
      <c r="P389" s="222">
        <f>O389*H389</f>
        <v>0</v>
      </c>
      <c r="Q389" s="222">
        <v>4.0000000000000003E-05</v>
      </c>
      <c r="R389" s="222">
        <f>Q389*H389</f>
        <v>0.00040000000000000002</v>
      </c>
      <c r="S389" s="222">
        <v>0</v>
      </c>
      <c r="T389" s="223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24" t="s">
        <v>157</v>
      </c>
      <c r="AT389" s="224" t="s">
        <v>152</v>
      </c>
      <c r="AU389" s="224" t="s">
        <v>85</v>
      </c>
      <c r="AY389" s="17" t="s">
        <v>151</v>
      </c>
      <c r="BE389" s="225">
        <f>IF(N389="základní",J389,0)</f>
        <v>0</v>
      </c>
      <c r="BF389" s="225">
        <f>IF(N389="snížená",J389,0)</f>
        <v>0</v>
      </c>
      <c r="BG389" s="225">
        <f>IF(N389="zákl. přenesená",J389,0)</f>
        <v>0</v>
      </c>
      <c r="BH389" s="225">
        <f>IF(N389="sníž. přenesená",J389,0)</f>
        <v>0</v>
      </c>
      <c r="BI389" s="225">
        <f>IF(N389="nulová",J389,0)</f>
        <v>0</v>
      </c>
      <c r="BJ389" s="17" t="s">
        <v>83</v>
      </c>
      <c r="BK389" s="225">
        <f>ROUND(I389*H389,2)</f>
        <v>0</v>
      </c>
      <c r="BL389" s="17" t="s">
        <v>157</v>
      </c>
      <c r="BM389" s="224" t="s">
        <v>5713</v>
      </c>
    </row>
    <row r="390" s="2" customFormat="1">
      <c r="A390" s="39"/>
      <c r="B390" s="40"/>
      <c r="C390" s="41"/>
      <c r="D390" s="280" t="s">
        <v>5165</v>
      </c>
      <c r="E390" s="41"/>
      <c r="F390" s="281" t="s">
        <v>5714</v>
      </c>
      <c r="G390" s="41"/>
      <c r="H390" s="41"/>
      <c r="I390" s="272"/>
      <c r="J390" s="41"/>
      <c r="K390" s="41"/>
      <c r="L390" s="45"/>
      <c r="M390" s="273"/>
      <c r="N390" s="274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7" t="s">
        <v>5165</v>
      </c>
      <c r="AU390" s="17" t="s">
        <v>85</v>
      </c>
    </row>
    <row r="391" s="2" customFormat="1" ht="16.5" customHeight="1">
      <c r="A391" s="39"/>
      <c r="B391" s="40"/>
      <c r="C391" s="226" t="s">
        <v>714</v>
      </c>
      <c r="D391" s="226" t="s">
        <v>159</v>
      </c>
      <c r="E391" s="227" t="s">
        <v>5715</v>
      </c>
      <c r="F391" s="228" t="s">
        <v>5716</v>
      </c>
      <c r="G391" s="229" t="s">
        <v>191</v>
      </c>
      <c r="H391" s="230">
        <v>10.300000000000001</v>
      </c>
      <c r="I391" s="231"/>
      <c r="J391" s="232">
        <f>ROUND(I391*H391,2)</f>
        <v>0</v>
      </c>
      <c r="K391" s="228" t="s">
        <v>5163</v>
      </c>
      <c r="L391" s="233"/>
      <c r="M391" s="234" t="s">
        <v>32</v>
      </c>
      <c r="N391" s="235" t="s">
        <v>47</v>
      </c>
      <c r="O391" s="85"/>
      <c r="P391" s="222">
        <f>O391*H391</f>
        <v>0</v>
      </c>
      <c r="Q391" s="222">
        <v>0.00175</v>
      </c>
      <c r="R391" s="222">
        <f>Q391*H391</f>
        <v>0.018025000000000003</v>
      </c>
      <c r="S391" s="222">
        <v>0</v>
      </c>
      <c r="T391" s="223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24" t="s">
        <v>668</v>
      </c>
      <c r="AT391" s="224" t="s">
        <v>159</v>
      </c>
      <c r="AU391" s="224" t="s">
        <v>85</v>
      </c>
      <c r="AY391" s="17" t="s">
        <v>151</v>
      </c>
      <c r="BE391" s="225">
        <f>IF(N391="základní",J391,0)</f>
        <v>0</v>
      </c>
      <c r="BF391" s="225">
        <f>IF(N391="snížená",J391,0)</f>
        <v>0</v>
      </c>
      <c r="BG391" s="225">
        <f>IF(N391="zákl. přenesená",J391,0)</f>
        <v>0</v>
      </c>
      <c r="BH391" s="225">
        <f>IF(N391="sníž. přenesená",J391,0)</f>
        <v>0</v>
      </c>
      <c r="BI391" s="225">
        <f>IF(N391="nulová",J391,0)</f>
        <v>0</v>
      </c>
      <c r="BJ391" s="17" t="s">
        <v>83</v>
      </c>
      <c r="BK391" s="225">
        <f>ROUND(I391*H391,2)</f>
        <v>0</v>
      </c>
      <c r="BL391" s="17" t="s">
        <v>668</v>
      </c>
      <c r="BM391" s="224" t="s">
        <v>5717</v>
      </c>
    </row>
    <row r="392" s="14" customFormat="1">
      <c r="A392" s="14"/>
      <c r="B392" s="249"/>
      <c r="C392" s="250"/>
      <c r="D392" s="240" t="s">
        <v>951</v>
      </c>
      <c r="E392" s="250"/>
      <c r="F392" s="252" t="s">
        <v>5718</v>
      </c>
      <c r="G392" s="250"/>
      <c r="H392" s="253">
        <v>10.300000000000001</v>
      </c>
      <c r="I392" s="254"/>
      <c r="J392" s="250"/>
      <c r="K392" s="250"/>
      <c r="L392" s="255"/>
      <c r="M392" s="256"/>
      <c r="N392" s="257"/>
      <c r="O392" s="257"/>
      <c r="P392" s="257"/>
      <c r="Q392" s="257"/>
      <c r="R392" s="257"/>
      <c r="S392" s="257"/>
      <c r="T392" s="258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9" t="s">
        <v>951</v>
      </c>
      <c r="AU392" s="259" t="s">
        <v>85</v>
      </c>
      <c r="AV392" s="14" t="s">
        <v>85</v>
      </c>
      <c r="AW392" s="14" t="s">
        <v>4</v>
      </c>
      <c r="AX392" s="14" t="s">
        <v>83</v>
      </c>
      <c r="AY392" s="259" t="s">
        <v>151</v>
      </c>
    </row>
    <row r="393" s="2" customFormat="1" ht="24.15" customHeight="1">
      <c r="A393" s="39"/>
      <c r="B393" s="40"/>
      <c r="C393" s="213" t="s">
        <v>718</v>
      </c>
      <c r="D393" s="213" t="s">
        <v>152</v>
      </c>
      <c r="E393" s="214" t="s">
        <v>5719</v>
      </c>
      <c r="F393" s="215" t="s">
        <v>5720</v>
      </c>
      <c r="G393" s="216" t="s">
        <v>191</v>
      </c>
      <c r="H393" s="217">
        <v>8</v>
      </c>
      <c r="I393" s="218"/>
      <c r="J393" s="219">
        <f>ROUND(I393*H393,2)</f>
        <v>0</v>
      </c>
      <c r="K393" s="215" t="s">
        <v>5163</v>
      </c>
      <c r="L393" s="45"/>
      <c r="M393" s="220" t="s">
        <v>32</v>
      </c>
      <c r="N393" s="221" t="s">
        <v>47</v>
      </c>
      <c r="O393" s="85"/>
      <c r="P393" s="222">
        <f>O393*H393</f>
        <v>0</v>
      </c>
      <c r="Q393" s="222">
        <v>6.0000000000000002E-05</v>
      </c>
      <c r="R393" s="222">
        <f>Q393*H393</f>
        <v>0.00048000000000000001</v>
      </c>
      <c r="S393" s="222">
        <v>0</v>
      </c>
      <c r="T393" s="223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24" t="s">
        <v>157</v>
      </c>
      <c r="AT393" s="224" t="s">
        <v>152</v>
      </c>
      <c r="AU393" s="224" t="s">
        <v>85</v>
      </c>
      <c r="AY393" s="17" t="s">
        <v>151</v>
      </c>
      <c r="BE393" s="225">
        <f>IF(N393="základní",J393,0)</f>
        <v>0</v>
      </c>
      <c r="BF393" s="225">
        <f>IF(N393="snížená",J393,0)</f>
        <v>0</v>
      </c>
      <c r="BG393" s="225">
        <f>IF(N393="zákl. přenesená",J393,0)</f>
        <v>0</v>
      </c>
      <c r="BH393" s="225">
        <f>IF(N393="sníž. přenesená",J393,0)</f>
        <v>0</v>
      </c>
      <c r="BI393" s="225">
        <f>IF(N393="nulová",J393,0)</f>
        <v>0</v>
      </c>
      <c r="BJ393" s="17" t="s">
        <v>83</v>
      </c>
      <c r="BK393" s="225">
        <f>ROUND(I393*H393,2)</f>
        <v>0</v>
      </c>
      <c r="BL393" s="17" t="s">
        <v>157</v>
      </c>
      <c r="BM393" s="224" t="s">
        <v>5721</v>
      </c>
    </row>
    <row r="394" s="2" customFormat="1">
      <c r="A394" s="39"/>
      <c r="B394" s="40"/>
      <c r="C394" s="41"/>
      <c r="D394" s="280" t="s">
        <v>5165</v>
      </c>
      <c r="E394" s="41"/>
      <c r="F394" s="281" t="s">
        <v>5722</v>
      </c>
      <c r="G394" s="41"/>
      <c r="H394" s="41"/>
      <c r="I394" s="272"/>
      <c r="J394" s="41"/>
      <c r="K394" s="41"/>
      <c r="L394" s="45"/>
      <c r="M394" s="273"/>
      <c r="N394" s="274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7" t="s">
        <v>5165</v>
      </c>
      <c r="AU394" s="17" t="s">
        <v>85</v>
      </c>
    </row>
    <row r="395" s="2" customFormat="1" ht="24.15" customHeight="1">
      <c r="A395" s="39"/>
      <c r="B395" s="40"/>
      <c r="C395" s="213" t="s">
        <v>722</v>
      </c>
      <c r="D395" s="213" t="s">
        <v>152</v>
      </c>
      <c r="E395" s="214" t="s">
        <v>5723</v>
      </c>
      <c r="F395" s="215" t="s">
        <v>5724</v>
      </c>
      <c r="G395" s="216" t="s">
        <v>191</v>
      </c>
      <c r="H395" s="217">
        <v>50</v>
      </c>
      <c r="I395" s="218"/>
      <c r="J395" s="219">
        <f>ROUND(I395*H395,2)</f>
        <v>0</v>
      </c>
      <c r="K395" s="215" t="s">
        <v>5163</v>
      </c>
      <c r="L395" s="45"/>
      <c r="M395" s="220" t="s">
        <v>32</v>
      </c>
      <c r="N395" s="221" t="s">
        <v>47</v>
      </c>
      <c r="O395" s="85"/>
      <c r="P395" s="222">
        <f>O395*H395</f>
        <v>0</v>
      </c>
      <c r="Q395" s="222">
        <v>0</v>
      </c>
      <c r="R395" s="222">
        <f>Q395*H395</f>
        <v>0</v>
      </c>
      <c r="S395" s="222">
        <v>0</v>
      </c>
      <c r="T395" s="223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24" t="s">
        <v>157</v>
      </c>
      <c r="AT395" s="224" t="s">
        <v>152</v>
      </c>
      <c r="AU395" s="224" t="s">
        <v>85</v>
      </c>
      <c r="AY395" s="17" t="s">
        <v>151</v>
      </c>
      <c r="BE395" s="225">
        <f>IF(N395="základní",J395,0)</f>
        <v>0</v>
      </c>
      <c r="BF395" s="225">
        <f>IF(N395="snížená",J395,0)</f>
        <v>0</v>
      </c>
      <c r="BG395" s="225">
        <f>IF(N395="zákl. přenesená",J395,0)</f>
        <v>0</v>
      </c>
      <c r="BH395" s="225">
        <f>IF(N395="sníž. přenesená",J395,0)</f>
        <v>0</v>
      </c>
      <c r="BI395" s="225">
        <f>IF(N395="nulová",J395,0)</f>
        <v>0</v>
      </c>
      <c r="BJ395" s="17" t="s">
        <v>83</v>
      </c>
      <c r="BK395" s="225">
        <f>ROUND(I395*H395,2)</f>
        <v>0</v>
      </c>
      <c r="BL395" s="17" t="s">
        <v>157</v>
      </c>
      <c r="BM395" s="224" t="s">
        <v>5725</v>
      </c>
    </row>
    <row r="396" s="2" customFormat="1">
      <c r="A396" s="39"/>
      <c r="B396" s="40"/>
      <c r="C396" s="41"/>
      <c r="D396" s="280" t="s">
        <v>5165</v>
      </c>
      <c r="E396" s="41"/>
      <c r="F396" s="281" t="s">
        <v>5726</v>
      </c>
      <c r="G396" s="41"/>
      <c r="H396" s="41"/>
      <c r="I396" s="272"/>
      <c r="J396" s="41"/>
      <c r="K396" s="41"/>
      <c r="L396" s="45"/>
      <c r="M396" s="273"/>
      <c r="N396" s="274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7" t="s">
        <v>5165</v>
      </c>
      <c r="AU396" s="17" t="s">
        <v>85</v>
      </c>
    </row>
    <row r="397" s="2" customFormat="1" ht="24.15" customHeight="1">
      <c r="A397" s="39"/>
      <c r="B397" s="40"/>
      <c r="C397" s="213" t="s">
        <v>726</v>
      </c>
      <c r="D397" s="213" t="s">
        <v>152</v>
      </c>
      <c r="E397" s="214" t="s">
        <v>5727</v>
      </c>
      <c r="F397" s="215" t="s">
        <v>5728</v>
      </c>
      <c r="G397" s="216" t="s">
        <v>191</v>
      </c>
      <c r="H397" s="217">
        <v>50</v>
      </c>
      <c r="I397" s="218"/>
      <c r="J397" s="219">
        <f>ROUND(I397*H397,2)</f>
        <v>0</v>
      </c>
      <c r="K397" s="215" t="s">
        <v>5163</v>
      </c>
      <c r="L397" s="45"/>
      <c r="M397" s="220" t="s">
        <v>32</v>
      </c>
      <c r="N397" s="221" t="s">
        <v>47</v>
      </c>
      <c r="O397" s="85"/>
      <c r="P397" s="222">
        <f>O397*H397</f>
        <v>0</v>
      </c>
      <c r="Q397" s="222">
        <v>0</v>
      </c>
      <c r="R397" s="222">
        <f>Q397*H397</f>
        <v>0</v>
      </c>
      <c r="S397" s="222">
        <v>0</v>
      </c>
      <c r="T397" s="223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24" t="s">
        <v>157</v>
      </c>
      <c r="AT397" s="224" t="s">
        <v>152</v>
      </c>
      <c r="AU397" s="224" t="s">
        <v>85</v>
      </c>
      <c r="AY397" s="17" t="s">
        <v>151</v>
      </c>
      <c r="BE397" s="225">
        <f>IF(N397="základní",J397,0)</f>
        <v>0</v>
      </c>
      <c r="BF397" s="225">
        <f>IF(N397="snížená",J397,0)</f>
        <v>0</v>
      </c>
      <c r="BG397" s="225">
        <f>IF(N397="zákl. přenesená",J397,0)</f>
        <v>0</v>
      </c>
      <c r="BH397" s="225">
        <f>IF(N397="sníž. přenesená",J397,0)</f>
        <v>0</v>
      </c>
      <c r="BI397" s="225">
        <f>IF(N397="nulová",J397,0)</f>
        <v>0</v>
      </c>
      <c r="BJ397" s="17" t="s">
        <v>83</v>
      </c>
      <c r="BK397" s="225">
        <f>ROUND(I397*H397,2)</f>
        <v>0</v>
      </c>
      <c r="BL397" s="17" t="s">
        <v>157</v>
      </c>
      <c r="BM397" s="224" t="s">
        <v>5729</v>
      </c>
    </row>
    <row r="398" s="2" customFormat="1">
      <c r="A398" s="39"/>
      <c r="B398" s="40"/>
      <c r="C398" s="41"/>
      <c r="D398" s="280" t="s">
        <v>5165</v>
      </c>
      <c r="E398" s="41"/>
      <c r="F398" s="281" t="s">
        <v>5730</v>
      </c>
      <c r="G398" s="41"/>
      <c r="H398" s="41"/>
      <c r="I398" s="272"/>
      <c r="J398" s="41"/>
      <c r="K398" s="41"/>
      <c r="L398" s="45"/>
      <c r="M398" s="273"/>
      <c r="N398" s="274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7" t="s">
        <v>5165</v>
      </c>
      <c r="AU398" s="17" t="s">
        <v>85</v>
      </c>
    </row>
    <row r="399" s="2" customFormat="1" ht="33" customHeight="1">
      <c r="A399" s="39"/>
      <c r="B399" s="40"/>
      <c r="C399" s="213" t="s">
        <v>730</v>
      </c>
      <c r="D399" s="213" t="s">
        <v>152</v>
      </c>
      <c r="E399" s="214" t="s">
        <v>5731</v>
      </c>
      <c r="F399" s="215" t="s">
        <v>5732</v>
      </c>
      <c r="G399" s="216" t="s">
        <v>191</v>
      </c>
      <c r="H399" s="217">
        <v>5</v>
      </c>
      <c r="I399" s="218"/>
      <c r="J399" s="219">
        <f>ROUND(I399*H399,2)</f>
        <v>0</v>
      </c>
      <c r="K399" s="215" t="s">
        <v>5163</v>
      </c>
      <c r="L399" s="45"/>
      <c r="M399" s="220" t="s">
        <v>32</v>
      </c>
      <c r="N399" s="221" t="s">
        <v>47</v>
      </c>
      <c r="O399" s="85"/>
      <c r="P399" s="222">
        <f>O399*H399</f>
        <v>0</v>
      </c>
      <c r="Q399" s="222">
        <v>0</v>
      </c>
      <c r="R399" s="222">
        <f>Q399*H399</f>
        <v>0</v>
      </c>
      <c r="S399" s="222">
        <v>0</v>
      </c>
      <c r="T399" s="223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24" t="s">
        <v>157</v>
      </c>
      <c r="AT399" s="224" t="s">
        <v>152</v>
      </c>
      <c r="AU399" s="224" t="s">
        <v>85</v>
      </c>
      <c r="AY399" s="17" t="s">
        <v>151</v>
      </c>
      <c r="BE399" s="225">
        <f>IF(N399="základní",J399,0)</f>
        <v>0</v>
      </c>
      <c r="BF399" s="225">
        <f>IF(N399="snížená",J399,0)</f>
        <v>0</v>
      </c>
      <c r="BG399" s="225">
        <f>IF(N399="zákl. přenesená",J399,0)</f>
        <v>0</v>
      </c>
      <c r="BH399" s="225">
        <f>IF(N399="sníž. přenesená",J399,0)</f>
        <v>0</v>
      </c>
      <c r="BI399" s="225">
        <f>IF(N399="nulová",J399,0)</f>
        <v>0</v>
      </c>
      <c r="BJ399" s="17" t="s">
        <v>83</v>
      </c>
      <c r="BK399" s="225">
        <f>ROUND(I399*H399,2)</f>
        <v>0</v>
      </c>
      <c r="BL399" s="17" t="s">
        <v>157</v>
      </c>
      <c r="BM399" s="224" t="s">
        <v>5733</v>
      </c>
    </row>
    <row r="400" s="2" customFormat="1">
      <c r="A400" s="39"/>
      <c r="B400" s="40"/>
      <c r="C400" s="41"/>
      <c r="D400" s="280" t="s">
        <v>5165</v>
      </c>
      <c r="E400" s="41"/>
      <c r="F400" s="281" t="s">
        <v>5734</v>
      </c>
      <c r="G400" s="41"/>
      <c r="H400" s="41"/>
      <c r="I400" s="272"/>
      <c r="J400" s="41"/>
      <c r="K400" s="41"/>
      <c r="L400" s="45"/>
      <c r="M400" s="273"/>
      <c r="N400" s="274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7" t="s">
        <v>5165</v>
      </c>
      <c r="AU400" s="17" t="s">
        <v>85</v>
      </c>
    </row>
    <row r="401" s="2" customFormat="1" ht="33" customHeight="1">
      <c r="A401" s="39"/>
      <c r="B401" s="40"/>
      <c r="C401" s="213" t="s">
        <v>734</v>
      </c>
      <c r="D401" s="213" t="s">
        <v>152</v>
      </c>
      <c r="E401" s="214" t="s">
        <v>5735</v>
      </c>
      <c r="F401" s="215" t="s">
        <v>5736</v>
      </c>
      <c r="G401" s="216" t="s">
        <v>191</v>
      </c>
      <c r="H401" s="217">
        <v>50</v>
      </c>
      <c r="I401" s="218"/>
      <c r="J401" s="219">
        <f>ROUND(I401*H401,2)</f>
        <v>0</v>
      </c>
      <c r="K401" s="215" t="s">
        <v>5163</v>
      </c>
      <c r="L401" s="45"/>
      <c r="M401" s="220" t="s">
        <v>32</v>
      </c>
      <c r="N401" s="221" t="s">
        <v>47</v>
      </c>
      <c r="O401" s="85"/>
      <c r="P401" s="222">
        <f>O401*H401</f>
        <v>0</v>
      </c>
      <c r="Q401" s="222">
        <v>0</v>
      </c>
      <c r="R401" s="222">
        <f>Q401*H401</f>
        <v>0</v>
      </c>
      <c r="S401" s="222">
        <v>0</v>
      </c>
      <c r="T401" s="223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24" t="s">
        <v>157</v>
      </c>
      <c r="AT401" s="224" t="s">
        <v>152</v>
      </c>
      <c r="AU401" s="224" t="s">
        <v>85</v>
      </c>
      <c r="AY401" s="17" t="s">
        <v>151</v>
      </c>
      <c r="BE401" s="225">
        <f>IF(N401="základní",J401,0)</f>
        <v>0</v>
      </c>
      <c r="BF401" s="225">
        <f>IF(N401="snížená",J401,0)</f>
        <v>0</v>
      </c>
      <c r="BG401" s="225">
        <f>IF(N401="zákl. přenesená",J401,0)</f>
        <v>0</v>
      </c>
      <c r="BH401" s="225">
        <f>IF(N401="sníž. přenesená",J401,0)</f>
        <v>0</v>
      </c>
      <c r="BI401" s="225">
        <f>IF(N401="nulová",J401,0)</f>
        <v>0</v>
      </c>
      <c r="BJ401" s="17" t="s">
        <v>83</v>
      </c>
      <c r="BK401" s="225">
        <f>ROUND(I401*H401,2)</f>
        <v>0</v>
      </c>
      <c r="BL401" s="17" t="s">
        <v>157</v>
      </c>
      <c r="BM401" s="224" t="s">
        <v>5737</v>
      </c>
    </row>
    <row r="402" s="2" customFormat="1">
      <c r="A402" s="39"/>
      <c r="B402" s="40"/>
      <c r="C402" s="41"/>
      <c r="D402" s="280" t="s">
        <v>5165</v>
      </c>
      <c r="E402" s="41"/>
      <c r="F402" s="281" t="s">
        <v>5738</v>
      </c>
      <c r="G402" s="41"/>
      <c r="H402" s="41"/>
      <c r="I402" s="272"/>
      <c r="J402" s="41"/>
      <c r="K402" s="41"/>
      <c r="L402" s="45"/>
      <c r="M402" s="273"/>
      <c r="N402" s="274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7" t="s">
        <v>5165</v>
      </c>
      <c r="AU402" s="17" t="s">
        <v>85</v>
      </c>
    </row>
    <row r="403" s="2" customFormat="1" ht="33" customHeight="1">
      <c r="A403" s="39"/>
      <c r="B403" s="40"/>
      <c r="C403" s="213" t="s">
        <v>738</v>
      </c>
      <c r="D403" s="213" t="s">
        <v>152</v>
      </c>
      <c r="E403" s="214" t="s">
        <v>5739</v>
      </c>
      <c r="F403" s="215" t="s">
        <v>5740</v>
      </c>
      <c r="G403" s="216" t="s">
        <v>191</v>
      </c>
      <c r="H403" s="217">
        <v>30</v>
      </c>
      <c r="I403" s="218"/>
      <c r="J403" s="219">
        <f>ROUND(I403*H403,2)</f>
        <v>0</v>
      </c>
      <c r="K403" s="215" t="s">
        <v>5163</v>
      </c>
      <c r="L403" s="45"/>
      <c r="M403" s="220" t="s">
        <v>32</v>
      </c>
      <c r="N403" s="221" t="s">
        <v>47</v>
      </c>
      <c r="O403" s="85"/>
      <c r="P403" s="222">
        <f>O403*H403</f>
        <v>0</v>
      </c>
      <c r="Q403" s="222">
        <v>0</v>
      </c>
      <c r="R403" s="222">
        <f>Q403*H403</f>
        <v>0</v>
      </c>
      <c r="S403" s="222">
        <v>0</v>
      </c>
      <c r="T403" s="223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24" t="s">
        <v>157</v>
      </c>
      <c r="AT403" s="224" t="s">
        <v>152</v>
      </c>
      <c r="AU403" s="224" t="s">
        <v>85</v>
      </c>
      <c r="AY403" s="17" t="s">
        <v>151</v>
      </c>
      <c r="BE403" s="225">
        <f>IF(N403="základní",J403,0)</f>
        <v>0</v>
      </c>
      <c r="BF403" s="225">
        <f>IF(N403="snížená",J403,0)</f>
        <v>0</v>
      </c>
      <c r="BG403" s="225">
        <f>IF(N403="zákl. přenesená",J403,0)</f>
        <v>0</v>
      </c>
      <c r="BH403" s="225">
        <f>IF(N403="sníž. přenesená",J403,0)</f>
        <v>0</v>
      </c>
      <c r="BI403" s="225">
        <f>IF(N403="nulová",J403,0)</f>
        <v>0</v>
      </c>
      <c r="BJ403" s="17" t="s">
        <v>83</v>
      </c>
      <c r="BK403" s="225">
        <f>ROUND(I403*H403,2)</f>
        <v>0</v>
      </c>
      <c r="BL403" s="17" t="s">
        <v>157</v>
      </c>
      <c r="BM403" s="224" t="s">
        <v>5741</v>
      </c>
    </row>
    <row r="404" s="2" customFormat="1">
      <c r="A404" s="39"/>
      <c r="B404" s="40"/>
      <c r="C404" s="41"/>
      <c r="D404" s="280" t="s">
        <v>5165</v>
      </c>
      <c r="E404" s="41"/>
      <c r="F404" s="281" t="s">
        <v>5742</v>
      </c>
      <c r="G404" s="41"/>
      <c r="H404" s="41"/>
      <c r="I404" s="272"/>
      <c r="J404" s="41"/>
      <c r="K404" s="41"/>
      <c r="L404" s="45"/>
      <c r="M404" s="273"/>
      <c r="N404" s="274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7" t="s">
        <v>5165</v>
      </c>
      <c r="AU404" s="17" t="s">
        <v>85</v>
      </c>
    </row>
    <row r="405" s="2" customFormat="1" ht="16.5" customHeight="1">
      <c r="A405" s="39"/>
      <c r="B405" s="40"/>
      <c r="C405" s="213" t="s">
        <v>742</v>
      </c>
      <c r="D405" s="213" t="s">
        <v>152</v>
      </c>
      <c r="E405" s="214" t="s">
        <v>5743</v>
      </c>
      <c r="F405" s="215" t="s">
        <v>5744</v>
      </c>
      <c r="G405" s="216" t="s">
        <v>172</v>
      </c>
      <c r="H405" s="217">
        <v>50</v>
      </c>
      <c r="I405" s="218"/>
      <c r="J405" s="219">
        <f>ROUND(I405*H405,2)</f>
        <v>0</v>
      </c>
      <c r="K405" s="215" t="s">
        <v>5163</v>
      </c>
      <c r="L405" s="45"/>
      <c r="M405" s="220" t="s">
        <v>32</v>
      </c>
      <c r="N405" s="221" t="s">
        <v>47</v>
      </c>
      <c r="O405" s="85"/>
      <c r="P405" s="222">
        <f>O405*H405</f>
        <v>0</v>
      </c>
      <c r="Q405" s="222">
        <v>0</v>
      </c>
      <c r="R405" s="222">
        <f>Q405*H405</f>
        <v>0</v>
      </c>
      <c r="S405" s="222">
        <v>0</v>
      </c>
      <c r="T405" s="223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24" t="s">
        <v>220</v>
      </c>
      <c r="AT405" s="224" t="s">
        <v>152</v>
      </c>
      <c r="AU405" s="224" t="s">
        <v>85</v>
      </c>
      <c r="AY405" s="17" t="s">
        <v>151</v>
      </c>
      <c r="BE405" s="225">
        <f>IF(N405="základní",J405,0)</f>
        <v>0</v>
      </c>
      <c r="BF405" s="225">
        <f>IF(N405="snížená",J405,0)</f>
        <v>0</v>
      </c>
      <c r="BG405" s="225">
        <f>IF(N405="zákl. přenesená",J405,0)</f>
        <v>0</v>
      </c>
      <c r="BH405" s="225">
        <f>IF(N405="sníž. přenesená",J405,0)</f>
        <v>0</v>
      </c>
      <c r="BI405" s="225">
        <f>IF(N405="nulová",J405,0)</f>
        <v>0</v>
      </c>
      <c r="BJ405" s="17" t="s">
        <v>83</v>
      </c>
      <c r="BK405" s="225">
        <f>ROUND(I405*H405,2)</f>
        <v>0</v>
      </c>
      <c r="BL405" s="17" t="s">
        <v>220</v>
      </c>
      <c r="BM405" s="224" t="s">
        <v>5745</v>
      </c>
    </row>
    <row r="406" s="2" customFormat="1">
      <c r="A406" s="39"/>
      <c r="B406" s="40"/>
      <c r="C406" s="41"/>
      <c r="D406" s="280" t="s">
        <v>5165</v>
      </c>
      <c r="E406" s="41"/>
      <c r="F406" s="281" t="s">
        <v>5746</v>
      </c>
      <c r="G406" s="41"/>
      <c r="H406" s="41"/>
      <c r="I406" s="272"/>
      <c r="J406" s="41"/>
      <c r="K406" s="41"/>
      <c r="L406" s="45"/>
      <c r="M406" s="273"/>
      <c r="N406" s="274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7" t="s">
        <v>5165</v>
      </c>
      <c r="AU406" s="17" t="s">
        <v>85</v>
      </c>
    </row>
    <row r="407" s="2" customFormat="1" ht="16.5" customHeight="1">
      <c r="A407" s="39"/>
      <c r="B407" s="40"/>
      <c r="C407" s="226" t="s">
        <v>746</v>
      </c>
      <c r="D407" s="226" t="s">
        <v>159</v>
      </c>
      <c r="E407" s="227" t="s">
        <v>5747</v>
      </c>
      <c r="F407" s="228" t="s">
        <v>5748</v>
      </c>
      <c r="G407" s="229" t="s">
        <v>191</v>
      </c>
      <c r="H407" s="230">
        <v>10</v>
      </c>
      <c r="I407" s="231"/>
      <c r="J407" s="232">
        <f>ROUND(I407*H407,2)</f>
        <v>0</v>
      </c>
      <c r="K407" s="228" t="s">
        <v>5163</v>
      </c>
      <c r="L407" s="233"/>
      <c r="M407" s="234" t="s">
        <v>32</v>
      </c>
      <c r="N407" s="235" t="s">
        <v>47</v>
      </c>
      <c r="O407" s="85"/>
      <c r="P407" s="222">
        <f>O407*H407</f>
        <v>0</v>
      </c>
      <c r="Q407" s="222">
        <v>0.00089999999999999998</v>
      </c>
      <c r="R407" s="222">
        <f>Q407*H407</f>
        <v>0.0089999999999999993</v>
      </c>
      <c r="S407" s="222">
        <v>0</v>
      </c>
      <c r="T407" s="223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4" t="s">
        <v>163</v>
      </c>
      <c r="AT407" s="224" t="s">
        <v>159</v>
      </c>
      <c r="AU407" s="224" t="s">
        <v>85</v>
      </c>
      <c r="AY407" s="17" t="s">
        <v>151</v>
      </c>
      <c r="BE407" s="225">
        <f>IF(N407="základní",J407,0)</f>
        <v>0</v>
      </c>
      <c r="BF407" s="225">
        <f>IF(N407="snížená",J407,0)</f>
        <v>0</v>
      </c>
      <c r="BG407" s="225">
        <f>IF(N407="zákl. přenesená",J407,0)</f>
        <v>0</v>
      </c>
      <c r="BH407" s="225">
        <f>IF(N407="sníž. přenesená",J407,0)</f>
        <v>0</v>
      </c>
      <c r="BI407" s="225">
        <f>IF(N407="nulová",J407,0)</f>
        <v>0</v>
      </c>
      <c r="BJ407" s="17" t="s">
        <v>83</v>
      </c>
      <c r="BK407" s="225">
        <f>ROUND(I407*H407,2)</f>
        <v>0</v>
      </c>
      <c r="BL407" s="17" t="s">
        <v>164</v>
      </c>
      <c r="BM407" s="224" t="s">
        <v>5749</v>
      </c>
    </row>
    <row r="408" s="14" customFormat="1">
      <c r="A408" s="14"/>
      <c r="B408" s="249"/>
      <c r="C408" s="250"/>
      <c r="D408" s="240" t="s">
        <v>951</v>
      </c>
      <c r="E408" s="250"/>
      <c r="F408" s="252" t="s">
        <v>5750</v>
      </c>
      <c r="G408" s="250"/>
      <c r="H408" s="253">
        <v>10</v>
      </c>
      <c r="I408" s="254"/>
      <c r="J408" s="250"/>
      <c r="K408" s="250"/>
      <c r="L408" s="255"/>
      <c r="M408" s="256"/>
      <c r="N408" s="257"/>
      <c r="O408" s="257"/>
      <c r="P408" s="257"/>
      <c r="Q408" s="257"/>
      <c r="R408" s="257"/>
      <c r="S408" s="257"/>
      <c r="T408" s="258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9" t="s">
        <v>951</v>
      </c>
      <c r="AU408" s="259" t="s">
        <v>85</v>
      </c>
      <c r="AV408" s="14" t="s">
        <v>85</v>
      </c>
      <c r="AW408" s="14" t="s">
        <v>4</v>
      </c>
      <c r="AX408" s="14" t="s">
        <v>83</v>
      </c>
      <c r="AY408" s="259" t="s">
        <v>151</v>
      </c>
    </row>
    <row r="409" s="2" customFormat="1" ht="16.5" customHeight="1">
      <c r="A409" s="39"/>
      <c r="B409" s="40"/>
      <c r="C409" s="226" t="s">
        <v>750</v>
      </c>
      <c r="D409" s="226" t="s">
        <v>159</v>
      </c>
      <c r="E409" s="227" t="s">
        <v>5751</v>
      </c>
      <c r="F409" s="228" t="s">
        <v>5752</v>
      </c>
      <c r="G409" s="229" t="s">
        <v>162</v>
      </c>
      <c r="H409" s="230">
        <v>7</v>
      </c>
      <c r="I409" s="231"/>
      <c r="J409" s="232">
        <f>ROUND(I409*H409,2)</f>
        <v>0</v>
      </c>
      <c r="K409" s="228" t="s">
        <v>5163</v>
      </c>
      <c r="L409" s="233"/>
      <c r="M409" s="234" t="s">
        <v>32</v>
      </c>
      <c r="N409" s="235" t="s">
        <v>47</v>
      </c>
      <c r="O409" s="85"/>
      <c r="P409" s="222">
        <f>O409*H409</f>
        <v>0</v>
      </c>
      <c r="Q409" s="222">
        <v>0.11799999999999999</v>
      </c>
      <c r="R409" s="222">
        <f>Q409*H409</f>
        <v>0.82599999999999996</v>
      </c>
      <c r="S409" s="222">
        <v>0</v>
      </c>
      <c r="T409" s="223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24" t="s">
        <v>163</v>
      </c>
      <c r="AT409" s="224" t="s">
        <v>159</v>
      </c>
      <c r="AU409" s="224" t="s">
        <v>85</v>
      </c>
      <c r="AY409" s="17" t="s">
        <v>151</v>
      </c>
      <c r="BE409" s="225">
        <f>IF(N409="základní",J409,0)</f>
        <v>0</v>
      </c>
      <c r="BF409" s="225">
        <f>IF(N409="snížená",J409,0)</f>
        <v>0</v>
      </c>
      <c r="BG409" s="225">
        <f>IF(N409="zákl. přenesená",J409,0)</f>
        <v>0</v>
      </c>
      <c r="BH409" s="225">
        <f>IF(N409="sníž. přenesená",J409,0)</f>
        <v>0</v>
      </c>
      <c r="BI409" s="225">
        <f>IF(N409="nulová",J409,0)</f>
        <v>0</v>
      </c>
      <c r="BJ409" s="17" t="s">
        <v>83</v>
      </c>
      <c r="BK409" s="225">
        <f>ROUND(I409*H409,2)</f>
        <v>0</v>
      </c>
      <c r="BL409" s="17" t="s">
        <v>164</v>
      </c>
      <c r="BM409" s="224" t="s">
        <v>5753</v>
      </c>
    </row>
    <row r="410" s="2" customFormat="1">
      <c r="A410" s="39"/>
      <c r="B410" s="40"/>
      <c r="C410" s="41"/>
      <c r="D410" s="240" t="s">
        <v>2145</v>
      </c>
      <c r="E410" s="41"/>
      <c r="F410" s="271" t="s">
        <v>5754</v>
      </c>
      <c r="G410" s="41"/>
      <c r="H410" s="41"/>
      <c r="I410" s="272"/>
      <c r="J410" s="41"/>
      <c r="K410" s="41"/>
      <c r="L410" s="45"/>
      <c r="M410" s="273"/>
      <c r="N410" s="274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7" t="s">
        <v>2145</v>
      </c>
      <c r="AU410" s="17" t="s">
        <v>85</v>
      </c>
    </row>
    <row r="411" s="2" customFormat="1" ht="16.5" customHeight="1">
      <c r="A411" s="39"/>
      <c r="B411" s="40"/>
      <c r="C411" s="226" t="s">
        <v>754</v>
      </c>
      <c r="D411" s="226" t="s">
        <v>159</v>
      </c>
      <c r="E411" s="227" t="s">
        <v>5755</v>
      </c>
      <c r="F411" s="228" t="s">
        <v>5756</v>
      </c>
      <c r="G411" s="229" t="s">
        <v>554</v>
      </c>
      <c r="H411" s="230">
        <v>0.10000000000000001</v>
      </c>
      <c r="I411" s="231"/>
      <c r="J411" s="232">
        <f>ROUND(I411*H411,2)</f>
        <v>0</v>
      </c>
      <c r="K411" s="228" t="s">
        <v>5163</v>
      </c>
      <c r="L411" s="233"/>
      <c r="M411" s="234" t="s">
        <v>32</v>
      </c>
      <c r="N411" s="235" t="s">
        <v>47</v>
      </c>
      <c r="O411" s="85"/>
      <c r="P411" s="222">
        <f>O411*H411</f>
        <v>0</v>
      </c>
      <c r="Q411" s="222">
        <v>1</v>
      </c>
      <c r="R411" s="222">
        <f>Q411*H411</f>
        <v>0.10000000000000001</v>
      </c>
      <c r="S411" s="222">
        <v>0</v>
      </c>
      <c r="T411" s="223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24" t="s">
        <v>668</v>
      </c>
      <c r="AT411" s="224" t="s">
        <v>159</v>
      </c>
      <c r="AU411" s="224" t="s">
        <v>85</v>
      </c>
      <c r="AY411" s="17" t="s">
        <v>151</v>
      </c>
      <c r="BE411" s="225">
        <f>IF(N411="základní",J411,0)</f>
        <v>0</v>
      </c>
      <c r="BF411" s="225">
        <f>IF(N411="snížená",J411,0)</f>
        <v>0</v>
      </c>
      <c r="BG411" s="225">
        <f>IF(N411="zákl. přenesená",J411,0)</f>
        <v>0</v>
      </c>
      <c r="BH411" s="225">
        <f>IF(N411="sníž. přenesená",J411,0)</f>
        <v>0</v>
      </c>
      <c r="BI411" s="225">
        <f>IF(N411="nulová",J411,0)</f>
        <v>0</v>
      </c>
      <c r="BJ411" s="17" t="s">
        <v>83</v>
      </c>
      <c r="BK411" s="225">
        <f>ROUND(I411*H411,2)</f>
        <v>0</v>
      </c>
      <c r="BL411" s="17" t="s">
        <v>668</v>
      </c>
      <c r="BM411" s="224" t="s">
        <v>5757</v>
      </c>
    </row>
    <row r="412" s="2" customFormat="1">
      <c r="A412" s="39"/>
      <c r="B412" s="40"/>
      <c r="C412" s="41"/>
      <c r="D412" s="240" t="s">
        <v>2145</v>
      </c>
      <c r="E412" s="41"/>
      <c r="F412" s="271" t="s">
        <v>5758</v>
      </c>
      <c r="G412" s="41"/>
      <c r="H412" s="41"/>
      <c r="I412" s="272"/>
      <c r="J412" s="41"/>
      <c r="K412" s="41"/>
      <c r="L412" s="45"/>
      <c r="M412" s="273"/>
      <c r="N412" s="274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7" t="s">
        <v>2145</v>
      </c>
      <c r="AU412" s="17" t="s">
        <v>85</v>
      </c>
    </row>
    <row r="413" s="2" customFormat="1" ht="16.5" customHeight="1">
      <c r="A413" s="39"/>
      <c r="B413" s="40"/>
      <c r="C413" s="226" t="s">
        <v>758</v>
      </c>
      <c r="D413" s="226" t="s">
        <v>159</v>
      </c>
      <c r="E413" s="227" t="s">
        <v>5759</v>
      </c>
      <c r="F413" s="228" t="s">
        <v>5760</v>
      </c>
      <c r="G413" s="229" t="s">
        <v>554</v>
      </c>
      <c r="H413" s="230">
        <v>0.10000000000000001</v>
      </c>
      <c r="I413" s="231"/>
      <c r="J413" s="232">
        <f>ROUND(I413*H413,2)</f>
        <v>0</v>
      </c>
      <c r="K413" s="228" t="s">
        <v>5163</v>
      </c>
      <c r="L413" s="233"/>
      <c r="M413" s="234" t="s">
        <v>32</v>
      </c>
      <c r="N413" s="235" t="s">
        <v>47</v>
      </c>
      <c r="O413" s="85"/>
      <c r="P413" s="222">
        <f>O413*H413</f>
        <v>0</v>
      </c>
      <c r="Q413" s="222">
        <v>1</v>
      </c>
      <c r="R413" s="222">
        <f>Q413*H413</f>
        <v>0.10000000000000001</v>
      </c>
      <c r="S413" s="222">
        <v>0</v>
      </c>
      <c r="T413" s="223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24" t="s">
        <v>668</v>
      </c>
      <c r="AT413" s="224" t="s">
        <v>159</v>
      </c>
      <c r="AU413" s="224" t="s">
        <v>85</v>
      </c>
      <c r="AY413" s="17" t="s">
        <v>151</v>
      </c>
      <c r="BE413" s="225">
        <f>IF(N413="základní",J413,0)</f>
        <v>0</v>
      </c>
      <c r="BF413" s="225">
        <f>IF(N413="snížená",J413,0)</f>
        <v>0</v>
      </c>
      <c r="BG413" s="225">
        <f>IF(N413="zákl. přenesená",J413,0)</f>
        <v>0</v>
      </c>
      <c r="BH413" s="225">
        <f>IF(N413="sníž. přenesená",J413,0)</f>
        <v>0</v>
      </c>
      <c r="BI413" s="225">
        <f>IF(N413="nulová",J413,0)</f>
        <v>0</v>
      </c>
      <c r="BJ413" s="17" t="s">
        <v>83</v>
      </c>
      <c r="BK413" s="225">
        <f>ROUND(I413*H413,2)</f>
        <v>0</v>
      </c>
      <c r="BL413" s="17" t="s">
        <v>668</v>
      </c>
      <c r="BM413" s="224" t="s">
        <v>5761</v>
      </c>
    </row>
    <row r="414" s="2" customFormat="1" ht="16.5" customHeight="1">
      <c r="A414" s="39"/>
      <c r="B414" s="40"/>
      <c r="C414" s="226" t="s">
        <v>762</v>
      </c>
      <c r="D414" s="226" t="s">
        <v>159</v>
      </c>
      <c r="E414" s="227" t="s">
        <v>5762</v>
      </c>
      <c r="F414" s="228" t="s">
        <v>5763</v>
      </c>
      <c r="G414" s="229" t="s">
        <v>554</v>
      </c>
      <c r="H414" s="230">
        <v>0.10000000000000001</v>
      </c>
      <c r="I414" s="231"/>
      <c r="J414" s="232">
        <f>ROUND(I414*H414,2)</f>
        <v>0</v>
      </c>
      <c r="K414" s="228" t="s">
        <v>5163</v>
      </c>
      <c r="L414" s="233"/>
      <c r="M414" s="234" t="s">
        <v>32</v>
      </c>
      <c r="N414" s="235" t="s">
        <v>47</v>
      </c>
      <c r="O414" s="85"/>
      <c r="P414" s="222">
        <f>O414*H414</f>
        <v>0</v>
      </c>
      <c r="Q414" s="222">
        <v>1</v>
      </c>
      <c r="R414" s="222">
        <f>Q414*H414</f>
        <v>0.10000000000000001</v>
      </c>
      <c r="S414" s="222">
        <v>0</v>
      </c>
      <c r="T414" s="223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24" t="s">
        <v>668</v>
      </c>
      <c r="AT414" s="224" t="s">
        <v>159</v>
      </c>
      <c r="AU414" s="224" t="s">
        <v>85</v>
      </c>
      <c r="AY414" s="17" t="s">
        <v>151</v>
      </c>
      <c r="BE414" s="225">
        <f>IF(N414="základní",J414,0)</f>
        <v>0</v>
      </c>
      <c r="BF414" s="225">
        <f>IF(N414="snížená",J414,0)</f>
        <v>0</v>
      </c>
      <c r="BG414" s="225">
        <f>IF(N414="zákl. přenesená",J414,0)</f>
        <v>0</v>
      </c>
      <c r="BH414" s="225">
        <f>IF(N414="sníž. přenesená",J414,0)</f>
        <v>0</v>
      </c>
      <c r="BI414" s="225">
        <f>IF(N414="nulová",J414,0)</f>
        <v>0</v>
      </c>
      <c r="BJ414" s="17" t="s">
        <v>83</v>
      </c>
      <c r="BK414" s="225">
        <f>ROUND(I414*H414,2)</f>
        <v>0</v>
      </c>
      <c r="BL414" s="17" t="s">
        <v>668</v>
      </c>
      <c r="BM414" s="224" t="s">
        <v>5764</v>
      </c>
    </row>
    <row r="415" s="2" customFormat="1" ht="16.5" customHeight="1">
      <c r="A415" s="39"/>
      <c r="B415" s="40"/>
      <c r="C415" s="226" t="s">
        <v>769</v>
      </c>
      <c r="D415" s="226" t="s">
        <v>159</v>
      </c>
      <c r="E415" s="227" t="s">
        <v>5765</v>
      </c>
      <c r="F415" s="228" t="s">
        <v>5766</v>
      </c>
      <c r="G415" s="229" t="s">
        <v>162</v>
      </c>
      <c r="H415" s="230">
        <v>5</v>
      </c>
      <c r="I415" s="231"/>
      <c r="J415" s="232">
        <f>ROUND(I415*H415,2)</f>
        <v>0</v>
      </c>
      <c r="K415" s="228" t="s">
        <v>5163</v>
      </c>
      <c r="L415" s="233"/>
      <c r="M415" s="234" t="s">
        <v>32</v>
      </c>
      <c r="N415" s="235" t="s">
        <v>47</v>
      </c>
      <c r="O415" s="85"/>
      <c r="P415" s="222">
        <f>O415*H415</f>
        <v>0</v>
      </c>
      <c r="Q415" s="222">
        <v>0.00044000000000000002</v>
      </c>
      <c r="R415" s="222">
        <f>Q415*H415</f>
        <v>0.0022000000000000001</v>
      </c>
      <c r="S415" s="222">
        <v>0</v>
      </c>
      <c r="T415" s="223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24" t="s">
        <v>163</v>
      </c>
      <c r="AT415" s="224" t="s">
        <v>159</v>
      </c>
      <c r="AU415" s="224" t="s">
        <v>85</v>
      </c>
      <c r="AY415" s="17" t="s">
        <v>151</v>
      </c>
      <c r="BE415" s="225">
        <f>IF(N415="základní",J415,0)</f>
        <v>0</v>
      </c>
      <c r="BF415" s="225">
        <f>IF(N415="snížená",J415,0)</f>
        <v>0</v>
      </c>
      <c r="BG415" s="225">
        <f>IF(N415="zákl. přenesená",J415,0)</f>
        <v>0</v>
      </c>
      <c r="BH415" s="225">
        <f>IF(N415="sníž. přenesená",J415,0)</f>
        <v>0</v>
      </c>
      <c r="BI415" s="225">
        <f>IF(N415="nulová",J415,0)</f>
        <v>0</v>
      </c>
      <c r="BJ415" s="17" t="s">
        <v>83</v>
      </c>
      <c r="BK415" s="225">
        <f>ROUND(I415*H415,2)</f>
        <v>0</v>
      </c>
      <c r="BL415" s="17" t="s">
        <v>164</v>
      </c>
      <c r="BM415" s="224" t="s">
        <v>5767</v>
      </c>
    </row>
    <row r="416" s="2" customFormat="1" ht="16.5" customHeight="1">
      <c r="A416" s="39"/>
      <c r="B416" s="40"/>
      <c r="C416" s="226" t="s">
        <v>773</v>
      </c>
      <c r="D416" s="226" t="s">
        <v>159</v>
      </c>
      <c r="E416" s="227" t="s">
        <v>5768</v>
      </c>
      <c r="F416" s="228" t="s">
        <v>5769</v>
      </c>
      <c r="G416" s="229" t="s">
        <v>191</v>
      </c>
      <c r="H416" s="230">
        <v>6</v>
      </c>
      <c r="I416" s="231"/>
      <c r="J416" s="232">
        <f>ROUND(I416*H416,2)</f>
        <v>0</v>
      </c>
      <c r="K416" s="228" t="s">
        <v>5163</v>
      </c>
      <c r="L416" s="233"/>
      <c r="M416" s="234" t="s">
        <v>32</v>
      </c>
      <c r="N416" s="235" t="s">
        <v>47</v>
      </c>
      <c r="O416" s="85"/>
      <c r="P416" s="222">
        <f>O416*H416</f>
        <v>0</v>
      </c>
      <c r="Q416" s="222">
        <v>0.0054999999999999997</v>
      </c>
      <c r="R416" s="222">
        <f>Q416*H416</f>
        <v>0.033000000000000002</v>
      </c>
      <c r="S416" s="222">
        <v>0</v>
      </c>
      <c r="T416" s="223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24" t="s">
        <v>163</v>
      </c>
      <c r="AT416" s="224" t="s">
        <v>159</v>
      </c>
      <c r="AU416" s="224" t="s">
        <v>85</v>
      </c>
      <c r="AY416" s="17" t="s">
        <v>151</v>
      </c>
      <c r="BE416" s="225">
        <f>IF(N416="základní",J416,0)</f>
        <v>0</v>
      </c>
      <c r="BF416" s="225">
        <f>IF(N416="snížená",J416,0)</f>
        <v>0</v>
      </c>
      <c r="BG416" s="225">
        <f>IF(N416="zákl. přenesená",J416,0)</f>
        <v>0</v>
      </c>
      <c r="BH416" s="225">
        <f>IF(N416="sníž. přenesená",J416,0)</f>
        <v>0</v>
      </c>
      <c r="BI416" s="225">
        <f>IF(N416="nulová",J416,0)</f>
        <v>0</v>
      </c>
      <c r="BJ416" s="17" t="s">
        <v>83</v>
      </c>
      <c r="BK416" s="225">
        <f>ROUND(I416*H416,2)</f>
        <v>0</v>
      </c>
      <c r="BL416" s="17" t="s">
        <v>164</v>
      </c>
      <c r="BM416" s="224" t="s">
        <v>5770</v>
      </c>
    </row>
    <row r="417" s="2" customFormat="1" ht="16.5" customHeight="1">
      <c r="A417" s="39"/>
      <c r="B417" s="40"/>
      <c r="C417" s="226" t="s">
        <v>777</v>
      </c>
      <c r="D417" s="226" t="s">
        <v>159</v>
      </c>
      <c r="E417" s="227" t="s">
        <v>5771</v>
      </c>
      <c r="F417" s="228" t="s">
        <v>5772</v>
      </c>
      <c r="G417" s="229" t="s">
        <v>554</v>
      </c>
      <c r="H417" s="230">
        <v>0.10000000000000001</v>
      </c>
      <c r="I417" s="231"/>
      <c r="J417" s="232">
        <f>ROUND(I417*H417,2)</f>
        <v>0</v>
      </c>
      <c r="K417" s="228" t="s">
        <v>5163</v>
      </c>
      <c r="L417" s="233"/>
      <c r="M417" s="234" t="s">
        <v>32</v>
      </c>
      <c r="N417" s="235" t="s">
        <v>47</v>
      </c>
      <c r="O417" s="85"/>
      <c r="P417" s="222">
        <f>O417*H417</f>
        <v>0</v>
      </c>
      <c r="Q417" s="222">
        <v>1</v>
      </c>
      <c r="R417" s="222">
        <f>Q417*H417</f>
        <v>0.10000000000000001</v>
      </c>
      <c r="S417" s="222">
        <v>0</v>
      </c>
      <c r="T417" s="223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24" t="s">
        <v>668</v>
      </c>
      <c r="AT417" s="224" t="s">
        <v>159</v>
      </c>
      <c r="AU417" s="224" t="s">
        <v>85</v>
      </c>
      <c r="AY417" s="17" t="s">
        <v>151</v>
      </c>
      <c r="BE417" s="225">
        <f>IF(N417="základní",J417,0)</f>
        <v>0</v>
      </c>
      <c r="BF417" s="225">
        <f>IF(N417="snížená",J417,0)</f>
        <v>0</v>
      </c>
      <c r="BG417" s="225">
        <f>IF(N417="zákl. přenesená",J417,0)</f>
        <v>0</v>
      </c>
      <c r="BH417" s="225">
        <f>IF(N417="sníž. přenesená",J417,0)</f>
        <v>0</v>
      </c>
      <c r="BI417" s="225">
        <f>IF(N417="nulová",J417,0)</f>
        <v>0</v>
      </c>
      <c r="BJ417" s="17" t="s">
        <v>83</v>
      </c>
      <c r="BK417" s="225">
        <f>ROUND(I417*H417,2)</f>
        <v>0</v>
      </c>
      <c r="BL417" s="17" t="s">
        <v>668</v>
      </c>
      <c r="BM417" s="224" t="s">
        <v>5773</v>
      </c>
    </row>
    <row r="418" s="2" customFormat="1" ht="16.5" customHeight="1">
      <c r="A418" s="39"/>
      <c r="B418" s="40"/>
      <c r="C418" s="226" t="s">
        <v>781</v>
      </c>
      <c r="D418" s="226" t="s">
        <v>159</v>
      </c>
      <c r="E418" s="227" t="s">
        <v>5774</v>
      </c>
      <c r="F418" s="228" t="s">
        <v>5775</v>
      </c>
      <c r="G418" s="229" t="s">
        <v>554</v>
      </c>
      <c r="H418" s="230">
        <v>0.10000000000000001</v>
      </c>
      <c r="I418" s="231"/>
      <c r="J418" s="232">
        <f>ROUND(I418*H418,2)</f>
        <v>0</v>
      </c>
      <c r="K418" s="228" t="s">
        <v>5163</v>
      </c>
      <c r="L418" s="233"/>
      <c r="M418" s="234" t="s">
        <v>32</v>
      </c>
      <c r="N418" s="235" t="s">
        <v>47</v>
      </c>
      <c r="O418" s="85"/>
      <c r="P418" s="222">
        <f>O418*H418</f>
        <v>0</v>
      </c>
      <c r="Q418" s="222">
        <v>1</v>
      </c>
      <c r="R418" s="222">
        <f>Q418*H418</f>
        <v>0.10000000000000001</v>
      </c>
      <c r="S418" s="222">
        <v>0</v>
      </c>
      <c r="T418" s="223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24" t="s">
        <v>668</v>
      </c>
      <c r="AT418" s="224" t="s">
        <v>159</v>
      </c>
      <c r="AU418" s="224" t="s">
        <v>85</v>
      </c>
      <c r="AY418" s="17" t="s">
        <v>151</v>
      </c>
      <c r="BE418" s="225">
        <f>IF(N418="základní",J418,0)</f>
        <v>0</v>
      </c>
      <c r="BF418" s="225">
        <f>IF(N418="snížená",J418,0)</f>
        <v>0</v>
      </c>
      <c r="BG418" s="225">
        <f>IF(N418="zákl. přenesená",J418,0)</f>
        <v>0</v>
      </c>
      <c r="BH418" s="225">
        <f>IF(N418="sníž. přenesená",J418,0)</f>
        <v>0</v>
      </c>
      <c r="BI418" s="225">
        <f>IF(N418="nulová",J418,0)</f>
        <v>0</v>
      </c>
      <c r="BJ418" s="17" t="s">
        <v>83</v>
      </c>
      <c r="BK418" s="225">
        <f>ROUND(I418*H418,2)</f>
        <v>0</v>
      </c>
      <c r="BL418" s="17" t="s">
        <v>668</v>
      </c>
      <c r="BM418" s="224" t="s">
        <v>5776</v>
      </c>
    </row>
    <row r="419" s="2" customFormat="1" ht="16.5" customHeight="1">
      <c r="A419" s="39"/>
      <c r="B419" s="40"/>
      <c r="C419" s="226" t="s">
        <v>785</v>
      </c>
      <c r="D419" s="226" t="s">
        <v>159</v>
      </c>
      <c r="E419" s="227" t="s">
        <v>5777</v>
      </c>
      <c r="F419" s="228" t="s">
        <v>5778</v>
      </c>
      <c r="G419" s="229" t="s">
        <v>554</v>
      </c>
      <c r="H419" s="230">
        <v>7.875</v>
      </c>
      <c r="I419" s="231"/>
      <c r="J419" s="232">
        <f>ROUND(I419*H419,2)</f>
        <v>0</v>
      </c>
      <c r="K419" s="228" t="s">
        <v>5163</v>
      </c>
      <c r="L419" s="233"/>
      <c r="M419" s="234" t="s">
        <v>32</v>
      </c>
      <c r="N419" s="235" t="s">
        <v>47</v>
      </c>
      <c r="O419" s="85"/>
      <c r="P419" s="222">
        <f>O419*H419</f>
        <v>0</v>
      </c>
      <c r="Q419" s="222">
        <v>1</v>
      </c>
      <c r="R419" s="222">
        <f>Q419*H419</f>
        <v>7.875</v>
      </c>
      <c r="S419" s="222">
        <v>0</v>
      </c>
      <c r="T419" s="223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24" t="s">
        <v>163</v>
      </c>
      <c r="AT419" s="224" t="s">
        <v>159</v>
      </c>
      <c r="AU419" s="224" t="s">
        <v>85</v>
      </c>
      <c r="AY419" s="17" t="s">
        <v>151</v>
      </c>
      <c r="BE419" s="225">
        <f>IF(N419="základní",J419,0)</f>
        <v>0</v>
      </c>
      <c r="BF419" s="225">
        <f>IF(N419="snížená",J419,0)</f>
        <v>0</v>
      </c>
      <c r="BG419" s="225">
        <f>IF(N419="zákl. přenesená",J419,0)</f>
        <v>0</v>
      </c>
      <c r="BH419" s="225">
        <f>IF(N419="sníž. přenesená",J419,0)</f>
        <v>0</v>
      </c>
      <c r="BI419" s="225">
        <f>IF(N419="nulová",J419,0)</f>
        <v>0</v>
      </c>
      <c r="BJ419" s="17" t="s">
        <v>83</v>
      </c>
      <c r="BK419" s="225">
        <f>ROUND(I419*H419,2)</f>
        <v>0</v>
      </c>
      <c r="BL419" s="17" t="s">
        <v>164</v>
      </c>
      <c r="BM419" s="224" t="s">
        <v>5779</v>
      </c>
    </row>
    <row r="420" s="13" customFormat="1">
      <c r="A420" s="13"/>
      <c r="B420" s="238"/>
      <c r="C420" s="239"/>
      <c r="D420" s="240" t="s">
        <v>951</v>
      </c>
      <c r="E420" s="241" t="s">
        <v>32</v>
      </c>
      <c r="F420" s="242" t="s">
        <v>5780</v>
      </c>
      <c r="G420" s="239"/>
      <c r="H420" s="241" t="s">
        <v>32</v>
      </c>
      <c r="I420" s="243"/>
      <c r="J420" s="239"/>
      <c r="K420" s="239"/>
      <c r="L420" s="244"/>
      <c r="M420" s="245"/>
      <c r="N420" s="246"/>
      <c r="O420" s="246"/>
      <c r="P420" s="246"/>
      <c r="Q420" s="246"/>
      <c r="R420" s="246"/>
      <c r="S420" s="246"/>
      <c r="T420" s="247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8" t="s">
        <v>951</v>
      </c>
      <c r="AU420" s="248" t="s">
        <v>85</v>
      </c>
      <c r="AV420" s="13" t="s">
        <v>83</v>
      </c>
      <c r="AW420" s="13" t="s">
        <v>38</v>
      </c>
      <c r="AX420" s="13" t="s">
        <v>76</v>
      </c>
      <c r="AY420" s="248" t="s">
        <v>151</v>
      </c>
    </row>
    <row r="421" s="14" customFormat="1">
      <c r="A421" s="14"/>
      <c r="B421" s="249"/>
      <c r="C421" s="250"/>
      <c r="D421" s="240" t="s">
        <v>951</v>
      </c>
      <c r="E421" s="251" t="s">
        <v>32</v>
      </c>
      <c r="F421" s="252" t="s">
        <v>5781</v>
      </c>
      <c r="G421" s="250"/>
      <c r="H421" s="253">
        <v>7.875</v>
      </c>
      <c r="I421" s="254"/>
      <c r="J421" s="250"/>
      <c r="K421" s="250"/>
      <c r="L421" s="255"/>
      <c r="M421" s="256"/>
      <c r="N421" s="257"/>
      <c r="O421" s="257"/>
      <c r="P421" s="257"/>
      <c r="Q421" s="257"/>
      <c r="R421" s="257"/>
      <c r="S421" s="257"/>
      <c r="T421" s="258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9" t="s">
        <v>951</v>
      </c>
      <c r="AU421" s="259" t="s">
        <v>85</v>
      </c>
      <c r="AV421" s="14" t="s">
        <v>85</v>
      </c>
      <c r="AW421" s="14" t="s">
        <v>38</v>
      </c>
      <c r="AX421" s="14" t="s">
        <v>76</v>
      </c>
      <c r="AY421" s="259" t="s">
        <v>151</v>
      </c>
    </row>
    <row r="422" s="15" customFormat="1">
      <c r="A422" s="15"/>
      <c r="B422" s="260"/>
      <c r="C422" s="261"/>
      <c r="D422" s="240" t="s">
        <v>951</v>
      </c>
      <c r="E422" s="262" t="s">
        <v>32</v>
      </c>
      <c r="F422" s="263" t="s">
        <v>954</v>
      </c>
      <c r="G422" s="261"/>
      <c r="H422" s="264">
        <v>7.875</v>
      </c>
      <c r="I422" s="265"/>
      <c r="J422" s="261"/>
      <c r="K422" s="261"/>
      <c r="L422" s="266"/>
      <c r="M422" s="267"/>
      <c r="N422" s="268"/>
      <c r="O422" s="268"/>
      <c r="P422" s="268"/>
      <c r="Q422" s="268"/>
      <c r="R422" s="268"/>
      <c r="S422" s="268"/>
      <c r="T422" s="269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70" t="s">
        <v>951</v>
      </c>
      <c r="AU422" s="270" t="s">
        <v>85</v>
      </c>
      <c r="AV422" s="15" t="s">
        <v>157</v>
      </c>
      <c r="AW422" s="15" t="s">
        <v>38</v>
      </c>
      <c r="AX422" s="15" t="s">
        <v>83</v>
      </c>
      <c r="AY422" s="270" t="s">
        <v>151</v>
      </c>
    </row>
    <row r="423" s="2" customFormat="1" ht="16.5" customHeight="1">
      <c r="A423" s="39"/>
      <c r="B423" s="40"/>
      <c r="C423" s="213" t="s">
        <v>791</v>
      </c>
      <c r="D423" s="213" t="s">
        <v>152</v>
      </c>
      <c r="E423" s="214" t="s">
        <v>5782</v>
      </c>
      <c r="F423" s="215" t="s">
        <v>5783</v>
      </c>
      <c r="G423" s="216" t="s">
        <v>172</v>
      </c>
      <c r="H423" s="217">
        <v>25</v>
      </c>
      <c r="I423" s="218"/>
      <c r="J423" s="219">
        <f>ROUND(I423*H423,2)</f>
        <v>0</v>
      </c>
      <c r="K423" s="215" t="s">
        <v>5163</v>
      </c>
      <c r="L423" s="45"/>
      <c r="M423" s="220" t="s">
        <v>32</v>
      </c>
      <c r="N423" s="221" t="s">
        <v>47</v>
      </c>
      <c r="O423" s="85"/>
      <c r="P423" s="222">
        <f>O423*H423</f>
        <v>0</v>
      </c>
      <c r="Q423" s="222">
        <v>0</v>
      </c>
      <c r="R423" s="222">
        <f>Q423*H423</f>
        <v>0</v>
      </c>
      <c r="S423" s="222">
        <v>0</v>
      </c>
      <c r="T423" s="223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24" t="s">
        <v>220</v>
      </c>
      <c r="AT423" s="224" t="s">
        <v>152</v>
      </c>
      <c r="AU423" s="224" t="s">
        <v>85</v>
      </c>
      <c r="AY423" s="17" t="s">
        <v>151</v>
      </c>
      <c r="BE423" s="225">
        <f>IF(N423="základní",J423,0)</f>
        <v>0</v>
      </c>
      <c r="BF423" s="225">
        <f>IF(N423="snížená",J423,0)</f>
        <v>0</v>
      </c>
      <c r="BG423" s="225">
        <f>IF(N423="zákl. přenesená",J423,0)</f>
        <v>0</v>
      </c>
      <c r="BH423" s="225">
        <f>IF(N423="sníž. přenesená",J423,0)</f>
        <v>0</v>
      </c>
      <c r="BI423" s="225">
        <f>IF(N423="nulová",J423,0)</f>
        <v>0</v>
      </c>
      <c r="BJ423" s="17" t="s">
        <v>83</v>
      </c>
      <c r="BK423" s="225">
        <f>ROUND(I423*H423,2)</f>
        <v>0</v>
      </c>
      <c r="BL423" s="17" t="s">
        <v>220</v>
      </c>
      <c r="BM423" s="224" t="s">
        <v>5784</v>
      </c>
    </row>
    <row r="424" s="2" customFormat="1">
      <c r="A424" s="39"/>
      <c r="B424" s="40"/>
      <c r="C424" s="41"/>
      <c r="D424" s="280" t="s">
        <v>5165</v>
      </c>
      <c r="E424" s="41"/>
      <c r="F424" s="281" t="s">
        <v>5785</v>
      </c>
      <c r="G424" s="41"/>
      <c r="H424" s="41"/>
      <c r="I424" s="272"/>
      <c r="J424" s="41"/>
      <c r="K424" s="41"/>
      <c r="L424" s="45"/>
      <c r="M424" s="273"/>
      <c r="N424" s="274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7" t="s">
        <v>5165</v>
      </c>
      <c r="AU424" s="17" t="s">
        <v>85</v>
      </c>
    </row>
    <row r="425" s="2" customFormat="1" ht="16.5" customHeight="1">
      <c r="A425" s="39"/>
      <c r="B425" s="40"/>
      <c r="C425" s="213" t="s">
        <v>795</v>
      </c>
      <c r="D425" s="213" t="s">
        <v>152</v>
      </c>
      <c r="E425" s="214" t="s">
        <v>5786</v>
      </c>
      <c r="F425" s="215" t="s">
        <v>5787</v>
      </c>
      <c r="G425" s="216" t="s">
        <v>172</v>
      </c>
      <c r="H425" s="217">
        <v>25</v>
      </c>
      <c r="I425" s="218"/>
      <c r="J425" s="219">
        <f>ROUND(I425*H425,2)</f>
        <v>0</v>
      </c>
      <c r="K425" s="215" t="s">
        <v>5163</v>
      </c>
      <c r="L425" s="45"/>
      <c r="M425" s="220" t="s">
        <v>32</v>
      </c>
      <c r="N425" s="221" t="s">
        <v>47</v>
      </c>
      <c r="O425" s="85"/>
      <c r="P425" s="222">
        <f>O425*H425</f>
        <v>0</v>
      </c>
      <c r="Q425" s="222">
        <v>0</v>
      </c>
      <c r="R425" s="222">
        <f>Q425*H425</f>
        <v>0</v>
      </c>
      <c r="S425" s="222">
        <v>0</v>
      </c>
      <c r="T425" s="223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24" t="s">
        <v>220</v>
      </c>
      <c r="AT425" s="224" t="s">
        <v>152</v>
      </c>
      <c r="AU425" s="224" t="s">
        <v>85</v>
      </c>
      <c r="AY425" s="17" t="s">
        <v>151</v>
      </c>
      <c r="BE425" s="225">
        <f>IF(N425="základní",J425,0)</f>
        <v>0</v>
      </c>
      <c r="BF425" s="225">
        <f>IF(N425="snížená",J425,0)</f>
        <v>0</v>
      </c>
      <c r="BG425" s="225">
        <f>IF(N425="zákl. přenesená",J425,0)</f>
        <v>0</v>
      </c>
      <c r="BH425" s="225">
        <f>IF(N425="sníž. přenesená",J425,0)</f>
        <v>0</v>
      </c>
      <c r="BI425" s="225">
        <f>IF(N425="nulová",J425,0)</f>
        <v>0</v>
      </c>
      <c r="BJ425" s="17" t="s">
        <v>83</v>
      </c>
      <c r="BK425" s="225">
        <f>ROUND(I425*H425,2)</f>
        <v>0</v>
      </c>
      <c r="BL425" s="17" t="s">
        <v>220</v>
      </c>
      <c r="BM425" s="224" t="s">
        <v>5788</v>
      </c>
    </row>
    <row r="426" s="2" customFormat="1">
      <c r="A426" s="39"/>
      <c r="B426" s="40"/>
      <c r="C426" s="41"/>
      <c r="D426" s="280" t="s">
        <v>5165</v>
      </c>
      <c r="E426" s="41"/>
      <c r="F426" s="281" t="s">
        <v>5789</v>
      </c>
      <c r="G426" s="41"/>
      <c r="H426" s="41"/>
      <c r="I426" s="272"/>
      <c r="J426" s="41"/>
      <c r="K426" s="41"/>
      <c r="L426" s="45"/>
      <c r="M426" s="273"/>
      <c r="N426" s="274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7" t="s">
        <v>5165</v>
      </c>
      <c r="AU426" s="17" t="s">
        <v>85</v>
      </c>
    </row>
    <row r="427" s="2" customFormat="1" ht="21.75" customHeight="1">
      <c r="A427" s="39"/>
      <c r="B427" s="40"/>
      <c r="C427" s="213" t="s">
        <v>799</v>
      </c>
      <c r="D427" s="213" t="s">
        <v>152</v>
      </c>
      <c r="E427" s="214" t="s">
        <v>5790</v>
      </c>
      <c r="F427" s="215" t="s">
        <v>5791</v>
      </c>
      <c r="G427" s="216" t="s">
        <v>191</v>
      </c>
      <c r="H427" s="217">
        <v>50</v>
      </c>
      <c r="I427" s="218"/>
      <c r="J427" s="219">
        <f>ROUND(I427*H427,2)</f>
        <v>0</v>
      </c>
      <c r="K427" s="215" t="s">
        <v>5163</v>
      </c>
      <c r="L427" s="45"/>
      <c r="M427" s="220" t="s">
        <v>32</v>
      </c>
      <c r="N427" s="221" t="s">
        <v>47</v>
      </c>
      <c r="O427" s="85"/>
      <c r="P427" s="222">
        <f>O427*H427</f>
        <v>0</v>
      </c>
      <c r="Q427" s="222">
        <v>9.0000000000000006E-05</v>
      </c>
      <c r="R427" s="222">
        <f>Q427*H427</f>
        <v>0.0045000000000000005</v>
      </c>
      <c r="S427" s="222">
        <v>0</v>
      </c>
      <c r="T427" s="223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24" t="s">
        <v>83</v>
      </c>
      <c r="AT427" s="224" t="s">
        <v>152</v>
      </c>
      <c r="AU427" s="224" t="s">
        <v>85</v>
      </c>
      <c r="AY427" s="17" t="s">
        <v>151</v>
      </c>
      <c r="BE427" s="225">
        <f>IF(N427="základní",J427,0)</f>
        <v>0</v>
      </c>
      <c r="BF427" s="225">
        <f>IF(N427="snížená",J427,0)</f>
        <v>0</v>
      </c>
      <c r="BG427" s="225">
        <f>IF(N427="zákl. přenesená",J427,0)</f>
        <v>0</v>
      </c>
      <c r="BH427" s="225">
        <f>IF(N427="sníž. přenesená",J427,0)</f>
        <v>0</v>
      </c>
      <c r="BI427" s="225">
        <f>IF(N427="nulová",J427,0)</f>
        <v>0</v>
      </c>
      <c r="BJ427" s="17" t="s">
        <v>83</v>
      </c>
      <c r="BK427" s="225">
        <f>ROUND(I427*H427,2)</f>
        <v>0</v>
      </c>
      <c r="BL427" s="17" t="s">
        <v>83</v>
      </c>
      <c r="BM427" s="224" t="s">
        <v>5792</v>
      </c>
    </row>
    <row r="428" s="2" customFormat="1">
      <c r="A428" s="39"/>
      <c r="B428" s="40"/>
      <c r="C428" s="41"/>
      <c r="D428" s="280" t="s">
        <v>5165</v>
      </c>
      <c r="E428" s="41"/>
      <c r="F428" s="281" t="s">
        <v>5793</v>
      </c>
      <c r="G428" s="41"/>
      <c r="H428" s="41"/>
      <c r="I428" s="272"/>
      <c r="J428" s="41"/>
      <c r="K428" s="41"/>
      <c r="L428" s="45"/>
      <c r="M428" s="273"/>
      <c r="N428" s="274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7" t="s">
        <v>5165</v>
      </c>
      <c r="AU428" s="17" t="s">
        <v>85</v>
      </c>
    </row>
    <row r="429" s="2" customFormat="1" ht="33" customHeight="1">
      <c r="A429" s="39"/>
      <c r="B429" s="40"/>
      <c r="C429" s="213" t="s">
        <v>803</v>
      </c>
      <c r="D429" s="213" t="s">
        <v>152</v>
      </c>
      <c r="E429" s="214" t="s">
        <v>5794</v>
      </c>
      <c r="F429" s="215" t="s">
        <v>5795</v>
      </c>
      <c r="G429" s="216" t="s">
        <v>191</v>
      </c>
      <c r="H429" s="217">
        <v>50</v>
      </c>
      <c r="I429" s="218"/>
      <c r="J429" s="219">
        <f>ROUND(I429*H429,2)</f>
        <v>0</v>
      </c>
      <c r="K429" s="215" t="s">
        <v>5163</v>
      </c>
      <c r="L429" s="45"/>
      <c r="M429" s="220" t="s">
        <v>32</v>
      </c>
      <c r="N429" s="221" t="s">
        <v>47</v>
      </c>
      <c r="O429" s="85"/>
      <c r="P429" s="222">
        <f>O429*H429</f>
        <v>0</v>
      </c>
      <c r="Q429" s="222">
        <v>0</v>
      </c>
      <c r="R429" s="222">
        <f>Q429*H429</f>
        <v>0</v>
      </c>
      <c r="S429" s="222">
        <v>0</v>
      </c>
      <c r="T429" s="223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24" t="s">
        <v>157</v>
      </c>
      <c r="AT429" s="224" t="s">
        <v>152</v>
      </c>
      <c r="AU429" s="224" t="s">
        <v>85</v>
      </c>
      <c r="AY429" s="17" t="s">
        <v>151</v>
      </c>
      <c r="BE429" s="225">
        <f>IF(N429="základní",J429,0)</f>
        <v>0</v>
      </c>
      <c r="BF429" s="225">
        <f>IF(N429="snížená",J429,0)</f>
        <v>0</v>
      </c>
      <c r="BG429" s="225">
        <f>IF(N429="zákl. přenesená",J429,0)</f>
        <v>0</v>
      </c>
      <c r="BH429" s="225">
        <f>IF(N429="sníž. přenesená",J429,0)</f>
        <v>0</v>
      </c>
      <c r="BI429" s="225">
        <f>IF(N429="nulová",J429,0)</f>
        <v>0</v>
      </c>
      <c r="BJ429" s="17" t="s">
        <v>83</v>
      </c>
      <c r="BK429" s="225">
        <f>ROUND(I429*H429,2)</f>
        <v>0</v>
      </c>
      <c r="BL429" s="17" t="s">
        <v>157</v>
      </c>
      <c r="BM429" s="224" t="s">
        <v>5796</v>
      </c>
    </row>
    <row r="430" s="2" customFormat="1">
      <c r="A430" s="39"/>
      <c r="B430" s="40"/>
      <c r="C430" s="41"/>
      <c r="D430" s="280" t="s">
        <v>5165</v>
      </c>
      <c r="E430" s="41"/>
      <c r="F430" s="281" t="s">
        <v>5797</v>
      </c>
      <c r="G430" s="41"/>
      <c r="H430" s="41"/>
      <c r="I430" s="272"/>
      <c r="J430" s="41"/>
      <c r="K430" s="41"/>
      <c r="L430" s="45"/>
      <c r="M430" s="273"/>
      <c r="N430" s="274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7" t="s">
        <v>5165</v>
      </c>
      <c r="AU430" s="17" t="s">
        <v>85</v>
      </c>
    </row>
    <row r="431" s="2" customFormat="1" ht="24.15" customHeight="1">
      <c r="A431" s="39"/>
      <c r="B431" s="40"/>
      <c r="C431" s="213" t="s">
        <v>807</v>
      </c>
      <c r="D431" s="213" t="s">
        <v>152</v>
      </c>
      <c r="E431" s="214" t="s">
        <v>5798</v>
      </c>
      <c r="F431" s="215" t="s">
        <v>5799</v>
      </c>
      <c r="G431" s="216" t="s">
        <v>191</v>
      </c>
      <c r="H431" s="217">
        <v>10</v>
      </c>
      <c r="I431" s="218"/>
      <c r="J431" s="219">
        <f>ROUND(I431*H431,2)</f>
        <v>0</v>
      </c>
      <c r="K431" s="215" t="s">
        <v>5163</v>
      </c>
      <c r="L431" s="45"/>
      <c r="M431" s="220" t="s">
        <v>32</v>
      </c>
      <c r="N431" s="221" t="s">
        <v>47</v>
      </c>
      <c r="O431" s="85"/>
      <c r="P431" s="222">
        <f>O431*H431</f>
        <v>0</v>
      </c>
      <c r="Q431" s="222">
        <v>3.0000000000000001E-05</v>
      </c>
      <c r="R431" s="222">
        <f>Q431*H431</f>
        <v>0.00030000000000000003</v>
      </c>
      <c r="S431" s="222">
        <v>0</v>
      </c>
      <c r="T431" s="223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24" t="s">
        <v>157</v>
      </c>
      <c r="AT431" s="224" t="s">
        <v>152</v>
      </c>
      <c r="AU431" s="224" t="s">
        <v>85</v>
      </c>
      <c r="AY431" s="17" t="s">
        <v>151</v>
      </c>
      <c r="BE431" s="225">
        <f>IF(N431="základní",J431,0)</f>
        <v>0</v>
      </c>
      <c r="BF431" s="225">
        <f>IF(N431="snížená",J431,0)</f>
        <v>0</v>
      </c>
      <c r="BG431" s="225">
        <f>IF(N431="zákl. přenesená",J431,0)</f>
        <v>0</v>
      </c>
      <c r="BH431" s="225">
        <f>IF(N431="sníž. přenesená",J431,0)</f>
        <v>0</v>
      </c>
      <c r="BI431" s="225">
        <f>IF(N431="nulová",J431,0)</f>
        <v>0</v>
      </c>
      <c r="BJ431" s="17" t="s">
        <v>83</v>
      </c>
      <c r="BK431" s="225">
        <f>ROUND(I431*H431,2)</f>
        <v>0</v>
      </c>
      <c r="BL431" s="17" t="s">
        <v>157</v>
      </c>
      <c r="BM431" s="224" t="s">
        <v>5800</v>
      </c>
    </row>
    <row r="432" s="2" customFormat="1">
      <c r="A432" s="39"/>
      <c r="B432" s="40"/>
      <c r="C432" s="41"/>
      <c r="D432" s="280" t="s">
        <v>5165</v>
      </c>
      <c r="E432" s="41"/>
      <c r="F432" s="281" t="s">
        <v>5801</v>
      </c>
      <c r="G432" s="41"/>
      <c r="H432" s="41"/>
      <c r="I432" s="272"/>
      <c r="J432" s="41"/>
      <c r="K432" s="41"/>
      <c r="L432" s="45"/>
      <c r="M432" s="273"/>
      <c r="N432" s="274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7" t="s">
        <v>5165</v>
      </c>
      <c r="AU432" s="17" t="s">
        <v>85</v>
      </c>
    </row>
    <row r="433" s="2" customFormat="1" ht="24.15" customHeight="1">
      <c r="A433" s="39"/>
      <c r="B433" s="40"/>
      <c r="C433" s="213" t="s">
        <v>811</v>
      </c>
      <c r="D433" s="213" t="s">
        <v>152</v>
      </c>
      <c r="E433" s="214" t="s">
        <v>5802</v>
      </c>
      <c r="F433" s="215" t="s">
        <v>5803</v>
      </c>
      <c r="G433" s="216" t="s">
        <v>162</v>
      </c>
      <c r="H433" s="217">
        <v>2</v>
      </c>
      <c r="I433" s="218"/>
      <c r="J433" s="219">
        <f>ROUND(I433*H433,2)</f>
        <v>0</v>
      </c>
      <c r="K433" s="215" t="s">
        <v>5163</v>
      </c>
      <c r="L433" s="45"/>
      <c r="M433" s="220" t="s">
        <v>32</v>
      </c>
      <c r="N433" s="221" t="s">
        <v>47</v>
      </c>
      <c r="O433" s="85"/>
      <c r="P433" s="222">
        <f>O433*H433</f>
        <v>0</v>
      </c>
      <c r="Q433" s="222">
        <v>0</v>
      </c>
      <c r="R433" s="222">
        <f>Q433*H433</f>
        <v>0</v>
      </c>
      <c r="S433" s="222">
        <v>0</v>
      </c>
      <c r="T433" s="223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24" t="s">
        <v>157</v>
      </c>
      <c r="AT433" s="224" t="s">
        <v>152</v>
      </c>
      <c r="AU433" s="224" t="s">
        <v>85</v>
      </c>
      <c r="AY433" s="17" t="s">
        <v>151</v>
      </c>
      <c r="BE433" s="225">
        <f>IF(N433="základní",J433,0)</f>
        <v>0</v>
      </c>
      <c r="BF433" s="225">
        <f>IF(N433="snížená",J433,0)</f>
        <v>0</v>
      </c>
      <c r="BG433" s="225">
        <f>IF(N433="zákl. přenesená",J433,0)</f>
        <v>0</v>
      </c>
      <c r="BH433" s="225">
        <f>IF(N433="sníž. přenesená",J433,0)</f>
        <v>0</v>
      </c>
      <c r="BI433" s="225">
        <f>IF(N433="nulová",J433,0)</f>
        <v>0</v>
      </c>
      <c r="BJ433" s="17" t="s">
        <v>83</v>
      </c>
      <c r="BK433" s="225">
        <f>ROUND(I433*H433,2)</f>
        <v>0</v>
      </c>
      <c r="BL433" s="17" t="s">
        <v>157</v>
      </c>
      <c r="BM433" s="224" t="s">
        <v>5804</v>
      </c>
    </row>
    <row r="434" s="2" customFormat="1">
      <c r="A434" s="39"/>
      <c r="B434" s="40"/>
      <c r="C434" s="41"/>
      <c r="D434" s="280" t="s">
        <v>5165</v>
      </c>
      <c r="E434" s="41"/>
      <c r="F434" s="281" t="s">
        <v>5805</v>
      </c>
      <c r="G434" s="41"/>
      <c r="H434" s="41"/>
      <c r="I434" s="272"/>
      <c r="J434" s="41"/>
      <c r="K434" s="41"/>
      <c r="L434" s="45"/>
      <c r="M434" s="273"/>
      <c r="N434" s="274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7" t="s">
        <v>5165</v>
      </c>
      <c r="AU434" s="17" t="s">
        <v>85</v>
      </c>
    </row>
    <row r="435" s="2" customFormat="1" ht="24.15" customHeight="1">
      <c r="A435" s="39"/>
      <c r="B435" s="40"/>
      <c r="C435" s="213" t="s">
        <v>815</v>
      </c>
      <c r="D435" s="213" t="s">
        <v>152</v>
      </c>
      <c r="E435" s="214" t="s">
        <v>5806</v>
      </c>
      <c r="F435" s="215" t="s">
        <v>5807</v>
      </c>
      <c r="G435" s="216" t="s">
        <v>162</v>
      </c>
      <c r="H435" s="217">
        <v>2</v>
      </c>
      <c r="I435" s="218"/>
      <c r="J435" s="219">
        <f>ROUND(I435*H435,2)</f>
        <v>0</v>
      </c>
      <c r="K435" s="215" t="s">
        <v>5163</v>
      </c>
      <c r="L435" s="45"/>
      <c r="M435" s="220" t="s">
        <v>32</v>
      </c>
      <c r="N435" s="221" t="s">
        <v>47</v>
      </c>
      <c r="O435" s="85"/>
      <c r="P435" s="222">
        <f>O435*H435</f>
        <v>0</v>
      </c>
      <c r="Q435" s="222">
        <v>0</v>
      </c>
      <c r="R435" s="222">
        <f>Q435*H435</f>
        <v>0</v>
      </c>
      <c r="S435" s="222">
        <v>0</v>
      </c>
      <c r="T435" s="223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24" t="s">
        <v>157</v>
      </c>
      <c r="AT435" s="224" t="s">
        <v>152</v>
      </c>
      <c r="AU435" s="224" t="s">
        <v>85</v>
      </c>
      <c r="AY435" s="17" t="s">
        <v>151</v>
      </c>
      <c r="BE435" s="225">
        <f>IF(N435="základní",J435,0)</f>
        <v>0</v>
      </c>
      <c r="BF435" s="225">
        <f>IF(N435="snížená",J435,0)</f>
        <v>0</v>
      </c>
      <c r="BG435" s="225">
        <f>IF(N435="zákl. přenesená",J435,0)</f>
        <v>0</v>
      </c>
      <c r="BH435" s="225">
        <f>IF(N435="sníž. přenesená",J435,0)</f>
        <v>0</v>
      </c>
      <c r="BI435" s="225">
        <f>IF(N435="nulová",J435,0)</f>
        <v>0</v>
      </c>
      <c r="BJ435" s="17" t="s">
        <v>83</v>
      </c>
      <c r="BK435" s="225">
        <f>ROUND(I435*H435,2)</f>
        <v>0</v>
      </c>
      <c r="BL435" s="17" t="s">
        <v>157</v>
      </c>
      <c r="BM435" s="224" t="s">
        <v>5808</v>
      </c>
    </row>
    <row r="436" s="2" customFormat="1">
      <c r="A436" s="39"/>
      <c r="B436" s="40"/>
      <c r="C436" s="41"/>
      <c r="D436" s="280" t="s">
        <v>5165</v>
      </c>
      <c r="E436" s="41"/>
      <c r="F436" s="281" t="s">
        <v>5809</v>
      </c>
      <c r="G436" s="41"/>
      <c r="H436" s="41"/>
      <c r="I436" s="272"/>
      <c r="J436" s="41"/>
      <c r="K436" s="41"/>
      <c r="L436" s="45"/>
      <c r="M436" s="273"/>
      <c r="N436" s="274"/>
      <c r="O436" s="85"/>
      <c r="P436" s="85"/>
      <c r="Q436" s="85"/>
      <c r="R436" s="85"/>
      <c r="S436" s="85"/>
      <c r="T436" s="86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7" t="s">
        <v>5165</v>
      </c>
      <c r="AU436" s="17" t="s">
        <v>85</v>
      </c>
    </row>
    <row r="437" s="2" customFormat="1" ht="24.15" customHeight="1">
      <c r="A437" s="39"/>
      <c r="B437" s="40"/>
      <c r="C437" s="213" t="s">
        <v>819</v>
      </c>
      <c r="D437" s="213" t="s">
        <v>152</v>
      </c>
      <c r="E437" s="214" t="s">
        <v>5810</v>
      </c>
      <c r="F437" s="215" t="s">
        <v>5811</v>
      </c>
      <c r="G437" s="216" t="s">
        <v>172</v>
      </c>
      <c r="H437" s="217">
        <v>25</v>
      </c>
      <c r="I437" s="218"/>
      <c r="J437" s="219">
        <f>ROUND(I437*H437,2)</f>
        <v>0</v>
      </c>
      <c r="K437" s="215" t="s">
        <v>5163</v>
      </c>
      <c r="L437" s="45"/>
      <c r="M437" s="220" t="s">
        <v>32</v>
      </c>
      <c r="N437" s="221" t="s">
        <v>47</v>
      </c>
      <c r="O437" s="85"/>
      <c r="P437" s="222">
        <f>O437*H437</f>
        <v>0</v>
      </c>
      <c r="Q437" s="222">
        <v>0.083500000000000005</v>
      </c>
      <c r="R437" s="222">
        <f>Q437*H437</f>
        <v>2.0874999999999999</v>
      </c>
      <c r="S437" s="222">
        <v>0</v>
      </c>
      <c r="T437" s="223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24" t="s">
        <v>164</v>
      </c>
      <c r="AT437" s="224" t="s">
        <v>152</v>
      </c>
      <c r="AU437" s="224" t="s">
        <v>85</v>
      </c>
      <c r="AY437" s="17" t="s">
        <v>151</v>
      </c>
      <c r="BE437" s="225">
        <f>IF(N437="základní",J437,0)</f>
        <v>0</v>
      </c>
      <c r="BF437" s="225">
        <f>IF(N437="snížená",J437,0)</f>
        <v>0</v>
      </c>
      <c r="BG437" s="225">
        <f>IF(N437="zákl. přenesená",J437,0)</f>
        <v>0</v>
      </c>
      <c r="BH437" s="225">
        <f>IF(N437="sníž. přenesená",J437,0)</f>
        <v>0</v>
      </c>
      <c r="BI437" s="225">
        <f>IF(N437="nulová",J437,0)</f>
        <v>0</v>
      </c>
      <c r="BJ437" s="17" t="s">
        <v>83</v>
      </c>
      <c r="BK437" s="225">
        <f>ROUND(I437*H437,2)</f>
        <v>0</v>
      </c>
      <c r="BL437" s="17" t="s">
        <v>164</v>
      </c>
      <c r="BM437" s="224" t="s">
        <v>5812</v>
      </c>
    </row>
    <row r="438" s="2" customFormat="1">
      <c r="A438" s="39"/>
      <c r="B438" s="40"/>
      <c r="C438" s="41"/>
      <c r="D438" s="280" t="s">
        <v>5165</v>
      </c>
      <c r="E438" s="41"/>
      <c r="F438" s="281" t="s">
        <v>5813</v>
      </c>
      <c r="G438" s="41"/>
      <c r="H438" s="41"/>
      <c r="I438" s="272"/>
      <c r="J438" s="41"/>
      <c r="K438" s="41"/>
      <c r="L438" s="45"/>
      <c r="M438" s="273"/>
      <c r="N438" s="274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7" t="s">
        <v>5165</v>
      </c>
      <c r="AU438" s="17" t="s">
        <v>85</v>
      </c>
    </row>
    <row r="439" s="2" customFormat="1" ht="21.75" customHeight="1">
      <c r="A439" s="39"/>
      <c r="B439" s="40"/>
      <c r="C439" s="213" t="s">
        <v>823</v>
      </c>
      <c r="D439" s="213" t="s">
        <v>152</v>
      </c>
      <c r="E439" s="214" t="s">
        <v>5814</v>
      </c>
      <c r="F439" s="215" t="s">
        <v>5815</v>
      </c>
      <c r="G439" s="216" t="s">
        <v>191</v>
      </c>
      <c r="H439" s="217">
        <v>50</v>
      </c>
      <c r="I439" s="218"/>
      <c r="J439" s="219">
        <f>ROUND(I439*H439,2)</f>
        <v>0</v>
      </c>
      <c r="K439" s="215" t="s">
        <v>5163</v>
      </c>
      <c r="L439" s="45"/>
      <c r="M439" s="220" t="s">
        <v>32</v>
      </c>
      <c r="N439" s="221" t="s">
        <v>47</v>
      </c>
      <c r="O439" s="85"/>
      <c r="P439" s="222">
        <f>O439*H439</f>
        <v>0</v>
      </c>
      <c r="Q439" s="222">
        <v>6.9999999999999994E-05</v>
      </c>
      <c r="R439" s="222">
        <f>Q439*H439</f>
        <v>0.0034999999999999996</v>
      </c>
      <c r="S439" s="222">
        <v>0</v>
      </c>
      <c r="T439" s="223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24" t="s">
        <v>220</v>
      </c>
      <c r="AT439" s="224" t="s">
        <v>152</v>
      </c>
      <c r="AU439" s="224" t="s">
        <v>85</v>
      </c>
      <c r="AY439" s="17" t="s">
        <v>151</v>
      </c>
      <c r="BE439" s="225">
        <f>IF(N439="základní",J439,0)</f>
        <v>0</v>
      </c>
      <c r="BF439" s="225">
        <f>IF(N439="snížená",J439,0)</f>
        <v>0</v>
      </c>
      <c r="BG439" s="225">
        <f>IF(N439="zákl. přenesená",J439,0)</f>
        <v>0</v>
      </c>
      <c r="BH439" s="225">
        <f>IF(N439="sníž. přenesená",J439,0)</f>
        <v>0</v>
      </c>
      <c r="BI439" s="225">
        <f>IF(N439="nulová",J439,0)</f>
        <v>0</v>
      </c>
      <c r="BJ439" s="17" t="s">
        <v>83</v>
      </c>
      <c r="BK439" s="225">
        <f>ROUND(I439*H439,2)</f>
        <v>0</v>
      </c>
      <c r="BL439" s="17" t="s">
        <v>220</v>
      </c>
      <c r="BM439" s="224" t="s">
        <v>5816</v>
      </c>
    </row>
    <row r="440" s="2" customFormat="1">
      <c r="A440" s="39"/>
      <c r="B440" s="40"/>
      <c r="C440" s="41"/>
      <c r="D440" s="280" t="s">
        <v>5165</v>
      </c>
      <c r="E440" s="41"/>
      <c r="F440" s="281" t="s">
        <v>5817</v>
      </c>
      <c r="G440" s="41"/>
      <c r="H440" s="41"/>
      <c r="I440" s="272"/>
      <c r="J440" s="41"/>
      <c r="K440" s="41"/>
      <c r="L440" s="45"/>
      <c r="M440" s="273"/>
      <c r="N440" s="274"/>
      <c r="O440" s="85"/>
      <c r="P440" s="85"/>
      <c r="Q440" s="85"/>
      <c r="R440" s="85"/>
      <c r="S440" s="85"/>
      <c r="T440" s="86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7" t="s">
        <v>5165</v>
      </c>
      <c r="AU440" s="17" t="s">
        <v>85</v>
      </c>
    </row>
    <row r="441" s="2" customFormat="1" ht="33" customHeight="1">
      <c r="A441" s="39"/>
      <c r="B441" s="40"/>
      <c r="C441" s="213" t="s">
        <v>827</v>
      </c>
      <c r="D441" s="213" t="s">
        <v>152</v>
      </c>
      <c r="E441" s="214" t="s">
        <v>5818</v>
      </c>
      <c r="F441" s="215" t="s">
        <v>5819</v>
      </c>
      <c r="G441" s="216" t="s">
        <v>172</v>
      </c>
      <c r="H441" s="217">
        <v>1</v>
      </c>
      <c r="I441" s="218"/>
      <c r="J441" s="219">
        <f>ROUND(I441*H441,2)</f>
        <v>0</v>
      </c>
      <c r="K441" s="215" t="s">
        <v>5163</v>
      </c>
      <c r="L441" s="45"/>
      <c r="M441" s="220" t="s">
        <v>32</v>
      </c>
      <c r="N441" s="221" t="s">
        <v>47</v>
      </c>
      <c r="O441" s="85"/>
      <c r="P441" s="222">
        <f>O441*H441</f>
        <v>0</v>
      </c>
      <c r="Q441" s="222">
        <v>0</v>
      </c>
      <c r="R441" s="222">
        <f>Q441*H441</f>
        <v>0</v>
      </c>
      <c r="S441" s="222">
        <v>0</v>
      </c>
      <c r="T441" s="223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24" t="s">
        <v>83</v>
      </c>
      <c r="AT441" s="224" t="s">
        <v>152</v>
      </c>
      <c r="AU441" s="224" t="s">
        <v>85</v>
      </c>
      <c r="AY441" s="17" t="s">
        <v>151</v>
      </c>
      <c r="BE441" s="225">
        <f>IF(N441="základní",J441,0)</f>
        <v>0</v>
      </c>
      <c r="BF441" s="225">
        <f>IF(N441="snížená",J441,0)</f>
        <v>0</v>
      </c>
      <c r="BG441" s="225">
        <f>IF(N441="zákl. přenesená",J441,0)</f>
        <v>0</v>
      </c>
      <c r="BH441" s="225">
        <f>IF(N441="sníž. přenesená",J441,0)</f>
        <v>0</v>
      </c>
      <c r="BI441" s="225">
        <f>IF(N441="nulová",J441,0)</f>
        <v>0</v>
      </c>
      <c r="BJ441" s="17" t="s">
        <v>83</v>
      </c>
      <c r="BK441" s="225">
        <f>ROUND(I441*H441,2)</f>
        <v>0</v>
      </c>
      <c r="BL441" s="17" t="s">
        <v>83</v>
      </c>
      <c r="BM441" s="224" t="s">
        <v>5820</v>
      </c>
    </row>
    <row r="442" s="2" customFormat="1">
      <c r="A442" s="39"/>
      <c r="B442" s="40"/>
      <c r="C442" s="41"/>
      <c r="D442" s="280" t="s">
        <v>5165</v>
      </c>
      <c r="E442" s="41"/>
      <c r="F442" s="281" t="s">
        <v>5821</v>
      </c>
      <c r="G442" s="41"/>
      <c r="H442" s="41"/>
      <c r="I442" s="272"/>
      <c r="J442" s="41"/>
      <c r="K442" s="41"/>
      <c r="L442" s="45"/>
      <c r="M442" s="273"/>
      <c r="N442" s="274"/>
      <c r="O442" s="85"/>
      <c r="P442" s="85"/>
      <c r="Q442" s="85"/>
      <c r="R442" s="85"/>
      <c r="S442" s="85"/>
      <c r="T442" s="86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7" t="s">
        <v>5165</v>
      </c>
      <c r="AU442" s="17" t="s">
        <v>85</v>
      </c>
    </row>
    <row r="443" s="2" customFormat="1" ht="37.8" customHeight="1">
      <c r="A443" s="39"/>
      <c r="B443" s="40"/>
      <c r="C443" s="213" t="s">
        <v>831</v>
      </c>
      <c r="D443" s="213" t="s">
        <v>152</v>
      </c>
      <c r="E443" s="214" t="s">
        <v>5822</v>
      </c>
      <c r="F443" s="215" t="s">
        <v>5823</v>
      </c>
      <c r="G443" s="216" t="s">
        <v>172</v>
      </c>
      <c r="H443" s="217">
        <v>1</v>
      </c>
      <c r="I443" s="218"/>
      <c r="J443" s="219">
        <f>ROUND(I443*H443,2)</f>
        <v>0</v>
      </c>
      <c r="K443" s="215" t="s">
        <v>5163</v>
      </c>
      <c r="L443" s="45"/>
      <c r="M443" s="220" t="s">
        <v>32</v>
      </c>
      <c r="N443" s="221" t="s">
        <v>47</v>
      </c>
      <c r="O443" s="85"/>
      <c r="P443" s="222">
        <f>O443*H443</f>
        <v>0</v>
      </c>
      <c r="Q443" s="222">
        <v>0</v>
      </c>
      <c r="R443" s="222">
        <f>Q443*H443</f>
        <v>0</v>
      </c>
      <c r="S443" s="222">
        <v>0</v>
      </c>
      <c r="T443" s="223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24" t="s">
        <v>83</v>
      </c>
      <c r="AT443" s="224" t="s">
        <v>152</v>
      </c>
      <c r="AU443" s="224" t="s">
        <v>85</v>
      </c>
      <c r="AY443" s="17" t="s">
        <v>151</v>
      </c>
      <c r="BE443" s="225">
        <f>IF(N443="základní",J443,0)</f>
        <v>0</v>
      </c>
      <c r="BF443" s="225">
        <f>IF(N443="snížená",J443,0)</f>
        <v>0</v>
      </c>
      <c r="BG443" s="225">
        <f>IF(N443="zákl. přenesená",J443,0)</f>
        <v>0</v>
      </c>
      <c r="BH443" s="225">
        <f>IF(N443="sníž. přenesená",J443,0)</f>
        <v>0</v>
      </c>
      <c r="BI443" s="225">
        <f>IF(N443="nulová",J443,0)</f>
        <v>0</v>
      </c>
      <c r="BJ443" s="17" t="s">
        <v>83</v>
      </c>
      <c r="BK443" s="225">
        <f>ROUND(I443*H443,2)</f>
        <v>0</v>
      </c>
      <c r="BL443" s="17" t="s">
        <v>83</v>
      </c>
      <c r="BM443" s="224" t="s">
        <v>5824</v>
      </c>
    </row>
    <row r="444" s="2" customFormat="1">
      <c r="A444" s="39"/>
      <c r="B444" s="40"/>
      <c r="C444" s="41"/>
      <c r="D444" s="280" t="s">
        <v>5165</v>
      </c>
      <c r="E444" s="41"/>
      <c r="F444" s="281" t="s">
        <v>5825</v>
      </c>
      <c r="G444" s="41"/>
      <c r="H444" s="41"/>
      <c r="I444" s="272"/>
      <c r="J444" s="41"/>
      <c r="K444" s="41"/>
      <c r="L444" s="45"/>
      <c r="M444" s="273"/>
      <c r="N444" s="274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7" t="s">
        <v>5165</v>
      </c>
      <c r="AU444" s="17" t="s">
        <v>85</v>
      </c>
    </row>
    <row r="445" s="2" customFormat="1" ht="24.15" customHeight="1">
      <c r="A445" s="39"/>
      <c r="B445" s="40"/>
      <c r="C445" s="213" t="s">
        <v>835</v>
      </c>
      <c r="D445" s="213" t="s">
        <v>152</v>
      </c>
      <c r="E445" s="214" t="s">
        <v>5826</v>
      </c>
      <c r="F445" s="215" t="s">
        <v>5827</v>
      </c>
      <c r="G445" s="216" t="s">
        <v>172</v>
      </c>
      <c r="H445" s="217">
        <v>1</v>
      </c>
      <c r="I445" s="218"/>
      <c r="J445" s="219">
        <f>ROUND(I445*H445,2)</f>
        <v>0</v>
      </c>
      <c r="K445" s="215" t="s">
        <v>5163</v>
      </c>
      <c r="L445" s="45"/>
      <c r="M445" s="220" t="s">
        <v>32</v>
      </c>
      <c r="N445" s="221" t="s">
        <v>47</v>
      </c>
      <c r="O445" s="85"/>
      <c r="P445" s="222">
        <f>O445*H445</f>
        <v>0</v>
      </c>
      <c r="Q445" s="222">
        <v>0.10100000000000001</v>
      </c>
      <c r="R445" s="222">
        <f>Q445*H445</f>
        <v>0.10100000000000001</v>
      </c>
      <c r="S445" s="222">
        <v>0</v>
      </c>
      <c r="T445" s="223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24" t="s">
        <v>83</v>
      </c>
      <c r="AT445" s="224" t="s">
        <v>152</v>
      </c>
      <c r="AU445" s="224" t="s">
        <v>85</v>
      </c>
      <c r="AY445" s="17" t="s">
        <v>151</v>
      </c>
      <c r="BE445" s="225">
        <f>IF(N445="základní",J445,0)</f>
        <v>0</v>
      </c>
      <c r="BF445" s="225">
        <f>IF(N445="snížená",J445,0)</f>
        <v>0</v>
      </c>
      <c r="BG445" s="225">
        <f>IF(N445="zákl. přenesená",J445,0)</f>
        <v>0</v>
      </c>
      <c r="BH445" s="225">
        <f>IF(N445="sníž. přenesená",J445,0)</f>
        <v>0</v>
      </c>
      <c r="BI445" s="225">
        <f>IF(N445="nulová",J445,0)</f>
        <v>0</v>
      </c>
      <c r="BJ445" s="17" t="s">
        <v>83</v>
      </c>
      <c r="BK445" s="225">
        <f>ROUND(I445*H445,2)</f>
        <v>0</v>
      </c>
      <c r="BL445" s="17" t="s">
        <v>83</v>
      </c>
      <c r="BM445" s="224" t="s">
        <v>5828</v>
      </c>
    </row>
    <row r="446" s="2" customFormat="1">
      <c r="A446" s="39"/>
      <c r="B446" s="40"/>
      <c r="C446" s="41"/>
      <c r="D446" s="280" t="s">
        <v>5165</v>
      </c>
      <c r="E446" s="41"/>
      <c r="F446" s="281" t="s">
        <v>5829</v>
      </c>
      <c r="G446" s="41"/>
      <c r="H446" s="41"/>
      <c r="I446" s="272"/>
      <c r="J446" s="41"/>
      <c r="K446" s="41"/>
      <c r="L446" s="45"/>
      <c r="M446" s="273"/>
      <c r="N446" s="274"/>
      <c r="O446" s="85"/>
      <c r="P446" s="85"/>
      <c r="Q446" s="85"/>
      <c r="R446" s="85"/>
      <c r="S446" s="85"/>
      <c r="T446" s="86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7" t="s">
        <v>5165</v>
      </c>
      <c r="AU446" s="17" t="s">
        <v>85</v>
      </c>
    </row>
    <row r="447" s="2" customFormat="1" ht="33" customHeight="1">
      <c r="A447" s="39"/>
      <c r="B447" s="40"/>
      <c r="C447" s="213" t="s">
        <v>839</v>
      </c>
      <c r="D447" s="213" t="s">
        <v>152</v>
      </c>
      <c r="E447" s="214" t="s">
        <v>5830</v>
      </c>
      <c r="F447" s="215" t="s">
        <v>5831</v>
      </c>
      <c r="G447" s="216" t="s">
        <v>172</v>
      </c>
      <c r="H447" s="217">
        <v>1</v>
      </c>
      <c r="I447" s="218"/>
      <c r="J447" s="219">
        <f>ROUND(I447*H447,2)</f>
        <v>0</v>
      </c>
      <c r="K447" s="215" t="s">
        <v>5163</v>
      </c>
      <c r="L447" s="45"/>
      <c r="M447" s="220" t="s">
        <v>32</v>
      </c>
      <c r="N447" s="221" t="s">
        <v>47</v>
      </c>
      <c r="O447" s="85"/>
      <c r="P447" s="222">
        <f>O447*H447</f>
        <v>0</v>
      </c>
      <c r="Q447" s="222">
        <v>0.084250000000000005</v>
      </c>
      <c r="R447" s="222">
        <f>Q447*H447</f>
        <v>0.084250000000000005</v>
      </c>
      <c r="S447" s="222">
        <v>0</v>
      </c>
      <c r="T447" s="223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24" t="s">
        <v>157</v>
      </c>
      <c r="AT447" s="224" t="s">
        <v>152</v>
      </c>
      <c r="AU447" s="224" t="s">
        <v>85</v>
      </c>
      <c r="AY447" s="17" t="s">
        <v>151</v>
      </c>
      <c r="BE447" s="225">
        <f>IF(N447="základní",J447,0)</f>
        <v>0</v>
      </c>
      <c r="BF447" s="225">
        <f>IF(N447="snížená",J447,0)</f>
        <v>0</v>
      </c>
      <c r="BG447" s="225">
        <f>IF(N447="zákl. přenesená",J447,0)</f>
        <v>0</v>
      </c>
      <c r="BH447" s="225">
        <f>IF(N447="sníž. přenesená",J447,0)</f>
        <v>0</v>
      </c>
      <c r="BI447" s="225">
        <f>IF(N447="nulová",J447,0)</f>
        <v>0</v>
      </c>
      <c r="BJ447" s="17" t="s">
        <v>83</v>
      </c>
      <c r="BK447" s="225">
        <f>ROUND(I447*H447,2)</f>
        <v>0</v>
      </c>
      <c r="BL447" s="17" t="s">
        <v>157</v>
      </c>
      <c r="BM447" s="224" t="s">
        <v>5832</v>
      </c>
    </row>
    <row r="448" s="2" customFormat="1">
      <c r="A448" s="39"/>
      <c r="B448" s="40"/>
      <c r="C448" s="41"/>
      <c r="D448" s="280" t="s">
        <v>5165</v>
      </c>
      <c r="E448" s="41"/>
      <c r="F448" s="281" t="s">
        <v>5833</v>
      </c>
      <c r="G448" s="41"/>
      <c r="H448" s="41"/>
      <c r="I448" s="272"/>
      <c r="J448" s="41"/>
      <c r="K448" s="41"/>
      <c r="L448" s="45"/>
      <c r="M448" s="273"/>
      <c r="N448" s="274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7" t="s">
        <v>5165</v>
      </c>
      <c r="AU448" s="17" t="s">
        <v>85</v>
      </c>
    </row>
    <row r="449" s="2" customFormat="1" ht="33" customHeight="1">
      <c r="A449" s="39"/>
      <c r="B449" s="40"/>
      <c r="C449" s="213" t="s">
        <v>843</v>
      </c>
      <c r="D449" s="213" t="s">
        <v>152</v>
      </c>
      <c r="E449" s="214" t="s">
        <v>5834</v>
      </c>
      <c r="F449" s="215" t="s">
        <v>5835</v>
      </c>
      <c r="G449" s="216" t="s">
        <v>172</v>
      </c>
      <c r="H449" s="217">
        <v>1</v>
      </c>
      <c r="I449" s="218"/>
      <c r="J449" s="219">
        <f>ROUND(I449*H449,2)</f>
        <v>0</v>
      </c>
      <c r="K449" s="215" t="s">
        <v>5163</v>
      </c>
      <c r="L449" s="45"/>
      <c r="M449" s="220" t="s">
        <v>32</v>
      </c>
      <c r="N449" s="221" t="s">
        <v>47</v>
      </c>
      <c r="O449" s="85"/>
      <c r="P449" s="222">
        <f>O449*H449</f>
        <v>0</v>
      </c>
      <c r="Q449" s="222">
        <v>0</v>
      </c>
      <c r="R449" s="222">
        <f>Q449*H449</f>
        <v>0</v>
      </c>
      <c r="S449" s="222">
        <v>0.255</v>
      </c>
      <c r="T449" s="223">
        <f>S449*H449</f>
        <v>0.255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24" t="s">
        <v>83</v>
      </c>
      <c r="AT449" s="224" t="s">
        <v>152</v>
      </c>
      <c r="AU449" s="224" t="s">
        <v>85</v>
      </c>
      <c r="AY449" s="17" t="s">
        <v>151</v>
      </c>
      <c r="BE449" s="225">
        <f>IF(N449="základní",J449,0)</f>
        <v>0</v>
      </c>
      <c r="BF449" s="225">
        <f>IF(N449="snížená",J449,0)</f>
        <v>0</v>
      </c>
      <c r="BG449" s="225">
        <f>IF(N449="zákl. přenesená",J449,0)</f>
        <v>0</v>
      </c>
      <c r="BH449" s="225">
        <f>IF(N449="sníž. přenesená",J449,0)</f>
        <v>0</v>
      </c>
      <c r="BI449" s="225">
        <f>IF(N449="nulová",J449,0)</f>
        <v>0</v>
      </c>
      <c r="BJ449" s="17" t="s">
        <v>83</v>
      </c>
      <c r="BK449" s="225">
        <f>ROUND(I449*H449,2)</f>
        <v>0</v>
      </c>
      <c r="BL449" s="17" t="s">
        <v>83</v>
      </c>
      <c r="BM449" s="224" t="s">
        <v>5836</v>
      </c>
    </row>
    <row r="450" s="2" customFormat="1">
      <c r="A450" s="39"/>
      <c r="B450" s="40"/>
      <c r="C450" s="41"/>
      <c r="D450" s="280" t="s">
        <v>5165</v>
      </c>
      <c r="E450" s="41"/>
      <c r="F450" s="281" t="s">
        <v>5837</v>
      </c>
      <c r="G450" s="41"/>
      <c r="H450" s="41"/>
      <c r="I450" s="272"/>
      <c r="J450" s="41"/>
      <c r="K450" s="41"/>
      <c r="L450" s="45"/>
      <c r="M450" s="273"/>
      <c r="N450" s="274"/>
      <c r="O450" s="85"/>
      <c r="P450" s="85"/>
      <c r="Q450" s="85"/>
      <c r="R450" s="85"/>
      <c r="S450" s="85"/>
      <c r="T450" s="86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7" t="s">
        <v>5165</v>
      </c>
      <c r="AU450" s="17" t="s">
        <v>85</v>
      </c>
    </row>
    <row r="451" s="2" customFormat="1" ht="33" customHeight="1">
      <c r="A451" s="39"/>
      <c r="B451" s="40"/>
      <c r="C451" s="213" t="s">
        <v>847</v>
      </c>
      <c r="D451" s="213" t="s">
        <v>152</v>
      </c>
      <c r="E451" s="214" t="s">
        <v>5838</v>
      </c>
      <c r="F451" s="215" t="s">
        <v>5839</v>
      </c>
      <c r="G451" s="216" t="s">
        <v>172</v>
      </c>
      <c r="H451" s="217">
        <v>1</v>
      </c>
      <c r="I451" s="218"/>
      <c r="J451" s="219">
        <f>ROUND(I451*H451,2)</f>
        <v>0</v>
      </c>
      <c r="K451" s="215" t="s">
        <v>5163</v>
      </c>
      <c r="L451" s="45"/>
      <c r="M451" s="220" t="s">
        <v>32</v>
      </c>
      <c r="N451" s="221" t="s">
        <v>47</v>
      </c>
      <c r="O451" s="85"/>
      <c r="P451" s="222">
        <f>O451*H451</f>
        <v>0</v>
      </c>
      <c r="Q451" s="222">
        <v>0</v>
      </c>
      <c r="R451" s="222">
        <f>Q451*H451</f>
        <v>0</v>
      </c>
      <c r="S451" s="222">
        <v>0.29499999999999998</v>
      </c>
      <c r="T451" s="223">
        <f>S451*H451</f>
        <v>0.29499999999999998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24" t="s">
        <v>83</v>
      </c>
      <c r="AT451" s="224" t="s">
        <v>152</v>
      </c>
      <c r="AU451" s="224" t="s">
        <v>85</v>
      </c>
      <c r="AY451" s="17" t="s">
        <v>151</v>
      </c>
      <c r="BE451" s="225">
        <f>IF(N451="základní",J451,0)</f>
        <v>0</v>
      </c>
      <c r="BF451" s="225">
        <f>IF(N451="snížená",J451,0)</f>
        <v>0</v>
      </c>
      <c r="BG451" s="225">
        <f>IF(N451="zákl. přenesená",J451,0)</f>
        <v>0</v>
      </c>
      <c r="BH451" s="225">
        <f>IF(N451="sníž. přenesená",J451,0)</f>
        <v>0</v>
      </c>
      <c r="BI451" s="225">
        <f>IF(N451="nulová",J451,0)</f>
        <v>0</v>
      </c>
      <c r="BJ451" s="17" t="s">
        <v>83</v>
      </c>
      <c r="BK451" s="225">
        <f>ROUND(I451*H451,2)</f>
        <v>0</v>
      </c>
      <c r="BL451" s="17" t="s">
        <v>83</v>
      </c>
      <c r="BM451" s="224" t="s">
        <v>5840</v>
      </c>
    </row>
    <row r="452" s="2" customFormat="1">
      <c r="A452" s="39"/>
      <c r="B452" s="40"/>
      <c r="C452" s="41"/>
      <c r="D452" s="280" t="s">
        <v>5165</v>
      </c>
      <c r="E452" s="41"/>
      <c r="F452" s="281" t="s">
        <v>5841</v>
      </c>
      <c r="G452" s="41"/>
      <c r="H452" s="41"/>
      <c r="I452" s="272"/>
      <c r="J452" s="41"/>
      <c r="K452" s="41"/>
      <c r="L452" s="45"/>
      <c r="M452" s="273"/>
      <c r="N452" s="274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7" t="s">
        <v>5165</v>
      </c>
      <c r="AU452" s="17" t="s">
        <v>85</v>
      </c>
    </row>
    <row r="453" s="2" customFormat="1" ht="21.75" customHeight="1">
      <c r="A453" s="39"/>
      <c r="B453" s="40"/>
      <c r="C453" s="213" t="s">
        <v>851</v>
      </c>
      <c r="D453" s="213" t="s">
        <v>152</v>
      </c>
      <c r="E453" s="214" t="s">
        <v>5842</v>
      </c>
      <c r="F453" s="215" t="s">
        <v>5843</v>
      </c>
      <c r="G453" s="216" t="s">
        <v>162</v>
      </c>
      <c r="H453" s="217">
        <v>3</v>
      </c>
      <c r="I453" s="218"/>
      <c r="J453" s="219">
        <f>ROUND(I453*H453,2)</f>
        <v>0</v>
      </c>
      <c r="K453" s="215" t="s">
        <v>5163</v>
      </c>
      <c r="L453" s="45"/>
      <c r="M453" s="220" t="s">
        <v>32</v>
      </c>
      <c r="N453" s="221" t="s">
        <v>47</v>
      </c>
      <c r="O453" s="85"/>
      <c r="P453" s="222">
        <f>O453*H453</f>
        <v>0</v>
      </c>
      <c r="Q453" s="222">
        <v>0</v>
      </c>
      <c r="R453" s="222">
        <f>Q453*H453</f>
        <v>0</v>
      </c>
      <c r="S453" s="222">
        <v>0</v>
      </c>
      <c r="T453" s="223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24" t="s">
        <v>83</v>
      </c>
      <c r="AT453" s="224" t="s">
        <v>152</v>
      </c>
      <c r="AU453" s="224" t="s">
        <v>85</v>
      </c>
      <c r="AY453" s="17" t="s">
        <v>151</v>
      </c>
      <c r="BE453" s="225">
        <f>IF(N453="základní",J453,0)</f>
        <v>0</v>
      </c>
      <c r="BF453" s="225">
        <f>IF(N453="snížená",J453,0)</f>
        <v>0</v>
      </c>
      <c r="BG453" s="225">
        <f>IF(N453="zákl. přenesená",J453,0)</f>
        <v>0</v>
      </c>
      <c r="BH453" s="225">
        <f>IF(N453="sníž. přenesená",J453,0)</f>
        <v>0</v>
      </c>
      <c r="BI453" s="225">
        <f>IF(N453="nulová",J453,0)</f>
        <v>0</v>
      </c>
      <c r="BJ453" s="17" t="s">
        <v>83</v>
      </c>
      <c r="BK453" s="225">
        <f>ROUND(I453*H453,2)</f>
        <v>0</v>
      </c>
      <c r="BL453" s="17" t="s">
        <v>83</v>
      </c>
      <c r="BM453" s="224" t="s">
        <v>5844</v>
      </c>
    </row>
    <row r="454" s="2" customFormat="1">
      <c r="A454" s="39"/>
      <c r="B454" s="40"/>
      <c r="C454" s="41"/>
      <c r="D454" s="280" t="s">
        <v>5165</v>
      </c>
      <c r="E454" s="41"/>
      <c r="F454" s="281" t="s">
        <v>5845</v>
      </c>
      <c r="G454" s="41"/>
      <c r="H454" s="41"/>
      <c r="I454" s="272"/>
      <c r="J454" s="41"/>
      <c r="K454" s="41"/>
      <c r="L454" s="45"/>
      <c r="M454" s="273"/>
      <c r="N454" s="274"/>
      <c r="O454" s="85"/>
      <c r="P454" s="85"/>
      <c r="Q454" s="85"/>
      <c r="R454" s="85"/>
      <c r="S454" s="85"/>
      <c r="T454" s="86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7" t="s">
        <v>5165</v>
      </c>
      <c r="AU454" s="17" t="s">
        <v>85</v>
      </c>
    </row>
    <row r="455" s="2" customFormat="1" ht="21.75" customHeight="1">
      <c r="A455" s="39"/>
      <c r="B455" s="40"/>
      <c r="C455" s="213" t="s">
        <v>855</v>
      </c>
      <c r="D455" s="213" t="s">
        <v>152</v>
      </c>
      <c r="E455" s="214" t="s">
        <v>5846</v>
      </c>
      <c r="F455" s="215" t="s">
        <v>5847</v>
      </c>
      <c r="G455" s="216" t="s">
        <v>162</v>
      </c>
      <c r="H455" s="217">
        <v>3</v>
      </c>
      <c r="I455" s="218"/>
      <c r="J455" s="219">
        <f>ROUND(I455*H455,2)</f>
        <v>0</v>
      </c>
      <c r="K455" s="215" t="s">
        <v>5163</v>
      </c>
      <c r="L455" s="45"/>
      <c r="M455" s="220" t="s">
        <v>32</v>
      </c>
      <c r="N455" s="221" t="s">
        <v>47</v>
      </c>
      <c r="O455" s="85"/>
      <c r="P455" s="222">
        <f>O455*H455</f>
        <v>0</v>
      </c>
      <c r="Q455" s="222">
        <v>0</v>
      </c>
      <c r="R455" s="222">
        <f>Q455*H455</f>
        <v>0</v>
      </c>
      <c r="S455" s="222">
        <v>0</v>
      </c>
      <c r="T455" s="223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24" t="s">
        <v>83</v>
      </c>
      <c r="AT455" s="224" t="s">
        <v>152</v>
      </c>
      <c r="AU455" s="224" t="s">
        <v>85</v>
      </c>
      <c r="AY455" s="17" t="s">
        <v>151</v>
      </c>
      <c r="BE455" s="225">
        <f>IF(N455="základní",J455,0)</f>
        <v>0</v>
      </c>
      <c r="BF455" s="225">
        <f>IF(N455="snížená",J455,0)</f>
        <v>0</v>
      </c>
      <c r="BG455" s="225">
        <f>IF(N455="zákl. přenesená",J455,0)</f>
        <v>0</v>
      </c>
      <c r="BH455" s="225">
        <f>IF(N455="sníž. přenesená",J455,0)</f>
        <v>0</v>
      </c>
      <c r="BI455" s="225">
        <f>IF(N455="nulová",J455,0)</f>
        <v>0</v>
      </c>
      <c r="BJ455" s="17" t="s">
        <v>83</v>
      </c>
      <c r="BK455" s="225">
        <f>ROUND(I455*H455,2)</f>
        <v>0</v>
      </c>
      <c r="BL455" s="17" t="s">
        <v>83</v>
      </c>
      <c r="BM455" s="224" t="s">
        <v>5848</v>
      </c>
    </row>
    <row r="456" s="2" customFormat="1">
      <c r="A456" s="39"/>
      <c r="B456" s="40"/>
      <c r="C456" s="41"/>
      <c r="D456" s="280" t="s">
        <v>5165</v>
      </c>
      <c r="E456" s="41"/>
      <c r="F456" s="281" t="s">
        <v>5849</v>
      </c>
      <c r="G456" s="41"/>
      <c r="H456" s="41"/>
      <c r="I456" s="272"/>
      <c r="J456" s="41"/>
      <c r="K456" s="41"/>
      <c r="L456" s="45"/>
      <c r="M456" s="273"/>
      <c r="N456" s="274"/>
      <c r="O456" s="85"/>
      <c r="P456" s="85"/>
      <c r="Q456" s="85"/>
      <c r="R456" s="85"/>
      <c r="S456" s="85"/>
      <c r="T456" s="86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7" t="s">
        <v>5165</v>
      </c>
      <c r="AU456" s="17" t="s">
        <v>85</v>
      </c>
    </row>
    <row r="457" s="2" customFormat="1" ht="21.75" customHeight="1">
      <c r="A457" s="39"/>
      <c r="B457" s="40"/>
      <c r="C457" s="213" t="s">
        <v>859</v>
      </c>
      <c r="D457" s="213" t="s">
        <v>152</v>
      </c>
      <c r="E457" s="214" t="s">
        <v>5850</v>
      </c>
      <c r="F457" s="215" t="s">
        <v>5851</v>
      </c>
      <c r="G457" s="216" t="s">
        <v>162</v>
      </c>
      <c r="H457" s="217">
        <v>3</v>
      </c>
      <c r="I457" s="218"/>
      <c r="J457" s="219">
        <f>ROUND(I457*H457,2)</f>
        <v>0</v>
      </c>
      <c r="K457" s="215" t="s">
        <v>5163</v>
      </c>
      <c r="L457" s="45"/>
      <c r="M457" s="220" t="s">
        <v>32</v>
      </c>
      <c r="N457" s="221" t="s">
        <v>47</v>
      </c>
      <c r="O457" s="85"/>
      <c r="P457" s="222">
        <f>O457*H457</f>
        <v>0</v>
      </c>
      <c r="Q457" s="222">
        <v>0</v>
      </c>
      <c r="R457" s="222">
        <f>Q457*H457</f>
        <v>0</v>
      </c>
      <c r="S457" s="222">
        <v>3.48</v>
      </c>
      <c r="T457" s="223">
        <f>S457*H457</f>
        <v>10.44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24" t="s">
        <v>83</v>
      </c>
      <c r="AT457" s="224" t="s">
        <v>152</v>
      </c>
      <c r="AU457" s="224" t="s">
        <v>85</v>
      </c>
      <c r="AY457" s="17" t="s">
        <v>151</v>
      </c>
      <c r="BE457" s="225">
        <f>IF(N457="základní",J457,0)</f>
        <v>0</v>
      </c>
      <c r="BF457" s="225">
        <f>IF(N457="snížená",J457,0)</f>
        <v>0</v>
      </c>
      <c r="BG457" s="225">
        <f>IF(N457="zákl. přenesená",J457,0)</f>
        <v>0</v>
      </c>
      <c r="BH457" s="225">
        <f>IF(N457="sníž. přenesená",J457,0)</f>
        <v>0</v>
      </c>
      <c r="BI457" s="225">
        <f>IF(N457="nulová",J457,0)</f>
        <v>0</v>
      </c>
      <c r="BJ457" s="17" t="s">
        <v>83</v>
      </c>
      <c r="BK457" s="225">
        <f>ROUND(I457*H457,2)</f>
        <v>0</v>
      </c>
      <c r="BL457" s="17" t="s">
        <v>83</v>
      </c>
      <c r="BM457" s="224" t="s">
        <v>5852</v>
      </c>
    </row>
    <row r="458" s="2" customFormat="1">
      <c r="A458" s="39"/>
      <c r="B458" s="40"/>
      <c r="C458" s="41"/>
      <c r="D458" s="280" t="s">
        <v>5165</v>
      </c>
      <c r="E458" s="41"/>
      <c r="F458" s="281" t="s">
        <v>5853</v>
      </c>
      <c r="G458" s="41"/>
      <c r="H458" s="41"/>
      <c r="I458" s="272"/>
      <c r="J458" s="41"/>
      <c r="K458" s="41"/>
      <c r="L458" s="45"/>
      <c r="M458" s="273"/>
      <c r="N458" s="274"/>
      <c r="O458" s="85"/>
      <c r="P458" s="85"/>
      <c r="Q458" s="85"/>
      <c r="R458" s="85"/>
      <c r="S458" s="85"/>
      <c r="T458" s="86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7" t="s">
        <v>5165</v>
      </c>
      <c r="AU458" s="17" t="s">
        <v>85</v>
      </c>
    </row>
    <row r="459" s="2" customFormat="1" ht="21.75" customHeight="1">
      <c r="A459" s="39"/>
      <c r="B459" s="40"/>
      <c r="C459" s="213" t="s">
        <v>863</v>
      </c>
      <c r="D459" s="213" t="s">
        <v>152</v>
      </c>
      <c r="E459" s="214" t="s">
        <v>5854</v>
      </c>
      <c r="F459" s="215" t="s">
        <v>5855</v>
      </c>
      <c r="G459" s="216" t="s">
        <v>554</v>
      </c>
      <c r="H459" s="217">
        <v>5</v>
      </c>
      <c r="I459" s="218"/>
      <c r="J459" s="219">
        <f>ROUND(I459*H459,2)</f>
        <v>0</v>
      </c>
      <c r="K459" s="215" t="s">
        <v>5163</v>
      </c>
      <c r="L459" s="45"/>
      <c r="M459" s="220" t="s">
        <v>32</v>
      </c>
      <c r="N459" s="221" t="s">
        <v>47</v>
      </c>
      <c r="O459" s="85"/>
      <c r="P459" s="222">
        <f>O459*H459</f>
        <v>0</v>
      </c>
      <c r="Q459" s="222">
        <v>0</v>
      </c>
      <c r="R459" s="222">
        <f>Q459*H459</f>
        <v>0</v>
      </c>
      <c r="S459" s="222">
        <v>0</v>
      </c>
      <c r="T459" s="223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24" t="s">
        <v>83</v>
      </c>
      <c r="AT459" s="224" t="s">
        <v>152</v>
      </c>
      <c r="AU459" s="224" t="s">
        <v>85</v>
      </c>
      <c r="AY459" s="17" t="s">
        <v>151</v>
      </c>
      <c r="BE459" s="225">
        <f>IF(N459="základní",J459,0)</f>
        <v>0</v>
      </c>
      <c r="BF459" s="225">
        <f>IF(N459="snížená",J459,0)</f>
        <v>0</v>
      </c>
      <c r="BG459" s="225">
        <f>IF(N459="zákl. přenesená",J459,0)</f>
        <v>0</v>
      </c>
      <c r="BH459" s="225">
        <f>IF(N459="sníž. přenesená",J459,0)</f>
        <v>0</v>
      </c>
      <c r="BI459" s="225">
        <f>IF(N459="nulová",J459,0)</f>
        <v>0</v>
      </c>
      <c r="BJ459" s="17" t="s">
        <v>83</v>
      </c>
      <c r="BK459" s="225">
        <f>ROUND(I459*H459,2)</f>
        <v>0</v>
      </c>
      <c r="BL459" s="17" t="s">
        <v>83</v>
      </c>
      <c r="BM459" s="224" t="s">
        <v>5856</v>
      </c>
    </row>
    <row r="460" s="2" customFormat="1">
      <c r="A460" s="39"/>
      <c r="B460" s="40"/>
      <c r="C460" s="41"/>
      <c r="D460" s="280" t="s">
        <v>5165</v>
      </c>
      <c r="E460" s="41"/>
      <c r="F460" s="281" t="s">
        <v>5857</v>
      </c>
      <c r="G460" s="41"/>
      <c r="H460" s="41"/>
      <c r="I460" s="272"/>
      <c r="J460" s="41"/>
      <c r="K460" s="41"/>
      <c r="L460" s="45"/>
      <c r="M460" s="273"/>
      <c r="N460" s="274"/>
      <c r="O460" s="85"/>
      <c r="P460" s="85"/>
      <c r="Q460" s="85"/>
      <c r="R460" s="85"/>
      <c r="S460" s="85"/>
      <c r="T460" s="86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7" t="s">
        <v>5165</v>
      </c>
      <c r="AU460" s="17" t="s">
        <v>85</v>
      </c>
    </row>
    <row r="461" s="2" customFormat="1" ht="24.15" customHeight="1">
      <c r="A461" s="39"/>
      <c r="B461" s="40"/>
      <c r="C461" s="213" t="s">
        <v>867</v>
      </c>
      <c r="D461" s="213" t="s">
        <v>152</v>
      </c>
      <c r="E461" s="214" t="s">
        <v>5858</v>
      </c>
      <c r="F461" s="215" t="s">
        <v>5859</v>
      </c>
      <c r="G461" s="216" t="s">
        <v>554</v>
      </c>
      <c r="H461" s="217">
        <v>5</v>
      </c>
      <c r="I461" s="218"/>
      <c r="J461" s="219">
        <f>ROUND(I461*H461,2)</f>
        <v>0</v>
      </c>
      <c r="K461" s="215" t="s">
        <v>5163</v>
      </c>
      <c r="L461" s="45"/>
      <c r="M461" s="220" t="s">
        <v>32</v>
      </c>
      <c r="N461" s="221" t="s">
        <v>47</v>
      </c>
      <c r="O461" s="85"/>
      <c r="P461" s="222">
        <f>O461*H461</f>
        <v>0</v>
      </c>
      <c r="Q461" s="222">
        <v>0</v>
      </c>
      <c r="R461" s="222">
        <f>Q461*H461</f>
        <v>0</v>
      </c>
      <c r="S461" s="222">
        <v>0</v>
      </c>
      <c r="T461" s="223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24" t="s">
        <v>83</v>
      </c>
      <c r="AT461" s="224" t="s">
        <v>152</v>
      </c>
      <c r="AU461" s="224" t="s">
        <v>85</v>
      </c>
      <c r="AY461" s="17" t="s">
        <v>151</v>
      </c>
      <c r="BE461" s="225">
        <f>IF(N461="základní",J461,0)</f>
        <v>0</v>
      </c>
      <c r="BF461" s="225">
        <f>IF(N461="snížená",J461,0)</f>
        <v>0</v>
      </c>
      <c r="BG461" s="225">
        <f>IF(N461="zákl. přenesená",J461,0)</f>
        <v>0</v>
      </c>
      <c r="BH461" s="225">
        <f>IF(N461="sníž. přenesená",J461,0)</f>
        <v>0</v>
      </c>
      <c r="BI461" s="225">
        <f>IF(N461="nulová",J461,0)</f>
        <v>0</v>
      </c>
      <c r="BJ461" s="17" t="s">
        <v>83</v>
      </c>
      <c r="BK461" s="225">
        <f>ROUND(I461*H461,2)</f>
        <v>0</v>
      </c>
      <c r="BL461" s="17" t="s">
        <v>83</v>
      </c>
      <c r="BM461" s="224" t="s">
        <v>5860</v>
      </c>
    </row>
    <row r="462" s="2" customFormat="1">
      <c r="A462" s="39"/>
      <c r="B462" s="40"/>
      <c r="C462" s="41"/>
      <c r="D462" s="280" t="s">
        <v>5165</v>
      </c>
      <c r="E462" s="41"/>
      <c r="F462" s="281" t="s">
        <v>5861</v>
      </c>
      <c r="G462" s="41"/>
      <c r="H462" s="41"/>
      <c r="I462" s="272"/>
      <c r="J462" s="41"/>
      <c r="K462" s="41"/>
      <c r="L462" s="45"/>
      <c r="M462" s="273"/>
      <c r="N462" s="274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7" t="s">
        <v>5165</v>
      </c>
      <c r="AU462" s="17" t="s">
        <v>85</v>
      </c>
    </row>
    <row r="463" s="12" customFormat="1" ht="25.92" customHeight="1">
      <c r="A463" s="12"/>
      <c r="B463" s="199"/>
      <c r="C463" s="200"/>
      <c r="D463" s="201" t="s">
        <v>75</v>
      </c>
      <c r="E463" s="202" t="s">
        <v>5862</v>
      </c>
      <c r="F463" s="202" t="s">
        <v>5863</v>
      </c>
      <c r="G463" s="200"/>
      <c r="H463" s="200"/>
      <c r="I463" s="203"/>
      <c r="J463" s="204">
        <f>BK463</f>
        <v>0</v>
      </c>
      <c r="K463" s="200"/>
      <c r="L463" s="205"/>
      <c r="M463" s="206"/>
      <c r="N463" s="207"/>
      <c r="O463" s="207"/>
      <c r="P463" s="208">
        <f>SUM(P464:P522)</f>
        <v>0</v>
      </c>
      <c r="Q463" s="207"/>
      <c r="R463" s="208">
        <f>SUM(R464:R522)</f>
        <v>0.017600000000000001</v>
      </c>
      <c r="S463" s="207"/>
      <c r="T463" s="209">
        <f>SUM(T464:T522)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10" t="s">
        <v>157</v>
      </c>
      <c r="AT463" s="211" t="s">
        <v>75</v>
      </c>
      <c r="AU463" s="211" t="s">
        <v>76</v>
      </c>
      <c r="AY463" s="210" t="s">
        <v>151</v>
      </c>
      <c r="BK463" s="212">
        <f>SUM(BK464:BK522)</f>
        <v>0</v>
      </c>
    </row>
    <row r="464" s="2" customFormat="1" ht="16.5" customHeight="1">
      <c r="A464" s="39"/>
      <c r="B464" s="40"/>
      <c r="C464" s="213" t="s">
        <v>871</v>
      </c>
      <c r="D464" s="213" t="s">
        <v>152</v>
      </c>
      <c r="E464" s="214" t="s">
        <v>5864</v>
      </c>
      <c r="F464" s="215" t="s">
        <v>5865</v>
      </c>
      <c r="G464" s="216" t="s">
        <v>3641</v>
      </c>
      <c r="H464" s="217">
        <v>1</v>
      </c>
      <c r="I464" s="218"/>
      <c r="J464" s="219">
        <f>ROUND(I464*H464,2)</f>
        <v>0</v>
      </c>
      <c r="K464" s="215" t="s">
        <v>5163</v>
      </c>
      <c r="L464" s="45"/>
      <c r="M464" s="220" t="s">
        <v>32</v>
      </c>
      <c r="N464" s="221" t="s">
        <v>47</v>
      </c>
      <c r="O464" s="85"/>
      <c r="P464" s="222">
        <f>O464*H464</f>
        <v>0</v>
      </c>
      <c r="Q464" s="222">
        <v>0.0088000000000000005</v>
      </c>
      <c r="R464" s="222">
        <f>Q464*H464</f>
        <v>0.0088000000000000005</v>
      </c>
      <c r="S464" s="222">
        <v>0</v>
      </c>
      <c r="T464" s="223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24" t="s">
        <v>497</v>
      </c>
      <c r="AT464" s="224" t="s">
        <v>152</v>
      </c>
      <c r="AU464" s="224" t="s">
        <v>83</v>
      </c>
      <c r="AY464" s="17" t="s">
        <v>151</v>
      </c>
      <c r="BE464" s="225">
        <f>IF(N464="základní",J464,0)</f>
        <v>0</v>
      </c>
      <c r="BF464" s="225">
        <f>IF(N464="snížená",J464,0)</f>
        <v>0</v>
      </c>
      <c r="BG464" s="225">
        <f>IF(N464="zákl. přenesená",J464,0)</f>
        <v>0</v>
      </c>
      <c r="BH464" s="225">
        <f>IF(N464="sníž. přenesená",J464,0)</f>
        <v>0</v>
      </c>
      <c r="BI464" s="225">
        <f>IF(N464="nulová",J464,0)</f>
        <v>0</v>
      </c>
      <c r="BJ464" s="17" t="s">
        <v>83</v>
      </c>
      <c r="BK464" s="225">
        <f>ROUND(I464*H464,2)</f>
        <v>0</v>
      </c>
      <c r="BL464" s="17" t="s">
        <v>497</v>
      </c>
      <c r="BM464" s="224" t="s">
        <v>5866</v>
      </c>
    </row>
    <row r="465" s="2" customFormat="1">
      <c r="A465" s="39"/>
      <c r="B465" s="40"/>
      <c r="C465" s="41"/>
      <c r="D465" s="280" t="s">
        <v>5165</v>
      </c>
      <c r="E465" s="41"/>
      <c r="F465" s="281" t="s">
        <v>5867</v>
      </c>
      <c r="G465" s="41"/>
      <c r="H465" s="41"/>
      <c r="I465" s="272"/>
      <c r="J465" s="41"/>
      <c r="K465" s="41"/>
      <c r="L465" s="45"/>
      <c r="M465" s="273"/>
      <c r="N465" s="274"/>
      <c r="O465" s="85"/>
      <c r="P465" s="85"/>
      <c r="Q465" s="85"/>
      <c r="R465" s="85"/>
      <c r="S465" s="85"/>
      <c r="T465" s="86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7" t="s">
        <v>5165</v>
      </c>
      <c r="AU465" s="17" t="s">
        <v>83</v>
      </c>
    </row>
    <row r="466" s="2" customFormat="1" ht="16.5" customHeight="1">
      <c r="A466" s="39"/>
      <c r="B466" s="40"/>
      <c r="C466" s="213" t="s">
        <v>875</v>
      </c>
      <c r="D466" s="213" t="s">
        <v>152</v>
      </c>
      <c r="E466" s="214" t="s">
        <v>5868</v>
      </c>
      <c r="F466" s="215" t="s">
        <v>5869</v>
      </c>
      <c r="G466" s="216" t="s">
        <v>3641</v>
      </c>
      <c r="H466" s="217">
        <v>1</v>
      </c>
      <c r="I466" s="218"/>
      <c r="J466" s="219">
        <f>ROUND(I466*H466,2)</f>
        <v>0</v>
      </c>
      <c r="K466" s="215" t="s">
        <v>5163</v>
      </c>
      <c r="L466" s="45"/>
      <c r="M466" s="220" t="s">
        <v>32</v>
      </c>
      <c r="N466" s="221" t="s">
        <v>47</v>
      </c>
      <c r="O466" s="85"/>
      <c r="P466" s="222">
        <f>O466*H466</f>
        <v>0</v>
      </c>
      <c r="Q466" s="222">
        <v>0.0088000000000000005</v>
      </c>
      <c r="R466" s="222">
        <f>Q466*H466</f>
        <v>0.0088000000000000005</v>
      </c>
      <c r="S466" s="222">
        <v>0</v>
      </c>
      <c r="T466" s="223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24" t="s">
        <v>497</v>
      </c>
      <c r="AT466" s="224" t="s">
        <v>152</v>
      </c>
      <c r="AU466" s="224" t="s">
        <v>83</v>
      </c>
      <c r="AY466" s="17" t="s">
        <v>151</v>
      </c>
      <c r="BE466" s="225">
        <f>IF(N466="základní",J466,0)</f>
        <v>0</v>
      </c>
      <c r="BF466" s="225">
        <f>IF(N466="snížená",J466,0)</f>
        <v>0</v>
      </c>
      <c r="BG466" s="225">
        <f>IF(N466="zákl. přenesená",J466,0)</f>
        <v>0</v>
      </c>
      <c r="BH466" s="225">
        <f>IF(N466="sníž. přenesená",J466,0)</f>
        <v>0</v>
      </c>
      <c r="BI466" s="225">
        <f>IF(N466="nulová",J466,0)</f>
        <v>0</v>
      </c>
      <c r="BJ466" s="17" t="s">
        <v>83</v>
      </c>
      <c r="BK466" s="225">
        <f>ROUND(I466*H466,2)</f>
        <v>0</v>
      </c>
      <c r="BL466" s="17" t="s">
        <v>497</v>
      </c>
      <c r="BM466" s="224" t="s">
        <v>5870</v>
      </c>
    </row>
    <row r="467" s="2" customFormat="1">
      <c r="A467" s="39"/>
      <c r="B467" s="40"/>
      <c r="C467" s="41"/>
      <c r="D467" s="280" t="s">
        <v>5165</v>
      </c>
      <c r="E467" s="41"/>
      <c r="F467" s="281" t="s">
        <v>5871</v>
      </c>
      <c r="G467" s="41"/>
      <c r="H467" s="41"/>
      <c r="I467" s="272"/>
      <c r="J467" s="41"/>
      <c r="K467" s="41"/>
      <c r="L467" s="45"/>
      <c r="M467" s="273"/>
      <c r="N467" s="274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7" t="s">
        <v>5165</v>
      </c>
      <c r="AU467" s="17" t="s">
        <v>83</v>
      </c>
    </row>
    <row r="468" s="2" customFormat="1" ht="16.5" customHeight="1">
      <c r="A468" s="39"/>
      <c r="B468" s="40"/>
      <c r="C468" s="213" t="s">
        <v>879</v>
      </c>
      <c r="D468" s="213" t="s">
        <v>152</v>
      </c>
      <c r="E468" s="214" t="s">
        <v>5872</v>
      </c>
      <c r="F468" s="215" t="s">
        <v>5873</v>
      </c>
      <c r="G468" s="216" t="s">
        <v>1180</v>
      </c>
      <c r="H468" s="217">
        <v>10</v>
      </c>
      <c r="I468" s="218"/>
      <c r="J468" s="219">
        <f>ROUND(I468*H468,2)</f>
        <v>0</v>
      </c>
      <c r="K468" s="215" t="s">
        <v>5163</v>
      </c>
      <c r="L468" s="45"/>
      <c r="M468" s="220" t="s">
        <v>32</v>
      </c>
      <c r="N468" s="221" t="s">
        <v>47</v>
      </c>
      <c r="O468" s="85"/>
      <c r="P468" s="222">
        <f>O468*H468</f>
        <v>0</v>
      </c>
      <c r="Q468" s="222">
        <v>0</v>
      </c>
      <c r="R468" s="222">
        <f>Q468*H468</f>
        <v>0</v>
      </c>
      <c r="S468" s="222">
        <v>0</v>
      </c>
      <c r="T468" s="223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24" t="s">
        <v>497</v>
      </c>
      <c r="AT468" s="224" t="s">
        <v>152</v>
      </c>
      <c r="AU468" s="224" t="s">
        <v>83</v>
      </c>
      <c r="AY468" s="17" t="s">
        <v>151</v>
      </c>
      <c r="BE468" s="225">
        <f>IF(N468="základní",J468,0)</f>
        <v>0</v>
      </c>
      <c r="BF468" s="225">
        <f>IF(N468="snížená",J468,0)</f>
        <v>0</v>
      </c>
      <c r="BG468" s="225">
        <f>IF(N468="zákl. přenesená",J468,0)</f>
        <v>0</v>
      </c>
      <c r="BH468" s="225">
        <f>IF(N468="sníž. přenesená",J468,0)</f>
        <v>0</v>
      </c>
      <c r="BI468" s="225">
        <f>IF(N468="nulová",J468,0)</f>
        <v>0</v>
      </c>
      <c r="BJ468" s="17" t="s">
        <v>83</v>
      </c>
      <c r="BK468" s="225">
        <f>ROUND(I468*H468,2)</f>
        <v>0</v>
      </c>
      <c r="BL468" s="17" t="s">
        <v>497</v>
      </c>
      <c r="BM468" s="224" t="s">
        <v>5874</v>
      </c>
    </row>
    <row r="469" s="2" customFormat="1">
      <c r="A469" s="39"/>
      <c r="B469" s="40"/>
      <c r="C469" s="41"/>
      <c r="D469" s="280" t="s">
        <v>5165</v>
      </c>
      <c r="E469" s="41"/>
      <c r="F469" s="281" t="s">
        <v>5875</v>
      </c>
      <c r="G469" s="41"/>
      <c r="H469" s="41"/>
      <c r="I469" s="272"/>
      <c r="J469" s="41"/>
      <c r="K469" s="41"/>
      <c r="L469" s="45"/>
      <c r="M469" s="273"/>
      <c r="N469" s="274"/>
      <c r="O469" s="85"/>
      <c r="P469" s="85"/>
      <c r="Q469" s="85"/>
      <c r="R469" s="85"/>
      <c r="S469" s="85"/>
      <c r="T469" s="86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7" t="s">
        <v>5165</v>
      </c>
      <c r="AU469" s="17" t="s">
        <v>83</v>
      </c>
    </row>
    <row r="470" s="13" customFormat="1">
      <c r="A470" s="13"/>
      <c r="B470" s="238"/>
      <c r="C470" s="239"/>
      <c r="D470" s="240" t="s">
        <v>951</v>
      </c>
      <c r="E470" s="241" t="s">
        <v>32</v>
      </c>
      <c r="F470" s="242" t="s">
        <v>952</v>
      </c>
      <c r="G470" s="239"/>
      <c r="H470" s="241" t="s">
        <v>32</v>
      </c>
      <c r="I470" s="243"/>
      <c r="J470" s="239"/>
      <c r="K470" s="239"/>
      <c r="L470" s="244"/>
      <c r="M470" s="245"/>
      <c r="N470" s="246"/>
      <c r="O470" s="246"/>
      <c r="P470" s="246"/>
      <c r="Q470" s="246"/>
      <c r="R470" s="246"/>
      <c r="S470" s="246"/>
      <c r="T470" s="247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8" t="s">
        <v>951</v>
      </c>
      <c r="AU470" s="248" t="s">
        <v>83</v>
      </c>
      <c r="AV470" s="13" t="s">
        <v>83</v>
      </c>
      <c r="AW470" s="13" t="s">
        <v>38</v>
      </c>
      <c r="AX470" s="13" t="s">
        <v>76</v>
      </c>
      <c r="AY470" s="248" t="s">
        <v>151</v>
      </c>
    </row>
    <row r="471" s="14" customFormat="1">
      <c r="A471" s="14"/>
      <c r="B471" s="249"/>
      <c r="C471" s="250"/>
      <c r="D471" s="240" t="s">
        <v>951</v>
      </c>
      <c r="E471" s="251" t="s">
        <v>32</v>
      </c>
      <c r="F471" s="252" t="s">
        <v>176</v>
      </c>
      <c r="G471" s="250"/>
      <c r="H471" s="253">
        <v>5</v>
      </c>
      <c r="I471" s="254"/>
      <c r="J471" s="250"/>
      <c r="K471" s="250"/>
      <c r="L471" s="255"/>
      <c r="M471" s="256"/>
      <c r="N471" s="257"/>
      <c r="O471" s="257"/>
      <c r="P471" s="257"/>
      <c r="Q471" s="257"/>
      <c r="R471" s="257"/>
      <c r="S471" s="257"/>
      <c r="T471" s="258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9" t="s">
        <v>951</v>
      </c>
      <c r="AU471" s="259" t="s">
        <v>83</v>
      </c>
      <c r="AV471" s="14" t="s">
        <v>85</v>
      </c>
      <c r="AW471" s="14" t="s">
        <v>38</v>
      </c>
      <c r="AX471" s="14" t="s">
        <v>76</v>
      </c>
      <c r="AY471" s="259" t="s">
        <v>151</v>
      </c>
    </row>
    <row r="472" s="13" customFormat="1">
      <c r="A472" s="13"/>
      <c r="B472" s="238"/>
      <c r="C472" s="239"/>
      <c r="D472" s="240" t="s">
        <v>951</v>
      </c>
      <c r="E472" s="241" t="s">
        <v>32</v>
      </c>
      <c r="F472" s="242" t="s">
        <v>953</v>
      </c>
      <c r="G472" s="239"/>
      <c r="H472" s="241" t="s">
        <v>32</v>
      </c>
      <c r="I472" s="243"/>
      <c r="J472" s="239"/>
      <c r="K472" s="239"/>
      <c r="L472" s="244"/>
      <c r="M472" s="245"/>
      <c r="N472" s="246"/>
      <c r="O472" s="246"/>
      <c r="P472" s="246"/>
      <c r="Q472" s="246"/>
      <c r="R472" s="246"/>
      <c r="S472" s="246"/>
      <c r="T472" s="247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8" t="s">
        <v>951</v>
      </c>
      <c r="AU472" s="248" t="s">
        <v>83</v>
      </c>
      <c r="AV472" s="13" t="s">
        <v>83</v>
      </c>
      <c r="AW472" s="13" t="s">
        <v>38</v>
      </c>
      <c r="AX472" s="13" t="s">
        <v>76</v>
      </c>
      <c r="AY472" s="248" t="s">
        <v>151</v>
      </c>
    </row>
    <row r="473" s="14" customFormat="1">
      <c r="A473" s="14"/>
      <c r="B473" s="249"/>
      <c r="C473" s="250"/>
      <c r="D473" s="240" t="s">
        <v>951</v>
      </c>
      <c r="E473" s="251" t="s">
        <v>32</v>
      </c>
      <c r="F473" s="252" t="s">
        <v>176</v>
      </c>
      <c r="G473" s="250"/>
      <c r="H473" s="253">
        <v>5</v>
      </c>
      <c r="I473" s="254"/>
      <c r="J473" s="250"/>
      <c r="K473" s="250"/>
      <c r="L473" s="255"/>
      <c r="M473" s="256"/>
      <c r="N473" s="257"/>
      <c r="O473" s="257"/>
      <c r="P473" s="257"/>
      <c r="Q473" s="257"/>
      <c r="R473" s="257"/>
      <c r="S473" s="257"/>
      <c r="T473" s="258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9" t="s">
        <v>951</v>
      </c>
      <c r="AU473" s="259" t="s">
        <v>83</v>
      </c>
      <c r="AV473" s="14" t="s">
        <v>85</v>
      </c>
      <c r="AW473" s="14" t="s">
        <v>38</v>
      </c>
      <c r="AX473" s="14" t="s">
        <v>76</v>
      </c>
      <c r="AY473" s="259" t="s">
        <v>151</v>
      </c>
    </row>
    <row r="474" s="15" customFormat="1">
      <c r="A474" s="15"/>
      <c r="B474" s="260"/>
      <c r="C474" s="261"/>
      <c r="D474" s="240" t="s">
        <v>951</v>
      </c>
      <c r="E474" s="262" t="s">
        <v>32</v>
      </c>
      <c r="F474" s="263" t="s">
        <v>954</v>
      </c>
      <c r="G474" s="261"/>
      <c r="H474" s="264">
        <v>10</v>
      </c>
      <c r="I474" s="265"/>
      <c r="J474" s="261"/>
      <c r="K474" s="261"/>
      <c r="L474" s="266"/>
      <c r="M474" s="267"/>
      <c r="N474" s="268"/>
      <c r="O474" s="268"/>
      <c r="P474" s="268"/>
      <c r="Q474" s="268"/>
      <c r="R474" s="268"/>
      <c r="S474" s="268"/>
      <c r="T474" s="269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70" t="s">
        <v>951</v>
      </c>
      <c r="AU474" s="270" t="s">
        <v>83</v>
      </c>
      <c r="AV474" s="15" t="s">
        <v>157</v>
      </c>
      <c r="AW474" s="15" t="s">
        <v>38</v>
      </c>
      <c r="AX474" s="15" t="s">
        <v>83</v>
      </c>
      <c r="AY474" s="270" t="s">
        <v>151</v>
      </c>
    </row>
    <row r="475" s="2" customFormat="1" ht="16.5" customHeight="1">
      <c r="A475" s="39"/>
      <c r="B475" s="40"/>
      <c r="C475" s="213" t="s">
        <v>883</v>
      </c>
      <c r="D475" s="213" t="s">
        <v>152</v>
      </c>
      <c r="E475" s="214" t="s">
        <v>5876</v>
      </c>
      <c r="F475" s="215" t="s">
        <v>5877</v>
      </c>
      <c r="G475" s="216" t="s">
        <v>1180</v>
      </c>
      <c r="H475" s="217">
        <v>5</v>
      </c>
      <c r="I475" s="218"/>
      <c r="J475" s="219">
        <f>ROUND(I475*H475,2)</f>
        <v>0</v>
      </c>
      <c r="K475" s="215" t="s">
        <v>5163</v>
      </c>
      <c r="L475" s="45"/>
      <c r="M475" s="220" t="s">
        <v>32</v>
      </c>
      <c r="N475" s="221" t="s">
        <v>47</v>
      </c>
      <c r="O475" s="85"/>
      <c r="P475" s="222">
        <f>O475*H475</f>
        <v>0</v>
      </c>
      <c r="Q475" s="222">
        <v>0</v>
      </c>
      <c r="R475" s="222">
        <f>Q475*H475</f>
        <v>0</v>
      </c>
      <c r="S475" s="222">
        <v>0</v>
      </c>
      <c r="T475" s="223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24" t="s">
        <v>157</v>
      </c>
      <c r="AT475" s="224" t="s">
        <v>152</v>
      </c>
      <c r="AU475" s="224" t="s">
        <v>83</v>
      </c>
      <c r="AY475" s="17" t="s">
        <v>151</v>
      </c>
      <c r="BE475" s="225">
        <f>IF(N475="základní",J475,0)</f>
        <v>0</v>
      </c>
      <c r="BF475" s="225">
        <f>IF(N475="snížená",J475,0)</f>
        <v>0</v>
      </c>
      <c r="BG475" s="225">
        <f>IF(N475="zákl. přenesená",J475,0)</f>
        <v>0</v>
      </c>
      <c r="BH475" s="225">
        <f>IF(N475="sníž. přenesená",J475,0)</f>
        <v>0</v>
      </c>
      <c r="BI475" s="225">
        <f>IF(N475="nulová",J475,0)</f>
        <v>0</v>
      </c>
      <c r="BJ475" s="17" t="s">
        <v>83</v>
      </c>
      <c r="BK475" s="225">
        <f>ROUND(I475*H475,2)</f>
        <v>0</v>
      </c>
      <c r="BL475" s="17" t="s">
        <v>157</v>
      </c>
      <c r="BM475" s="224" t="s">
        <v>5878</v>
      </c>
    </row>
    <row r="476" s="2" customFormat="1">
      <c r="A476" s="39"/>
      <c r="B476" s="40"/>
      <c r="C476" s="41"/>
      <c r="D476" s="280" t="s">
        <v>5165</v>
      </c>
      <c r="E476" s="41"/>
      <c r="F476" s="281" t="s">
        <v>5879</v>
      </c>
      <c r="G476" s="41"/>
      <c r="H476" s="41"/>
      <c r="I476" s="272"/>
      <c r="J476" s="41"/>
      <c r="K476" s="41"/>
      <c r="L476" s="45"/>
      <c r="M476" s="273"/>
      <c r="N476" s="274"/>
      <c r="O476" s="85"/>
      <c r="P476" s="85"/>
      <c r="Q476" s="85"/>
      <c r="R476" s="85"/>
      <c r="S476" s="85"/>
      <c r="T476" s="86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7" t="s">
        <v>5165</v>
      </c>
      <c r="AU476" s="17" t="s">
        <v>83</v>
      </c>
    </row>
    <row r="477" s="2" customFormat="1" ht="16.5" customHeight="1">
      <c r="A477" s="39"/>
      <c r="B477" s="40"/>
      <c r="C477" s="213" t="s">
        <v>887</v>
      </c>
      <c r="D477" s="213" t="s">
        <v>152</v>
      </c>
      <c r="E477" s="214" t="s">
        <v>5880</v>
      </c>
      <c r="F477" s="215" t="s">
        <v>5881</v>
      </c>
      <c r="G477" s="216" t="s">
        <v>1180</v>
      </c>
      <c r="H477" s="217">
        <v>5</v>
      </c>
      <c r="I477" s="218"/>
      <c r="J477" s="219">
        <f>ROUND(I477*H477,2)</f>
        <v>0</v>
      </c>
      <c r="K477" s="215" t="s">
        <v>5163</v>
      </c>
      <c r="L477" s="45"/>
      <c r="M477" s="220" t="s">
        <v>32</v>
      </c>
      <c r="N477" s="221" t="s">
        <v>47</v>
      </c>
      <c r="O477" s="85"/>
      <c r="P477" s="222">
        <f>O477*H477</f>
        <v>0</v>
      </c>
      <c r="Q477" s="222">
        <v>0</v>
      </c>
      <c r="R477" s="222">
        <f>Q477*H477</f>
        <v>0</v>
      </c>
      <c r="S477" s="222">
        <v>0</v>
      </c>
      <c r="T477" s="223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24" t="s">
        <v>157</v>
      </c>
      <c r="AT477" s="224" t="s">
        <v>152</v>
      </c>
      <c r="AU477" s="224" t="s">
        <v>83</v>
      </c>
      <c r="AY477" s="17" t="s">
        <v>151</v>
      </c>
      <c r="BE477" s="225">
        <f>IF(N477="základní",J477,0)</f>
        <v>0</v>
      </c>
      <c r="BF477" s="225">
        <f>IF(N477="snížená",J477,0)</f>
        <v>0</v>
      </c>
      <c r="BG477" s="225">
        <f>IF(N477="zákl. přenesená",J477,0)</f>
        <v>0</v>
      </c>
      <c r="BH477" s="225">
        <f>IF(N477="sníž. přenesená",J477,0)</f>
        <v>0</v>
      </c>
      <c r="BI477" s="225">
        <f>IF(N477="nulová",J477,0)</f>
        <v>0</v>
      </c>
      <c r="BJ477" s="17" t="s">
        <v>83</v>
      </c>
      <c r="BK477" s="225">
        <f>ROUND(I477*H477,2)</f>
        <v>0</v>
      </c>
      <c r="BL477" s="17" t="s">
        <v>157</v>
      </c>
      <c r="BM477" s="224" t="s">
        <v>5882</v>
      </c>
    </row>
    <row r="478" s="2" customFormat="1">
      <c r="A478" s="39"/>
      <c r="B478" s="40"/>
      <c r="C478" s="41"/>
      <c r="D478" s="280" t="s">
        <v>5165</v>
      </c>
      <c r="E478" s="41"/>
      <c r="F478" s="281" t="s">
        <v>5883</v>
      </c>
      <c r="G478" s="41"/>
      <c r="H478" s="41"/>
      <c r="I478" s="272"/>
      <c r="J478" s="41"/>
      <c r="K478" s="41"/>
      <c r="L478" s="45"/>
      <c r="M478" s="273"/>
      <c r="N478" s="274"/>
      <c r="O478" s="85"/>
      <c r="P478" s="85"/>
      <c r="Q478" s="85"/>
      <c r="R478" s="85"/>
      <c r="S478" s="85"/>
      <c r="T478" s="86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7" t="s">
        <v>5165</v>
      </c>
      <c r="AU478" s="17" t="s">
        <v>83</v>
      </c>
    </row>
    <row r="479" s="2" customFormat="1" ht="16.5" customHeight="1">
      <c r="A479" s="39"/>
      <c r="B479" s="40"/>
      <c r="C479" s="213" t="s">
        <v>891</v>
      </c>
      <c r="D479" s="213" t="s">
        <v>152</v>
      </c>
      <c r="E479" s="214" t="s">
        <v>5884</v>
      </c>
      <c r="F479" s="215" t="s">
        <v>5885</v>
      </c>
      <c r="G479" s="216" t="s">
        <v>1180</v>
      </c>
      <c r="H479" s="217">
        <v>5</v>
      </c>
      <c r="I479" s="218"/>
      <c r="J479" s="219">
        <f>ROUND(I479*H479,2)</f>
        <v>0</v>
      </c>
      <c r="K479" s="215" t="s">
        <v>5163</v>
      </c>
      <c r="L479" s="45"/>
      <c r="M479" s="220" t="s">
        <v>32</v>
      </c>
      <c r="N479" s="221" t="s">
        <v>47</v>
      </c>
      <c r="O479" s="85"/>
      <c r="P479" s="222">
        <f>O479*H479</f>
        <v>0</v>
      </c>
      <c r="Q479" s="222">
        <v>0</v>
      </c>
      <c r="R479" s="222">
        <f>Q479*H479</f>
        <v>0</v>
      </c>
      <c r="S479" s="222">
        <v>0</v>
      </c>
      <c r="T479" s="223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24" t="s">
        <v>497</v>
      </c>
      <c r="AT479" s="224" t="s">
        <v>152</v>
      </c>
      <c r="AU479" s="224" t="s">
        <v>83</v>
      </c>
      <c r="AY479" s="17" t="s">
        <v>151</v>
      </c>
      <c r="BE479" s="225">
        <f>IF(N479="základní",J479,0)</f>
        <v>0</v>
      </c>
      <c r="BF479" s="225">
        <f>IF(N479="snížená",J479,0)</f>
        <v>0</v>
      </c>
      <c r="BG479" s="225">
        <f>IF(N479="zákl. přenesená",J479,0)</f>
        <v>0</v>
      </c>
      <c r="BH479" s="225">
        <f>IF(N479="sníž. přenesená",J479,0)</f>
        <v>0</v>
      </c>
      <c r="BI479" s="225">
        <f>IF(N479="nulová",J479,0)</f>
        <v>0</v>
      </c>
      <c r="BJ479" s="17" t="s">
        <v>83</v>
      </c>
      <c r="BK479" s="225">
        <f>ROUND(I479*H479,2)</f>
        <v>0</v>
      </c>
      <c r="BL479" s="17" t="s">
        <v>497</v>
      </c>
      <c r="BM479" s="224" t="s">
        <v>5886</v>
      </c>
    </row>
    <row r="480" s="2" customFormat="1">
      <c r="A480" s="39"/>
      <c r="B480" s="40"/>
      <c r="C480" s="41"/>
      <c r="D480" s="280" t="s">
        <v>5165</v>
      </c>
      <c r="E480" s="41"/>
      <c r="F480" s="281" t="s">
        <v>5887</v>
      </c>
      <c r="G480" s="41"/>
      <c r="H480" s="41"/>
      <c r="I480" s="272"/>
      <c r="J480" s="41"/>
      <c r="K480" s="41"/>
      <c r="L480" s="45"/>
      <c r="M480" s="273"/>
      <c r="N480" s="274"/>
      <c r="O480" s="85"/>
      <c r="P480" s="85"/>
      <c r="Q480" s="85"/>
      <c r="R480" s="85"/>
      <c r="S480" s="85"/>
      <c r="T480" s="86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7" t="s">
        <v>5165</v>
      </c>
      <c r="AU480" s="17" t="s">
        <v>83</v>
      </c>
    </row>
    <row r="481" s="2" customFormat="1" ht="16.5" customHeight="1">
      <c r="A481" s="39"/>
      <c r="B481" s="40"/>
      <c r="C481" s="213" t="s">
        <v>895</v>
      </c>
      <c r="D481" s="213" t="s">
        <v>152</v>
      </c>
      <c r="E481" s="214" t="s">
        <v>5888</v>
      </c>
      <c r="F481" s="215" t="s">
        <v>5889</v>
      </c>
      <c r="G481" s="216" t="s">
        <v>1180</v>
      </c>
      <c r="H481" s="217">
        <v>5</v>
      </c>
      <c r="I481" s="218"/>
      <c r="J481" s="219">
        <f>ROUND(I481*H481,2)</f>
        <v>0</v>
      </c>
      <c r="K481" s="215" t="s">
        <v>5163</v>
      </c>
      <c r="L481" s="45"/>
      <c r="M481" s="220" t="s">
        <v>32</v>
      </c>
      <c r="N481" s="221" t="s">
        <v>47</v>
      </c>
      <c r="O481" s="85"/>
      <c r="P481" s="222">
        <f>O481*H481</f>
        <v>0</v>
      </c>
      <c r="Q481" s="222">
        <v>0</v>
      </c>
      <c r="R481" s="222">
        <f>Q481*H481</f>
        <v>0</v>
      </c>
      <c r="S481" s="222">
        <v>0</v>
      </c>
      <c r="T481" s="223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24" t="s">
        <v>497</v>
      </c>
      <c r="AT481" s="224" t="s">
        <v>152</v>
      </c>
      <c r="AU481" s="224" t="s">
        <v>83</v>
      </c>
      <c r="AY481" s="17" t="s">
        <v>151</v>
      </c>
      <c r="BE481" s="225">
        <f>IF(N481="základní",J481,0)</f>
        <v>0</v>
      </c>
      <c r="BF481" s="225">
        <f>IF(N481="snížená",J481,0)</f>
        <v>0</v>
      </c>
      <c r="BG481" s="225">
        <f>IF(N481="zákl. přenesená",J481,0)</f>
        <v>0</v>
      </c>
      <c r="BH481" s="225">
        <f>IF(N481="sníž. přenesená",J481,0)</f>
        <v>0</v>
      </c>
      <c r="BI481" s="225">
        <f>IF(N481="nulová",J481,0)</f>
        <v>0</v>
      </c>
      <c r="BJ481" s="17" t="s">
        <v>83</v>
      </c>
      <c r="BK481" s="225">
        <f>ROUND(I481*H481,2)</f>
        <v>0</v>
      </c>
      <c r="BL481" s="17" t="s">
        <v>497</v>
      </c>
      <c r="BM481" s="224" t="s">
        <v>5890</v>
      </c>
    </row>
    <row r="482" s="2" customFormat="1">
      <c r="A482" s="39"/>
      <c r="B482" s="40"/>
      <c r="C482" s="41"/>
      <c r="D482" s="280" t="s">
        <v>5165</v>
      </c>
      <c r="E482" s="41"/>
      <c r="F482" s="281" t="s">
        <v>5891</v>
      </c>
      <c r="G482" s="41"/>
      <c r="H482" s="41"/>
      <c r="I482" s="272"/>
      <c r="J482" s="41"/>
      <c r="K482" s="41"/>
      <c r="L482" s="45"/>
      <c r="M482" s="273"/>
      <c r="N482" s="274"/>
      <c r="O482" s="85"/>
      <c r="P482" s="85"/>
      <c r="Q482" s="85"/>
      <c r="R482" s="85"/>
      <c r="S482" s="85"/>
      <c r="T482" s="86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7" t="s">
        <v>5165</v>
      </c>
      <c r="AU482" s="17" t="s">
        <v>83</v>
      </c>
    </row>
    <row r="483" s="2" customFormat="1" ht="16.5" customHeight="1">
      <c r="A483" s="39"/>
      <c r="B483" s="40"/>
      <c r="C483" s="213" t="s">
        <v>899</v>
      </c>
      <c r="D483" s="213" t="s">
        <v>152</v>
      </c>
      <c r="E483" s="214" t="s">
        <v>5892</v>
      </c>
      <c r="F483" s="215" t="s">
        <v>5893</v>
      </c>
      <c r="G483" s="216" t="s">
        <v>1180</v>
      </c>
      <c r="H483" s="217">
        <v>5</v>
      </c>
      <c r="I483" s="218"/>
      <c r="J483" s="219">
        <f>ROUND(I483*H483,2)</f>
        <v>0</v>
      </c>
      <c r="K483" s="215" t="s">
        <v>5163</v>
      </c>
      <c r="L483" s="45"/>
      <c r="M483" s="220" t="s">
        <v>32</v>
      </c>
      <c r="N483" s="221" t="s">
        <v>47</v>
      </c>
      <c r="O483" s="85"/>
      <c r="P483" s="222">
        <f>O483*H483</f>
        <v>0</v>
      </c>
      <c r="Q483" s="222">
        <v>0</v>
      </c>
      <c r="R483" s="222">
        <f>Q483*H483</f>
        <v>0</v>
      </c>
      <c r="S483" s="222">
        <v>0</v>
      </c>
      <c r="T483" s="223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24" t="s">
        <v>497</v>
      </c>
      <c r="AT483" s="224" t="s">
        <v>152</v>
      </c>
      <c r="AU483" s="224" t="s">
        <v>83</v>
      </c>
      <c r="AY483" s="17" t="s">
        <v>151</v>
      </c>
      <c r="BE483" s="225">
        <f>IF(N483="základní",J483,0)</f>
        <v>0</v>
      </c>
      <c r="BF483" s="225">
        <f>IF(N483="snížená",J483,0)</f>
        <v>0</v>
      </c>
      <c r="BG483" s="225">
        <f>IF(N483="zákl. přenesená",J483,0)</f>
        <v>0</v>
      </c>
      <c r="BH483" s="225">
        <f>IF(N483="sníž. přenesená",J483,0)</f>
        <v>0</v>
      </c>
      <c r="BI483" s="225">
        <f>IF(N483="nulová",J483,0)</f>
        <v>0</v>
      </c>
      <c r="BJ483" s="17" t="s">
        <v>83</v>
      </c>
      <c r="BK483" s="225">
        <f>ROUND(I483*H483,2)</f>
        <v>0</v>
      </c>
      <c r="BL483" s="17" t="s">
        <v>497</v>
      </c>
      <c r="BM483" s="224" t="s">
        <v>5894</v>
      </c>
    </row>
    <row r="484" s="2" customFormat="1">
      <c r="A484" s="39"/>
      <c r="B484" s="40"/>
      <c r="C484" s="41"/>
      <c r="D484" s="280" t="s">
        <v>5165</v>
      </c>
      <c r="E484" s="41"/>
      <c r="F484" s="281" t="s">
        <v>5895</v>
      </c>
      <c r="G484" s="41"/>
      <c r="H484" s="41"/>
      <c r="I484" s="272"/>
      <c r="J484" s="41"/>
      <c r="K484" s="41"/>
      <c r="L484" s="45"/>
      <c r="M484" s="273"/>
      <c r="N484" s="274"/>
      <c r="O484" s="85"/>
      <c r="P484" s="85"/>
      <c r="Q484" s="85"/>
      <c r="R484" s="85"/>
      <c r="S484" s="85"/>
      <c r="T484" s="86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7" t="s">
        <v>5165</v>
      </c>
      <c r="AU484" s="17" t="s">
        <v>83</v>
      </c>
    </row>
    <row r="485" s="2" customFormat="1" ht="16.5" customHeight="1">
      <c r="A485" s="39"/>
      <c r="B485" s="40"/>
      <c r="C485" s="213" t="s">
        <v>903</v>
      </c>
      <c r="D485" s="213" t="s">
        <v>152</v>
      </c>
      <c r="E485" s="214" t="s">
        <v>5896</v>
      </c>
      <c r="F485" s="215" t="s">
        <v>5897</v>
      </c>
      <c r="G485" s="216" t="s">
        <v>1180</v>
      </c>
      <c r="H485" s="217">
        <v>5</v>
      </c>
      <c r="I485" s="218"/>
      <c r="J485" s="219">
        <f>ROUND(I485*H485,2)</f>
        <v>0</v>
      </c>
      <c r="K485" s="215" t="s">
        <v>5163</v>
      </c>
      <c r="L485" s="45"/>
      <c r="M485" s="220" t="s">
        <v>32</v>
      </c>
      <c r="N485" s="221" t="s">
        <v>47</v>
      </c>
      <c r="O485" s="85"/>
      <c r="P485" s="222">
        <f>O485*H485</f>
        <v>0</v>
      </c>
      <c r="Q485" s="222">
        <v>0</v>
      </c>
      <c r="R485" s="222">
        <f>Q485*H485</f>
        <v>0</v>
      </c>
      <c r="S485" s="222">
        <v>0</v>
      </c>
      <c r="T485" s="223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24" t="s">
        <v>497</v>
      </c>
      <c r="AT485" s="224" t="s">
        <v>152</v>
      </c>
      <c r="AU485" s="224" t="s">
        <v>83</v>
      </c>
      <c r="AY485" s="17" t="s">
        <v>151</v>
      </c>
      <c r="BE485" s="225">
        <f>IF(N485="základní",J485,0)</f>
        <v>0</v>
      </c>
      <c r="BF485" s="225">
        <f>IF(N485="snížená",J485,0)</f>
        <v>0</v>
      </c>
      <c r="BG485" s="225">
        <f>IF(N485="zákl. přenesená",J485,0)</f>
        <v>0</v>
      </c>
      <c r="BH485" s="225">
        <f>IF(N485="sníž. přenesená",J485,0)</f>
        <v>0</v>
      </c>
      <c r="BI485" s="225">
        <f>IF(N485="nulová",J485,0)</f>
        <v>0</v>
      </c>
      <c r="BJ485" s="17" t="s">
        <v>83</v>
      </c>
      <c r="BK485" s="225">
        <f>ROUND(I485*H485,2)</f>
        <v>0</v>
      </c>
      <c r="BL485" s="17" t="s">
        <v>497</v>
      </c>
      <c r="BM485" s="224" t="s">
        <v>5898</v>
      </c>
    </row>
    <row r="486" s="2" customFormat="1">
      <c r="A486" s="39"/>
      <c r="B486" s="40"/>
      <c r="C486" s="41"/>
      <c r="D486" s="280" t="s">
        <v>5165</v>
      </c>
      <c r="E486" s="41"/>
      <c r="F486" s="281" t="s">
        <v>5899</v>
      </c>
      <c r="G486" s="41"/>
      <c r="H486" s="41"/>
      <c r="I486" s="272"/>
      <c r="J486" s="41"/>
      <c r="K486" s="41"/>
      <c r="L486" s="45"/>
      <c r="M486" s="273"/>
      <c r="N486" s="274"/>
      <c r="O486" s="85"/>
      <c r="P486" s="85"/>
      <c r="Q486" s="85"/>
      <c r="R486" s="85"/>
      <c r="S486" s="85"/>
      <c r="T486" s="86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7" t="s">
        <v>5165</v>
      </c>
      <c r="AU486" s="17" t="s">
        <v>83</v>
      </c>
    </row>
    <row r="487" s="2" customFormat="1" ht="16.5" customHeight="1">
      <c r="A487" s="39"/>
      <c r="B487" s="40"/>
      <c r="C487" s="213" t="s">
        <v>907</v>
      </c>
      <c r="D487" s="213" t="s">
        <v>152</v>
      </c>
      <c r="E487" s="214" t="s">
        <v>5900</v>
      </c>
      <c r="F487" s="215" t="s">
        <v>5901</v>
      </c>
      <c r="G487" s="216" t="s">
        <v>1180</v>
      </c>
      <c r="H487" s="217">
        <v>5</v>
      </c>
      <c r="I487" s="218"/>
      <c r="J487" s="219">
        <f>ROUND(I487*H487,2)</f>
        <v>0</v>
      </c>
      <c r="K487" s="215" t="s">
        <v>5163</v>
      </c>
      <c r="L487" s="45"/>
      <c r="M487" s="220" t="s">
        <v>32</v>
      </c>
      <c r="N487" s="221" t="s">
        <v>47</v>
      </c>
      <c r="O487" s="85"/>
      <c r="P487" s="222">
        <f>O487*H487</f>
        <v>0</v>
      </c>
      <c r="Q487" s="222">
        <v>0</v>
      </c>
      <c r="R487" s="222">
        <f>Q487*H487</f>
        <v>0</v>
      </c>
      <c r="S487" s="222">
        <v>0</v>
      </c>
      <c r="T487" s="223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24" t="s">
        <v>497</v>
      </c>
      <c r="AT487" s="224" t="s">
        <v>152</v>
      </c>
      <c r="AU487" s="224" t="s">
        <v>83</v>
      </c>
      <c r="AY487" s="17" t="s">
        <v>151</v>
      </c>
      <c r="BE487" s="225">
        <f>IF(N487="základní",J487,0)</f>
        <v>0</v>
      </c>
      <c r="BF487" s="225">
        <f>IF(N487="snížená",J487,0)</f>
        <v>0</v>
      </c>
      <c r="BG487" s="225">
        <f>IF(N487="zákl. přenesená",J487,0)</f>
        <v>0</v>
      </c>
      <c r="BH487" s="225">
        <f>IF(N487="sníž. přenesená",J487,0)</f>
        <v>0</v>
      </c>
      <c r="BI487" s="225">
        <f>IF(N487="nulová",J487,0)</f>
        <v>0</v>
      </c>
      <c r="BJ487" s="17" t="s">
        <v>83</v>
      </c>
      <c r="BK487" s="225">
        <f>ROUND(I487*H487,2)</f>
        <v>0</v>
      </c>
      <c r="BL487" s="17" t="s">
        <v>497</v>
      </c>
      <c r="BM487" s="224" t="s">
        <v>5902</v>
      </c>
    </row>
    <row r="488" s="2" customFormat="1">
      <c r="A488" s="39"/>
      <c r="B488" s="40"/>
      <c r="C488" s="41"/>
      <c r="D488" s="280" t="s">
        <v>5165</v>
      </c>
      <c r="E488" s="41"/>
      <c r="F488" s="281" t="s">
        <v>5903</v>
      </c>
      <c r="G488" s="41"/>
      <c r="H488" s="41"/>
      <c r="I488" s="272"/>
      <c r="J488" s="41"/>
      <c r="K488" s="41"/>
      <c r="L488" s="45"/>
      <c r="M488" s="273"/>
      <c r="N488" s="274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7" t="s">
        <v>5165</v>
      </c>
      <c r="AU488" s="17" t="s">
        <v>83</v>
      </c>
    </row>
    <row r="489" s="2" customFormat="1" ht="16.5" customHeight="1">
      <c r="A489" s="39"/>
      <c r="B489" s="40"/>
      <c r="C489" s="213" t="s">
        <v>911</v>
      </c>
      <c r="D489" s="213" t="s">
        <v>152</v>
      </c>
      <c r="E489" s="214" t="s">
        <v>5904</v>
      </c>
      <c r="F489" s="215" t="s">
        <v>5905</v>
      </c>
      <c r="G489" s="216" t="s">
        <v>1180</v>
      </c>
      <c r="H489" s="217">
        <v>5</v>
      </c>
      <c r="I489" s="218"/>
      <c r="J489" s="219">
        <f>ROUND(I489*H489,2)</f>
        <v>0</v>
      </c>
      <c r="K489" s="215" t="s">
        <v>5163</v>
      </c>
      <c r="L489" s="45"/>
      <c r="M489" s="220" t="s">
        <v>32</v>
      </c>
      <c r="N489" s="221" t="s">
        <v>47</v>
      </c>
      <c r="O489" s="85"/>
      <c r="P489" s="222">
        <f>O489*H489</f>
        <v>0</v>
      </c>
      <c r="Q489" s="222">
        <v>0</v>
      </c>
      <c r="R489" s="222">
        <f>Q489*H489</f>
        <v>0</v>
      </c>
      <c r="S489" s="222">
        <v>0</v>
      </c>
      <c r="T489" s="223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24" t="s">
        <v>497</v>
      </c>
      <c r="AT489" s="224" t="s">
        <v>152</v>
      </c>
      <c r="AU489" s="224" t="s">
        <v>83</v>
      </c>
      <c r="AY489" s="17" t="s">
        <v>151</v>
      </c>
      <c r="BE489" s="225">
        <f>IF(N489="základní",J489,0)</f>
        <v>0</v>
      </c>
      <c r="BF489" s="225">
        <f>IF(N489="snížená",J489,0)</f>
        <v>0</v>
      </c>
      <c r="BG489" s="225">
        <f>IF(N489="zákl. přenesená",J489,0)</f>
        <v>0</v>
      </c>
      <c r="BH489" s="225">
        <f>IF(N489="sníž. přenesená",J489,0)</f>
        <v>0</v>
      </c>
      <c r="BI489" s="225">
        <f>IF(N489="nulová",J489,0)</f>
        <v>0</v>
      </c>
      <c r="BJ489" s="17" t="s">
        <v>83</v>
      </c>
      <c r="BK489" s="225">
        <f>ROUND(I489*H489,2)</f>
        <v>0</v>
      </c>
      <c r="BL489" s="17" t="s">
        <v>497</v>
      </c>
      <c r="BM489" s="224" t="s">
        <v>5906</v>
      </c>
    </row>
    <row r="490" s="2" customFormat="1">
      <c r="A490" s="39"/>
      <c r="B490" s="40"/>
      <c r="C490" s="41"/>
      <c r="D490" s="280" t="s">
        <v>5165</v>
      </c>
      <c r="E490" s="41"/>
      <c r="F490" s="281" t="s">
        <v>5907</v>
      </c>
      <c r="G490" s="41"/>
      <c r="H490" s="41"/>
      <c r="I490" s="272"/>
      <c r="J490" s="41"/>
      <c r="K490" s="41"/>
      <c r="L490" s="45"/>
      <c r="M490" s="273"/>
      <c r="N490" s="274"/>
      <c r="O490" s="85"/>
      <c r="P490" s="85"/>
      <c r="Q490" s="85"/>
      <c r="R490" s="85"/>
      <c r="S490" s="85"/>
      <c r="T490" s="86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7" t="s">
        <v>5165</v>
      </c>
      <c r="AU490" s="17" t="s">
        <v>83</v>
      </c>
    </row>
    <row r="491" s="2" customFormat="1" ht="21.75" customHeight="1">
      <c r="A491" s="39"/>
      <c r="B491" s="40"/>
      <c r="C491" s="213" t="s">
        <v>915</v>
      </c>
      <c r="D491" s="213" t="s">
        <v>152</v>
      </c>
      <c r="E491" s="214" t="s">
        <v>5908</v>
      </c>
      <c r="F491" s="215" t="s">
        <v>5909</v>
      </c>
      <c r="G491" s="216" t="s">
        <v>1180</v>
      </c>
      <c r="H491" s="217">
        <v>5</v>
      </c>
      <c r="I491" s="218"/>
      <c r="J491" s="219">
        <f>ROUND(I491*H491,2)</f>
        <v>0</v>
      </c>
      <c r="K491" s="215" t="s">
        <v>5163</v>
      </c>
      <c r="L491" s="45"/>
      <c r="M491" s="220" t="s">
        <v>32</v>
      </c>
      <c r="N491" s="221" t="s">
        <v>47</v>
      </c>
      <c r="O491" s="85"/>
      <c r="P491" s="222">
        <f>O491*H491</f>
        <v>0</v>
      </c>
      <c r="Q491" s="222">
        <v>0</v>
      </c>
      <c r="R491" s="222">
        <f>Q491*H491</f>
        <v>0</v>
      </c>
      <c r="S491" s="222">
        <v>0</v>
      </c>
      <c r="T491" s="223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24" t="s">
        <v>497</v>
      </c>
      <c r="AT491" s="224" t="s">
        <v>152</v>
      </c>
      <c r="AU491" s="224" t="s">
        <v>83</v>
      </c>
      <c r="AY491" s="17" t="s">
        <v>151</v>
      </c>
      <c r="BE491" s="225">
        <f>IF(N491="základní",J491,0)</f>
        <v>0</v>
      </c>
      <c r="BF491" s="225">
        <f>IF(N491="snížená",J491,0)</f>
        <v>0</v>
      </c>
      <c r="BG491" s="225">
        <f>IF(N491="zákl. přenesená",J491,0)</f>
        <v>0</v>
      </c>
      <c r="BH491" s="225">
        <f>IF(N491="sníž. přenesená",J491,0)</f>
        <v>0</v>
      </c>
      <c r="BI491" s="225">
        <f>IF(N491="nulová",J491,0)</f>
        <v>0</v>
      </c>
      <c r="BJ491" s="17" t="s">
        <v>83</v>
      </c>
      <c r="BK491" s="225">
        <f>ROUND(I491*H491,2)</f>
        <v>0</v>
      </c>
      <c r="BL491" s="17" t="s">
        <v>497</v>
      </c>
      <c r="BM491" s="224" t="s">
        <v>5910</v>
      </c>
    </row>
    <row r="492" s="2" customFormat="1">
      <c r="A492" s="39"/>
      <c r="B492" s="40"/>
      <c r="C492" s="41"/>
      <c r="D492" s="280" t="s">
        <v>5165</v>
      </c>
      <c r="E492" s="41"/>
      <c r="F492" s="281" t="s">
        <v>5911</v>
      </c>
      <c r="G492" s="41"/>
      <c r="H492" s="41"/>
      <c r="I492" s="272"/>
      <c r="J492" s="41"/>
      <c r="K492" s="41"/>
      <c r="L492" s="45"/>
      <c r="M492" s="273"/>
      <c r="N492" s="274"/>
      <c r="O492" s="85"/>
      <c r="P492" s="85"/>
      <c r="Q492" s="85"/>
      <c r="R492" s="85"/>
      <c r="S492" s="85"/>
      <c r="T492" s="86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7" t="s">
        <v>5165</v>
      </c>
      <c r="AU492" s="17" t="s">
        <v>83</v>
      </c>
    </row>
    <row r="493" s="2" customFormat="1" ht="24.15" customHeight="1">
      <c r="A493" s="39"/>
      <c r="B493" s="40"/>
      <c r="C493" s="213" t="s">
        <v>919</v>
      </c>
      <c r="D493" s="213" t="s">
        <v>152</v>
      </c>
      <c r="E493" s="214" t="s">
        <v>5912</v>
      </c>
      <c r="F493" s="215" t="s">
        <v>5913</v>
      </c>
      <c r="G493" s="216" t="s">
        <v>1180</v>
      </c>
      <c r="H493" s="217">
        <v>5</v>
      </c>
      <c r="I493" s="218"/>
      <c r="J493" s="219">
        <f>ROUND(I493*H493,2)</f>
        <v>0</v>
      </c>
      <c r="K493" s="215" t="s">
        <v>5163</v>
      </c>
      <c r="L493" s="45"/>
      <c r="M493" s="220" t="s">
        <v>32</v>
      </c>
      <c r="N493" s="221" t="s">
        <v>47</v>
      </c>
      <c r="O493" s="85"/>
      <c r="P493" s="222">
        <f>O493*H493</f>
        <v>0</v>
      </c>
      <c r="Q493" s="222">
        <v>0</v>
      </c>
      <c r="R493" s="222">
        <f>Q493*H493</f>
        <v>0</v>
      </c>
      <c r="S493" s="222">
        <v>0</v>
      </c>
      <c r="T493" s="223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24" t="s">
        <v>497</v>
      </c>
      <c r="AT493" s="224" t="s">
        <v>152</v>
      </c>
      <c r="AU493" s="224" t="s">
        <v>83</v>
      </c>
      <c r="AY493" s="17" t="s">
        <v>151</v>
      </c>
      <c r="BE493" s="225">
        <f>IF(N493="základní",J493,0)</f>
        <v>0</v>
      </c>
      <c r="BF493" s="225">
        <f>IF(N493="snížená",J493,0)</f>
        <v>0</v>
      </c>
      <c r="BG493" s="225">
        <f>IF(N493="zákl. přenesená",J493,0)</f>
        <v>0</v>
      </c>
      <c r="BH493" s="225">
        <f>IF(N493="sníž. přenesená",J493,0)</f>
        <v>0</v>
      </c>
      <c r="BI493" s="225">
        <f>IF(N493="nulová",J493,0)</f>
        <v>0</v>
      </c>
      <c r="BJ493" s="17" t="s">
        <v>83</v>
      </c>
      <c r="BK493" s="225">
        <f>ROUND(I493*H493,2)</f>
        <v>0</v>
      </c>
      <c r="BL493" s="17" t="s">
        <v>497</v>
      </c>
      <c r="BM493" s="224" t="s">
        <v>5914</v>
      </c>
    </row>
    <row r="494" s="2" customFormat="1">
      <c r="A494" s="39"/>
      <c r="B494" s="40"/>
      <c r="C494" s="41"/>
      <c r="D494" s="280" t="s">
        <v>5165</v>
      </c>
      <c r="E494" s="41"/>
      <c r="F494" s="281" t="s">
        <v>5915</v>
      </c>
      <c r="G494" s="41"/>
      <c r="H494" s="41"/>
      <c r="I494" s="272"/>
      <c r="J494" s="41"/>
      <c r="K494" s="41"/>
      <c r="L494" s="45"/>
      <c r="M494" s="273"/>
      <c r="N494" s="274"/>
      <c r="O494" s="85"/>
      <c r="P494" s="85"/>
      <c r="Q494" s="85"/>
      <c r="R494" s="85"/>
      <c r="S494" s="85"/>
      <c r="T494" s="86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7" t="s">
        <v>5165</v>
      </c>
      <c r="AU494" s="17" t="s">
        <v>83</v>
      </c>
    </row>
    <row r="495" s="2" customFormat="1" ht="16.5" customHeight="1">
      <c r="A495" s="39"/>
      <c r="B495" s="40"/>
      <c r="C495" s="213" t="s">
        <v>923</v>
      </c>
      <c r="D495" s="213" t="s">
        <v>152</v>
      </c>
      <c r="E495" s="214" t="s">
        <v>5916</v>
      </c>
      <c r="F495" s="215" t="s">
        <v>5917</v>
      </c>
      <c r="G495" s="216" t="s">
        <v>1180</v>
      </c>
      <c r="H495" s="217">
        <v>5</v>
      </c>
      <c r="I495" s="218"/>
      <c r="J495" s="219">
        <f>ROUND(I495*H495,2)</f>
        <v>0</v>
      </c>
      <c r="K495" s="215" t="s">
        <v>5163</v>
      </c>
      <c r="L495" s="45"/>
      <c r="M495" s="220" t="s">
        <v>32</v>
      </c>
      <c r="N495" s="221" t="s">
        <v>47</v>
      </c>
      <c r="O495" s="85"/>
      <c r="P495" s="222">
        <f>O495*H495</f>
        <v>0</v>
      </c>
      <c r="Q495" s="222">
        <v>0</v>
      </c>
      <c r="R495" s="222">
        <f>Q495*H495</f>
        <v>0</v>
      </c>
      <c r="S495" s="222">
        <v>0</v>
      </c>
      <c r="T495" s="223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24" t="s">
        <v>497</v>
      </c>
      <c r="AT495" s="224" t="s">
        <v>152</v>
      </c>
      <c r="AU495" s="224" t="s">
        <v>83</v>
      </c>
      <c r="AY495" s="17" t="s">
        <v>151</v>
      </c>
      <c r="BE495" s="225">
        <f>IF(N495="základní",J495,0)</f>
        <v>0</v>
      </c>
      <c r="BF495" s="225">
        <f>IF(N495="snížená",J495,0)</f>
        <v>0</v>
      </c>
      <c r="BG495" s="225">
        <f>IF(N495="zákl. přenesená",J495,0)</f>
        <v>0</v>
      </c>
      <c r="BH495" s="225">
        <f>IF(N495="sníž. přenesená",J495,0)</f>
        <v>0</v>
      </c>
      <c r="BI495" s="225">
        <f>IF(N495="nulová",J495,0)</f>
        <v>0</v>
      </c>
      <c r="BJ495" s="17" t="s">
        <v>83</v>
      </c>
      <c r="BK495" s="225">
        <f>ROUND(I495*H495,2)</f>
        <v>0</v>
      </c>
      <c r="BL495" s="17" t="s">
        <v>497</v>
      </c>
      <c r="BM495" s="224" t="s">
        <v>5918</v>
      </c>
    </row>
    <row r="496" s="2" customFormat="1">
      <c r="A496" s="39"/>
      <c r="B496" s="40"/>
      <c r="C496" s="41"/>
      <c r="D496" s="280" t="s">
        <v>5165</v>
      </c>
      <c r="E496" s="41"/>
      <c r="F496" s="281" t="s">
        <v>5919</v>
      </c>
      <c r="G496" s="41"/>
      <c r="H496" s="41"/>
      <c r="I496" s="272"/>
      <c r="J496" s="41"/>
      <c r="K496" s="41"/>
      <c r="L496" s="45"/>
      <c r="M496" s="273"/>
      <c r="N496" s="274"/>
      <c r="O496" s="85"/>
      <c r="P496" s="85"/>
      <c r="Q496" s="85"/>
      <c r="R496" s="85"/>
      <c r="S496" s="85"/>
      <c r="T496" s="86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7" t="s">
        <v>5165</v>
      </c>
      <c r="AU496" s="17" t="s">
        <v>83</v>
      </c>
    </row>
    <row r="497" s="2" customFormat="1" ht="16.5" customHeight="1">
      <c r="A497" s="39"/>
      <c r="B497" s="40"/>
      <c r="C497" s="213" t="s">
        <v>927</v>
      </c>
      <c r="D497" s="213" t="s">
        <v>152</v>
      </c>
      <c r="E497" s="214" t="s">
        <v>5920</v>
      </c>
      <c r="F497" s="215" t="s">
        <v>5921</v>
      </c>
      <c r="G497" s="216" t="s">
        <v>1180</v>
      </c>
      <c r="H497" s="217">
        <v>5</v>
      </c>
      <c r="I497" s="218"/>
      <c r="J497" s="219">
        <f>ROUND(I497*H497,2)</f>
        <v>0</v>
      </c>
      <c r="K497" s="215" t="s">
        <v>5163</v>
      </c>
      <c r="L497" s="45"/>
      <c r="M497" s="220" t="s">
        <v>32</v>
      </c>
      <c r="N497" s="221" t="s">
        <v>47</v>
      </c>
      <c r="O497" s="85"/>
      <c r="P497" s="222">
        <f>O497*H497</f>
        <v>0</v>
      </c>
      <c r="Q497" s="222">
        <v>0</v>
      </c>
      <c r="R497" s="222">
        <f>Q497*H497</f>
        <v>0</v>
      </c>
      <c r="S497" s="222">
        <v>0</v>
      </c>
      <c r="T497" s="223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24" t="s">
        <v>497</v>
      </c>
      <c r="AT497" s="224" t="s">
        <v>152</v>
      </c>
      <c r="AU497" s="224" t="s">
        <v>83</v>
      </c>
      <c r="AY497" s="17" t="s">
        <v>151</v>
      </c>
      <c r="BE497" s="225">
        <f>IF(N497="základní",J497,0)</f>
        <v>0</v>
      </c>
      <c r="BF497" s="225">
        <f>IF(N497="snížená",J497,0)</f>
        <v>0</v>
      </c>
      <c r="BG497" s="225">
        <f>IF(N497="zákl. přenesená",J497,0)</f>
        <v>0</v>
      </c>
      <c r="BH497" s="225">
        <f>IF(N497="sníž. přenesená",J497,0)</f>
        <v>0</v>
      </c>
      <c r="BI497" s="225">
        <f>IF(N497="nulová",J497,0)</f>
        <v>0</v>
      </c>
      <c r="BJ497" s="17" t="s">
        <v>83</v>
      </c>
      <c r="BK497" s="225">
        <f>ROUND(I497*H497,2)</f>
        <v>0</v>
      </c>
      <c r="BL497" s="17" t="s">
        <v>497</v>
      </c>
      <c r="BM497" s="224" t="s">
        <v>5922</v>
      </c>
    </row>
    <row r="498" s="2" customFormat="1">
      <c r="A498" s="39"/>
      <c r="B498" s="40"/>
      <c r="C498" s="41"/>
      <c r="D498" s="280" t="s">
        <v>5165</v>
      </c>
      <c r="E498" s="41"/>
      <c r="F498" s="281" t="s">
        <v>5923</v>
      </c>
      <c r="G498" s="41"/>
      <c r="H498" s="41"/>
      <c r="I498" s="272"/>
      <c r="J498" s="41"/>
      <c r="K498" s="41"/>
      <c r="L498" s="45"/>
      <c r="M498" s="273"/>
      <c r="N498" s="274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7" t="s">
        <v>5165</v>
      </c>
      <c r="AU498" s="17" t="s">
        <v>83</v>
      </c>
    </row>
    <row r="499" s="2" customFormat="1" ht="16.5" customHeight="1">
      <c r="A499" s="39"/>
      <c r="B499" s="40"/>
      <c r="C499" s="213" t="s">
        <v>931</v>
      </c>
      <c r="D499" s="213" t="s">
        <v>152</v>
      </c>
      <c r="E499" s="214" t="s">
        <v>5924</v>
      </c>
      <c r="F499" s="215" t="s">
        <v>5925</v>
      </c>
      <c r="G499" s="216" t="s">
        <v>1180</v>
      </c>
      <c r="H499" s="217">
        <v>5</v>
      </c>
      <c r="I499" s="218"/>
      <c r="J499" s="219">
        <f>ROUND(I499*H499,2)</f>
        <v>0</v>
      </c>
      <c r="K499" s="215" t="s">
        <v>5163</v>
      </c>
      <c r="L499" s="45"/>
      <c r="M499" s="220" t="s">
        <v>32</v>
      </c>
      <c r="N499" s="221" t="s">
        <v>47</v>
      </c>
      <c r="O499" s="85"/>
      <c r="P499" s="222">
        <f>O499*H499</f>
        <v>0</v>
      </c>
      <c r="Q499" s="222">
        <v>0</v>
      </c>
      <c r="R499" s="222">
        <f>Q499*H499</f>
        <v>0</v>
      </c>
      <c r="S499" s="222">
        <v>0</v>
      </c>
      <c r="T499" s="223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24" t="s">
        <v>497</v>
      </c>
      <c r="AT499" s="224" t="s">
        <v>152</v>
      </c>
      <c r="AU499" s="224" t="s">
        <v>83</v>
      </c>
      <c r="AY499" s="17" t="s">
        <v>151</v>
      </c>
      <c r="BE499" s="225">
        <f>IF(N499="základní",J499,0)</f>
        <v>0</v>
      </c>
      <c r="BF499" s="225">
        <f>IF(N499="snížená",J499,0)</f>
        <v>0</v>
      </c>
      <c r="BG499" s="225">
        <f>IF(N499="zákl. přenesená",J499,0)</f>
        <v>0</v>
      </c>
      <c r="BH499" s="225">
        <f>IF(N499="sníž. přenesená",J499,0)</f>
        <v>0</v>
      </c>
      <c r="BI499" s="225">
        <f>IF(N499="nulová",J499,0)</f>
        <v>0</v>
      </c>
      <c r="BJ499" s="17" t="s">
        <v>83</v>
      </c>
      <c r="BK499" s="225">
        <f>ROUND(I499*H499,2)</f>
        <v>0</v>
      </c>
      <c r="BL499" s="17" t="s">
        <v>497</v>
      </c>
      <c r="BM499" s="224" t="s">
        <v>5926</v>
      </c>
    </row>
    <row r="500" s="2" customFormat="1">
      <c r="A500" s="39"/>
      <c r="B500" s="40"/>
      <c r="C500" s="41"/>
      <c r="D500" s="280" t="s">
        <v>5165</v>
      </c>
      <c r="E500" s="41"/>
      <c r="F500" s="281" t="s">
        <v>5927</v>
      </c>
      <c r="G500" s="41"/>
      <c r="H500" s="41"/>
      <c r="I500" s="272"/>
      <c r="J500" s="41"/>
      <c r="K500" s="41"/>
      <c r="L500" s="45"/>
      <c r="M500" s="273"/>
      <c r="N500" s="274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7" t="s">
        <v>5165</v>
      </c>
      <c r="AU500" s="17" t="s">
        <v>83</v>
      </c>
    </row>
    <row r="501" s="2" customFormat="1" ht="16.5" customHeight="1">
      <c r="A501" s="39"/>
      <c r="B501" s="40"/>
      <c r="C501" s="213" t="s">
        <v>935</v>
      </c>
      <c r="D501" s="213" t="s">
        <v>152</v>
      </c>
      <c r="E501" s="214" t="s">
        <v>5928</v>
      </c>
      <c r="F501" s="215" t="s">
        <v>5929</v>
      </c>
      <c r="G501" s="216" t="s">
        <v>1180</v>
      </c>
      <c r="H501" s="217">
        <v>5</v>
      </c>
      <c r="I501" s="218"/>
      <c r="J501" s="219">
        <f>ROUND(I501*H501,2)</f>
        <v>0</v>
      </c>
      <c r="K501" s="215" t="s">
        <v>5163</v>
      </c>
      <c r="L501" s="45"/>
      <c r="M501" s="220" t="s">
        <v>32</v>
      </c>
      <c r="N501" s="221" t="s">
        <v>47</v>
      </c>
      <c r="O501" s="85"/>
      <c r="P501" s="222">
        <f>O501*H501</f>
        <v>0</v>
      </c>
      <c r="Q501" s="222">
        <v>0</v>
      </c>
      <c r="R501" s="222">
        <f>Q501*H501</f>
        <v>0</v>
      </c>
      <c r="S501" s="222">
        <v>0</v>
      </c>
      <c r="T501" s="223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24" t="s">
        <v>497</v>
      </c>
      <c r="AT501" s="224" t="s">
        <v>152</v>
      </c>
      <c r="AU501" s="224" t="s">
        <v>83</v>
      </c>
      <c r="AY501" s="17" t="s">
        <v>151</v>
      </c>
      <c r="BE501" s="225">
        <f>IF(N501="základní",J501,0)</f>
        <v>0</v>
      </c>
      <c r="BF501" s="225">
        <f>IF(N501="snížená",J501,0)</f>
        <v>0</v>
      </c>
      <c r="BG501" s="225">
        <f>IF(N501="zákl. přenesená",J501,0)</f>
        <v>0</v>
      </c>
      <c r="BH501" s="225">
        <f>IF(N501="sníž. přenesená",J501,0)</f>
        <v>0</v>
      </c>
      <c r="BI501" s="225">
        <f>IF(N501="nulová",J501,0)</f>
        <v>0</v>
      </c>
      <c r="BJ501" s="17" t="s">
        <v>83</v>
      </c>
      <c r="BK501" s="225">
        <f>ROUND(I501*H501,2)</f>
        <v>0</v>
      </c>
      <c r="BL501" s="17" t="s">
        <v>497</v>
      </c>
      <c r="BM501" s="224" t="s">
        <v>5930</v>
      </c>
    </row>
    <row r="502" s="2" customFormat="1">
      <c r="A502" s="39"/>
      <c r="B502" s="40"/>
      <c r="C502" s="41"/>
      <c r="D502" s="280" t="s">
        <v>5165</v>
      </c>
      <c r="E502" s="41"/>
      <c r="F502" s="281" t="s">
        <v>5931</v>
      </c>
      <c r="G502" s="41"/>
      <c r="H502" s="41"/>
      <c r="I502" s="272"/>
      <c r="J502" s="41"/>
      <c r="K502" s="41"/>
      <c r="L502" s="45"/>
      <c r="M502" s="273"/>
      <c r="N502" s="274"/>
      <c r="O502" s="85"/>
      <c r="P502" s="85"/>
      <c r="Q502" s="85"/>
      <c r="R502" s="85"/>
      <c r="S502" s="85"/>
      <c r="T502" s="86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7" t="s">
        <v>5165</v>
      </c>
      <c r="AU502" s="17" t="s">
        <v>83</v>
      </c>
    </row>
    <row r="503" s="2" customFormat="1" ht="21.75" customHeight="1">
      <c r="A503" s="39"/>
      <c r="B503" s="40"/>
      <c r="C503" s="213" t="s">
        <v>939</v>
      </c>
      <c r="D503" s="213" t="s">
        <v>152</v>
      </c>
      <c r="E503" s="214" t="s">
        <v>5932</v>
      </c>
      <c r="F503" s="215" t="s">
        <v>5933</v>
      </c>
      <c r="G503" s="216" t="s">
        <v>1180</v>
      </c>
      <c r="H503" s="217">
        <v>5</v>
      </c>
      <c r="I503" s="218"/>
      <c r="J503" s="219">
        <f>ROUND(I503*H503,2)</f>
        <v>0</v>
      </c>
      <c r="K503" s="215" t="s">
        <v>5163</v>
      </c>
      <c r="L503" s="45"/>
      <c r="M503" s="220" t="s">
        <v>32</v>
      </c>
      <c r="N503" s="221" t="s">
        <v>47</v>
      </c>
      <c r="O503" s="85"/>
      <c r="P503" s="222">
        <f>O503*H503</f>
        <v>0</v>
      </c>
      <c r="Q503" s="222">
        <v>0</v>
      </c>
      <c r="R503" s="222">
        <f>Q503*H503</f>
        <v>0</v>
      </c>
      <c r="S503" s="222">
        <v>0</v>
      </c>
      <c r="T503" s="223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24" t="s">
        <v>497</v>
      </c>
      <c r="AT503" s="224" t="s">
        <v>152</v>
      </c>
      <c r="AU503" s="224" t="s">
        <v>83</v>
      </c>
      <c r="AY503" s="17" t="s">
        <v>151</v>
      </c>
      <c r="BE503" s="225">
        <f>IF(N503="základní",J503,0)</f>
        <v>0</v>
      </c>
      <c r="BF503" s="225">
        <f>IF(N503="snížená",J503,0)</f>
        <v>0</v>
      </c>
      <c r="BG503" s="225">
        <f>IF(N503="zákl. přenesená",J503,0)</f>
        <v>0</v>
      </c>
      <c r="BH503" s="225">
        <f>IF(N503="sníž. přenesená",J503,0)</f>
        <v>0</v>
      </c>
      <c r="BI503" s="225">
        <f>IF(N503="nulová",J503,0)</f>
        <v>0</v>
      </c>
      <c r="BJ503" s="17" t="s">
        <v>83</v>
      </c>
      <c r="BK503" s="225">
        <f>ROUND(I503*H503,2)</f>
        <v>0</v>
      </c>
      <c r="BL503" s="17" t="s">
        <v>497</v>
      </c>
      <c r="BM503" s="224" t="s">
        <v>5934</v>
      </c>
    </row>
    <row r="504" s="2" customFormat="1">
      <c r="A504" s="39"/>
      <c r="B504" s="40"/>
      <c r="C504" s="41"/>
      <c r="D504" s="280" t="s">
        <v>5165</v>
      </c>
      <c r="E504" s="41"/>
      <c r="F504" s="281" t="s">
        <v>5935</v>
      </c>
      <c r="G504" s="41"/>
      <c r="H504" s="41"/>
      <c r="I504" s="272"/>
      <c r="J504" s="41"/>
      <c r="K504" s="41"/>
      <c r="L504" s="45"/>
      <c r="M504" s="273"/>
      <c r="N504" s="274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7" t="s">
        <v>5165</v>
      </c>
      <c r="AU504" s="17" t="s">
        <v>83</v>
      </c>
    </row>
    <row r="505" s="2" customFormat="1" ht="21.75" customHeight="1">
      <c r="A505" s="39"/>
      <c r="B505" s="40"/>
      <c r="C505" s="213" t="s">
        <v>943</v>
      </c>
      <c r="D505" s="213" t="s">
        <v>152</v>
      </c>
      <c r="E505" s="214" t="s">
        <v>5936</v>
      </c>
      <c r="F505" s="215" t="s">
        <v>5937</v>
      </c>
      <c r="G505" s="216" t="s">
        <v>1180</v>
      </c>
      <c r="H505" s="217">
        <v>5</v>
      </c>
      <c r="I505" s="218"/>
      <c r="J505" s="219">
        <f>ROUND(I505*H505,2)</f>
        <v>0</v>
      </c>
      <c r="K505" s="215" t="s">
        <v>5163</v>
      </c>
      <c r="L505" s="45"/>
      <c r="M505" s="220" t="s">
        <v>32</v>
      </c>
      <c r="N505" s="221" t="s">
        <v>47</v>
      </c>
      <c r="O505" s="85"/>
      <c r="P505" s="222">
        <f>O505*H505</f>
        <v>0</v>
      </c>
      <c r="Q505" s="222">
        <v>0</v>
      </c>
      <c r="R505" s="222">
        <f>Q505*H505</f>
        <v>0</v>
      </c>
      <c r="S505" s="222">
        <v>0</v>
      </c>
      <c r="T505" s="223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24" t="s">
        <v>497</v>
      </c>
      <c r="AT505" s="224" t="s">
        <v>152</v>
      </c>
      <c r="AU505" s="224" t="s">
        <v>83</v>
      </c>
      <c r="AY505" s="17" t="s">
        <v>151</v>
      </c>
      <c r="BE505" s="225">
        <f>IF(N505="základní",J505,0)</f>
        <v>0</v>
      </c>
      <c r="BF505" s="225">
        <f>IF(N505="snížená",J505,0)</f>
        <v>0</v>
      </c>
      <c r="BG505" s="225">
        <f>IF(N505="zákl. přenesená",J505,0)</f>
        <v>0</v>
      </c>
      <c r="BH505" s="225">
        <f>IF(N505="sníž. přenesená",J505,0)</f>
        <v>0</v>
      </c>
      <c r="BI505" s="225">
        <f>IF(N505="nulová",J505,0)</f>
        <v>0</v>
      </c>
      <c r="BJ505" s="17" t="s">
        <v>83</v>
      </c>
      <c r="BK505" s="225">
        <f>ROUND(I505*H505,2)</f>
        <v>0</v>
      </c>
      <c r="BL505" s="17" t="s">
        <v>497</v>
      </c>
      <c r="BM505" s="224" t="s">
        <v>5938</v>
      </c>
    </row>
    <row r="506" s="2" customFormat="1">
      <c r="A506" s="39"/>
      <c r="B506" s="40"/>
      <c r="C506" s="41"/>
      <c r="D506" s="280" t="s">
        <v>5165</v>
      </c>
      <c r="E506" s="41"/>
      <c r="F506" s="281" t="s">
        <v>5939</v>
      </c>
      <c r="G506" s="41"/>
      <c r="H506" s="41"/>
      <c r="I506" s="272"/>
      <c r="J506" s="41"/>
      <c r="K506" s="41"/>
      <c r="L506" s="45"/>
      <c r="M506" s="273"/>
      <c r="N506" s="274"/>
      <c r="O506" s="85"/>
      <c r="P506" s="85"/>
      <c r="Q506" s="85"/>
      <c r="R506" s="85"/>
      <c r="S506" s="85"/>
      <c r="T506" s="86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7" t="s">
        <v>5165</v>
      </c>
      <c r="AU506" s="17" t="s">
        <v>83</v>
      </c>
    </row>
    <row r="507" s="2" customFormat="1" ht="24.15" customHeight="1">
      <c r="A507" s="39"/>
      <c r="B507" s="40"/>
      <c r="C507" s="213" t="s">
        <v>947</v>
      </c>
      <c r="D507" s="213" t="s">
        <v>152</v>
      </c>
      <c r="E507" s="214" t="s">
        <v>5940</v>
      </c>
      <c r="F507" s="215" t="s">
        <v>5941</v>
      </c>
      <c r="G507" s="216" t="s">
        <v>1180</v>
      </c>
      <c r="H507" s="217">
        <v>5</v>
      </c>
      <c r="I507" s="218"/>
      <c r="J507" s="219">
        <f>ROUND(I507*H507,2)</f>
        <v>0</v>
      </c>
      <c r="K507" s="215" t="s">
        <v>5163</v>
      </c>
      <c r="L507" s="45"/>
      <c r="M507" s="220" t="s">
        <v>32</v>
      </c>
      <c r="N507" s="221" t="s">
        <v>47</v>
      </c>
      <c r="O507" s="85"/>
      <c r="P507" s="222">
        <f>O507*H507</f>
        <v>0</v>
      </c>
      <c r="Q507" s="222">
        <v>0</v>
      </c>
      <c r="R507" s="222">
        <f>Q507*H507</f>
        <v>0</v>
      </c>
      <c r="S507" s="222">
        <v>0</v>
      </c>
      <c r="T507" s="223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24" t="s">
        <v>497</v>
      </c>
      <c r="AT507" s="224" t="s">
        <v>152</v>
      </c>
      <c r="AU507" s="224" t="s">
        <v>83</v>
      </c>
      <c r="AY507" s="17" t="s">
        <v>151</v>
      </c>
      <c r="BE507" s="225">
        <f>IF(N507="základní",J507,0)</f>
        <v>0</v>
      </c>
      <c r="BF507" s="225">
        <f>IF(N507="snížená",J507,0)</f>
        <v>0</v>
      </c>
      <c r="BG507" s="225">
        <f>IF(N507="zákl. přenesená",J507,0)</f>
        <v>0</v>
      </c>
      <c r="BH507" s="225">
        <f>IF(N507="sníž. přenesená",J507,0)</f>
        <v>0</v>
      </c>
      <c r="BI507" s="225">
        <f>IF(N507="nulová",J507,0)</f>
        <v>0</v>
      </c>
      <c r="BJ507" s="17" t="s">
        <v>83</v>
      </c>
      <c r="BK507" s="225">
        <f>ROUND(I507*H507,2)</f>
        <v>0</v>
      </c>
      <c r="BL507" s="17" t="s">
        <v>497</v>
      </c>
      <c r="BM507" s="224" t="s">
        <v>5942</v>
      </c>
    </row>
    <row r="508" s="2" customFormat="1">
      <c r="A508" s="39"/>
      <c r="B508" s="40"/>
      <c r="C508" s="41"/>
      <c r="D508" s="280" t="s">
        <v>5165</v>
      </c>
      <c r="E508" s="41"/>
      <c r="F508" s="281" t="s">
        <v>5943</v>
      </c>
      <c r="G508" s="41"/>
      <c r="H508" s="41"/>
      <c r="I508" s="272"/>
      <c r="J508" s="41"/>
      <c r="K508" s="41"/>
      <c r="L508" s="45"/>
      <c r="M508" s="273"/>
      <c r="N508" s="274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7" t="s">
        <v>5165</v>
      </c>
      <c r="AU508" s="17" t="s">
        <v>83</v>
      </c>
    </row>
    <row r="509" s="2" customFormat="1" ht="24.15" customHeight="1">
      <c r="A509" s="39"/>
      <c r="B509" s="40"/>
      <c r="C509" s="213" t="s">
        <v>955</v>
      </c>
      <c r="D509" s="213" t="s">
        <v>152</v>
      </c>
      <c r="E509" s="214" t="s">
        <v>5944</v>
      </c>
      <c r="F509" s="215" t="s">
        <v>5945</v>
      </c>
      <c r="G509" s="216" t="s">
        <v>1180</v>
      </c>
      <c r="H509" s="217">
        <v>5</v>
      </c>
      <c r="I509" s="218"/>
      <c r="J509" s="219">
        <f>ROUND(I509*H509,2)</f>
        <v>0</v>
      </c>
      <c r="K509" s="215" t="s">
        <v>5163</v>
      </c>
      <c r="L509" s="45"/>
      <c r="M509" s="220" t="s">
        <v>32</v>
      </c>
      <c r="N509" s="221" t="s">
        <v>47</v>
      </c>
      <c r="O509" s="85"/>
      <c r="P509" s="222">
        <f>O509*H509</f>
        <v>0</v>
      </c>
      <c r="Q509" s="222">
        <v>0</v>
      </c>
      <c r="R509" s="222">
        <f>Q509*H509</f>
        <v>0</v>
      </c>
      <c r="S509" s="222">
        <v>0</v>
      </c>
      <c r="T509" s="223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24" t="s">
        <v>497</v>
      </c>
      <c r="AT509" s="224" t="s">
        <v>152</v>
      </c>
      <c r="AU509" s="224" t="s">
        <v>83</v>
      </c>
      <c r="AY509" s="17" t="s">
        <v>151</v>
      </c>
      <c r="BE509" s="225">
        <f>IF(N509="základní",J509,0)</f>
        <v>0</v>
      </c>
      <c r="BF509" s="225">
        <f>IF(N509="snížená",J509,0)</f>
        <v>0</v>
      </c>
      <c r="BG509" s="225">
        <f>IF(N509="zákl. přenesená",J509,0)</f>
        <v>0</v>
      </c>
      <c r="BH509" s="225">
        <f>IF(N509="sníž. přenesená",J509,0)</f>
        <v>0</v>
      </c>
      <c r="BI509" s="225">
        <f>IF(N509="nulová",J509,0)</f>
        <v>0</v>
      </c>
      <c r="BJ509" s="17" t="s">
        <v>83</v>
      </c>
      <c r="BK509" s="225">
        <f>ROUND(I509*H509,2)</f>
        <v>0</v>
      </c>
      <c r="BL509" s="17" t="s">
        <v>497</v>
      </c>
      <c r="BM509" s="224" t="s">
        <v>5946</v>
      </c>
    </row>
    <row r="510" s="2" customFormat="1">
      <c r="A510" s="39"/>
      <c r="B510" s="40"/>
      <c r="C510" s="41"/>
      <c r="D510" s="280" t="s">
        <v>5165</v>
      </c>
      <c r="E510" s="41"/>
      <c r="F510" s="281" t="s">
        <v>5947</v>
      </c>
      <c r="G510" s="41"/>
      <c r="H510" s="41"/>
      <c r="I510" s="272"/>
      <c r="J510" s="41"/>
      <c r="K510" s="41"/>
      <c r="L510" s="45"/>
      <c r="M510" s="273"/>
      <c r="N510" s="274"/>
      <c r="O510" s="85"/>
      <c r="P510" s="85"/>
      <c r="Q510" s="85"/>
      <c r="R510" s="85"/>
      <c r="S510" s="85"/>
      <c r="T510" s="86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7" t="s">
        <v>5165</v>
      </c>
      <c r="AU510" s="17" t="s">
        <v>83</v>
      </c>
    </row>
    <row r="511" s="2" customFormat="1" ht="24.15" customHeight="1">
      <c r="A511" s="39"/>
      <c r="B511" s="40"/>
      <c r="C511" s="213" t="s">
        <v>959</v>
      </c>
      <c r="D511" s="213" t="s">
        <v>152</v>
      </c>
      <c r="E511" s="214" t="s">
        <v>5948</v>
      </c>
      <c r="F511" s="215" t="s">
        <v>5949</v>
      </c>
      <c r="G511" s="216" t="s">
        <v>1180</v>
      </c>
      <c r="H511" s="217">
        <v>5</v>
      </c>
      <c r="I511" s="218"/>
      <c r="J511" s="219">
        <f>ROUND(I511*H511,2)</f>
        <v>0</v>
      </c>
      <c r="K511" s="215" t="s">
        <v>5163</v>
      </c>
      <c r="L511" s="45"/>
      <c r="M511" s="220" t="s">
        <v>32</v>
      </c>
      <c r="N511" s="221" t="s">
        <v>47</v>
      </c>
      <c r="O511" s="85"/>
      <c r="P511" s="222">
        <f>O511*H511</f>
        <v>0</v>
      </c>
      <c r="Q511" s="222">
        <v>0</v>
      </c>
      <c r="R511" s="222">
        <f>Q511*H511</f>
        <v>0</v>
      </c>
      <c r="S511" s="222">
        <v>0</v>
      </c>
      <c r="T511" s="223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24" t="s">
        <v>497</v>
      </c>
      <c r="AT511" s="224" t="s">
        <v>152</v>
      </c>
      <c r="AU511" s="224" t="s">
        <v>83</v>
      </c>
      <c r="AY511" s="17" t="s">
        <v>151</v>
      </c>
      <c r="BE511" s="225">
        <f>IF(N511="základní",J511,0)</f>
        <v>0</v>
      </c>
      <c r="BF511" s="225">
        <f>IF(N511="snížená",J511,0)</f>
        <v>0</v>
      </c>
      <c r="BG511" s="225">
        <f>IF(N511="zákl. přenesená",J511,0)</f>
        <v>0</v>
      </c>
      <c r="BH511" s="225">
        <f>IF(N511="sníž. přenesená",J511,0)</f>
        <v>0</v>
      </c>
      <c r="BI511" s="225">
        <f>IF(N511="nulová",J511,0)</f>
        <v>0</v>
      </c>
      <c r="BJ511" s="17" t="s">
        <v>83</v>
      </c>
      <c r="BK511" s="225">
        <f>ROUND(I511*H511,2)</f>
        <v>0</v>
      </c>
      <c r="BL511" s="17" t="s">
        <v>497</v>
      </c>
      <c r="BM511" s="224" t="s">
        <v>5950</v>
      </c>
    </row>
    <row r="512" s="2" customFormat="1">
      <c r="A512" s="39"/>
      <c r="B512" s="40"/>
      <c r="C512" s="41"/>
      <c r="D512" s="280" t="s">
        <v>5165</v>
      </c>
      <c r="E512" s="41"/>
      <c r="F512" s="281" t="s">
        <v>5951</v>
      </c>
      <c r="G512" s="41"/>
      <c r="H512" s="41"/>
      <c r="I512" s="272"/>
      <c r="J512" s="41"/>
      <c r="K512" s="41"/>
      <c r="L512" s="45"/>
      <c r="M512" s="273"/>
      <c r="N512" s="274"/>
      <c r="O512" s="85"/>
      <c r="P512" s="85"/>
      <c r="Q512" s="85"/>
      <c r="R512" s="85"/>
      <c r="S512" s="85"/>
      <c r="T512" s="86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7" t="s">
        <v>5165</v>
      </c>
      <c r="AU512" s="17" t="s">
        <v>83</v>
      </c>
    </row>
    <row r="513" s="2" customFormat="1" ht="24.15" customHeight="1">
      <c r="A513" s="39"/>
      <c r="B513" s="40"/>
      <c r="C513" s="213" t="s">
        <v>963</v>
      </c>
      <c r="D513" s="213" t="s">
        <v>152</v>
      </c>
      <c r="E513" s="214" t="s">
        <v>5952</v>
      </c>
      <c r="F513" s="215" t="s">
        <v>5953</v>
      </c>
      <c r="G513" s="216" t="s">
        <v>1180</v>
      </c>
      <c r="H513" s="217">
        <v>5</v>
      </c>
      <c r="I513" s="218"/>
      <c r="J513" s="219">
        <f>ROUND(I513*H513,2)</f>
        <v>0</v>
      </c>
      <c r="K513" s="215" t="s">
        <v>5163</v>
      </c>
      <c r="L513" s="45"/>
      <c r="M513" s="220" t="s">
        <v>32</v>
      </c>
      <c r="N513" s="221" t="s">
        <v>47</v>
      </c>
      <c r="O513" s="85"/>
      <c r="P513" s="222">
        <f>O513*H513</f>
        <v>0</v>
      </c>
      <c r="Q513" s="222">
        <v>0</v>
      </c>
      <c r="R513" s="222">
        <f>Q513*H513</f>
        <v>0</v>
      </c>
      <c r="S513" s="222">
        <v>0</v>
      </c>
      <c r="T513" s="223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24" t="s">
        <v>497</v>
      </c>
      <c r="AT513" s="224" t="s">
        <v>152</v>
      </c>
      <c r="AU513" s="224" t="s">
        <v>83</v>
      </c>
      <c r="AY513" s="17" t="s">
        <v>151</v>
      </c>
      <c r="BE513" s="225">
        <f>IF(N513="základní",J513,0)</f>
        <v>0</v>
      </c>
      <c r="BF513" s="225">
        <f>IF(N513="snížená",J513,0)</f>
        <v>0</v>
      </c>
      <c r="BG513" s="225">
        <f>IF(N513="zákl. přenesená",J513,0)</f>
        <v>0</v>
      </c>
      <c r="BH513" s="225">
        <f>IF(N513="sníž. přenesená",J513,0)</f>
        <v>0</v>
      </c>
      <c r="BI513" s="225">
        <f>IF(N513="nulová",J513,0)</f>
        <v>0</v>
      </c>
      <c r="BJ513" s="17" t="s">
        <v>83</v>
      </c>
      <c r="BK513" s="225">
        <f>ROUND(I513*H513,2)</f>
        <v>0</v>
      </c>
      <c r="BL513" s="17" t="s">
        <v>497</v>
      </c>
      <c r="BM513" s="224" t="s">
        <v>5954</v>
      </c>
    </row>
    <row r="514" s="2" customFormat="1">
      <c r="A514" s="39"/>
      <c r="B514" s="40"/>
      <c r="C514" s="41"/>
      <c r="D514" s="280" t="s">
        <v>5165</v>
      </c>
      <c r="E514" s="41"/>
      <c r="F514" s="281" t="s">
        <v>5955</v>
      </c>
      <c r="G514" s="41"/>
      <c r="H514" s="41"/>
      <c r="I514" s="272"/>
      <c r="J514" s="41"/>
      <c r="K514" s="41"/>
      <c r="L514" s="45"/>
      <c r="M514" s="273"/>
      <c r="N514" s="274"/>
      <c r="O514" s="85"/>
      <c r="P514" s="85"/>
      <c r="Q514" s="85"/>
      <c r="R514" s="85"/>
      <c r="S514" s="85"/>
      <c r="T514" s="86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7" t="s">
        <v>5165</v>
      </c>
      <c r="AU514" s="17" t="s">
        <v>83</v>
      </c>
    </row>
    <row r="515" s="2" customFormat="1" ht="21.75" customHeight="1">
      <c r="A515" s="39"/>
      <c r="B515" s="40"/>
      <c r="C515" s="213" t="s">
        <v>967</v>
      </c>
      <c r="D515" s="213" t="s">
        <v>152</v>
      </c>
      <c r="E515" s="214" t="s">
        <v>5956</v>
      </c>
      <c r="F515" s="215" t="s">
        <v>5957</v>
      </c>
      <c r="G515" s="216" t="s">
        <v>1180</v>
      </c>
      <c r="H515" s="217">
        <v>5</v>
      </c>
      <c r="I515" s="218"/>
      <c r="J515" s="219">
        <f>ROUND(I515*H515,2)</f>
        <v>0</v>
      </c>
      <c r="K515" s="215" t="s">
        <v>5163</v>
      </c>
      <c r="L515" s="45"/>
      <c r="M515" s="220" t="s">
        <v>32</v>
      </c>
      <c r="N515" s="221" t="s">
        <v>47</v>
      </c>
      <c r="O515" s="85"/>
      <c r="P515" s="222">
        <f>O515*H515</f>
        <v>0</v>
      </c>
      <c r="Q515" s="222">
        <v>0</v>
      </c>
      <c r="R515" s="222">
        <f>Q515*H515</f>
        <v>0</v>
      </c>
      <c r="S515" s="222">
        <v>0</v>
      </c>
      <c r="T515" s="223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24" t="s">
        <v>497</v>
      </c>
      <c r="AT515" s="224" t="s">
        <v>152</v>
      </c>
      <c r="AU515" s="224" t="s">
        <v>83</v>
      </c>
      <c r="AY515" s="17" t="s">
        <v>151</v>
      </c>
      <c r="BE515" s="225">
        <f>IF(N515="základní",J515,0)</f>
        <v>0</v>
      </c>
      <c r="BF515" s="225">
        <f>IF(N515="snížená",J515,0)</f>
        <v>0</v>
      </c>
      <c r="BG515" s="225">
        <f>IF(N515="zákl. přenesená",J515,0)</f>
        <v>0</v>
      </c>
      <c r="BH515" s="225">
        <f>IF(N515="sníž. přenesená",J515,0)</f>
        <v>0</v>
      </c>
      <c r="BI515" s="225">
        <f>IF(N515="nulová",J515,0)</f>
        <v>0</v>
      </c>
      <c r="BJ515" s="17" t="s">
        <v>83</v>
      </c>
      <c r="BK515" s="225">
        <f>ROUND(I515*H515,2)</f>
        <v>0</v>
      </c>
      <c r="BL515" s="17" t="s">
        <v>497</v>
      </c>
      <c r="BM515" s="224" t="s">
        <v>5958</v>
      </c>
    </row>
    <row r="516" s="2" customFormat="1">
      <c r="A516" s="39"/>
      <c r="B516" s="40"/>
      <c r="C516" s="41"/>
      <c r="D516" s="280" t="s">
        <v>5165</v>
      </c>
      <c r="E516" s="41"/>
      <c r="F516" s="281" t="s">
        <v>5959</v>
      </c>
      <c r="G516" s="41"/>
      <c r="H516" s="41"/>
      <c r="I516" s="272"/>
      <c r="J516" s="41"/>
      <c r="K516" s="41"/>
      <c r="L516" s="45"/>
      <c r="M516" s="273"/>
      <c r="N516" s="274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7" t="s">
        <v>5165</v>
      </c>
      <c r="AU516" s="17" t="s">
        <v>83</v>
      </c>
    </row>
    <row r="517" s="2" customFormat="1" ht="16.5" customHeight="1">
      <c r="A517" s="39"/>
      <c r="B517" s="40"/>
      <c r="C517" s="213" t="s">
        <v>971</v>
      </c>
      <c r="D517" s="213" t="s">
        <v>152</v>
      </c>
      <c r="E517" s="214" t="s">
        <v>5960</v>
      </c>
      <c r="F517" s="215" t="s">
        <v>5961</v>
      </c>
      <c r="G517" s="216" t="s">
        <v>1180</v>
      </c>
      <c r="H517" s="217">
        <v>5</v>
      </c>
      <c r="I517" s="218"/>
      <c r="J517" s="219">
        <f>ROUND(I517*H517,2)</f>
        <v>0</v>
      </c>
      <c r="K517" s="215" t="s">
        <v>5163</v>
      </c>
      <c r="L517" s="45"/>
      <c r="M517" s="220" t="s">
        <v>32</v>
      </c>
      <c r="N517" s="221" t="s">
        <v>47</v>
      </c>
      <c r="O517" s="85"/>
      <c r="P517" s="222">
        <f>O517*H517</f>
        <v>0</v>
      </c>
      <c r="Q517" s="222">
        <v>0</v>
      </c>
      <c r="R517" s="222">
        <f>Q517*H517</f>
        <v>0</v>
      </c>
      <c r="S517" s="222">
        <v>0</v>
      </c>
      <c r="T517" s="223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24" t="s">
        <v>497</v>
      </c>
      <c r="AT517" s="224" t="s">
        <v>152</v>
      </c>
      <c r="AU517" s="224" t="s">
        <v>83</v>
      </c>
      <c r="AY517" s="17" t="s">
        <v>151</v>
      </c>
      <c r="BE517" s="225">
        <f>IF(N517="základní",J517,0)</f>
        <v>0</v>
      </c>
      <c r="BF517" s="225">
        <f>IF(N517="snížená",J517,0)</f>
        <v>0</v>
      </c>
      <c r="BG517" s="225">
        <f>IF(N517="zákl. přenesená",J517,0)</f>
        <v>0</v>
      </c>
      <c r="BH517" s="225">
        <f>IF(N517="sníž. přenesená",J517,0)</f>
        <v>0</v>
      </c>
      <c r="BI517" s="225">
        <f>IF(N517="nulová",J517,0)</f>
        <v>0</v>
      </c>
      <c r="BJ517" s="17" t="s">
        <v>83</v>
      </c>
      <c r="BK517" s="225">
        <f>ROUND(I517*H517,2)</f>
        <v>0</v>
      </c>
      <c r="BL517" s="17" t="s">
        <v>497</v>
      </c>
      <c r="BM517" s="224" t="s">
        <v>5962</v>
      </c>
    </row>
    <row r="518" s="2" customFormat="1">
      <c r="A518" s="39"/>
      <c r="B518" s="40"/>
      <c r="C518" s="41"/>
      <c r="D518" s="280" t="s">
        <v>5165</v>
      </c>
      <c r="E518" s="41"/>
      <c r="F518" s="281" t="s">
        <v>5963</v>
      </c>
      <c r="G518" s="41"/>
      <c r="H518" s="41"/>
      <c r="I518" s="272"/>
      <c r="J518" s="41"/>
      <c r="K518" s="41"/>
      <c r="L518" s="45"/>
      <c r="M518" s="273"/>
      <c r="N518" s="274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7" t="s">
        <v>5165</v>
      </c>
      <c r="AU518" s="17" t="s">
        <v>83</v>
      </c>
    </row>
    <row r="519" s="2" customFormat="1" ht="16.5" customHeight="1">
      <c r="A519" s="39"/>
      <c r="B519" s="40"/>
      <c r="C519" s="213" t="s">
        <v>975</v>
      </c>
      <c r="D519" s="213" t="s">
        <v>152</v>
      </c>
      <c r="E519" s="214" t="s">
        <v>5964</v>
      </c>
      <c r="F519" s="215" t="s">
        <v>5965</v>
      </c>
      <c r="G519" s="216" t="s">
        <v>1180</v>
      </c>
      <c r="H519" s="217">
        <v>5</v>
      </c>
      <c r="I519" s="218"/>
      <c r="J519" s="219">
        <f>ROUND(I519*H519,2)</f>
        <v>0</v>
      </c>
      <c r="K519" s="215" t="s">
        <v>5163</v>
      </c>
      <c r="L519" s="45"/>
      <c r="M519" s="220" t="s">
        <v>32</v>
      </c>
      <c r="N519" s="221" t="s">
        <v>47</v>
      </c>
      <c r="O519" s="85"/>
      <c r="P519" s="222">
        <f>O519*H519</f>
        <v>0</v>
      </c>
      <c r="Q519" s="222">
        <v>0</v>
      </c>
      <c r="R519" s="222">
        <f>Q519*H519</f>
        <v>0</v>
      </c>
      <c r="S519" s="222">
        <v>0</v>
      </c>
      <c r="T519" s="223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24" t="s">
        <v>497</v>
      </c>
      <c r="AT519" s="224" t="s">
        <v>152</v>
      </c>
      <c r="AU519" s="224" t="s">
        <v>83</v>
      </c>
      <c r="AY519" s="17" t="s">
        <v>151</v>
      </c>
      <c r="BE519" s="225">
        <f>IF(N519="základní",J519,0)</f>
        <v>0</v>
      </c>
      <c r="BF519" s="225">
        <f>IF(N519="snížená",J519,0)</f>
        <v>0</v>
      </c>
      <c r="BG519" s="225">
        <f>IF(N519="zákl. přenesená",J519,0)</f>
        <v>0</v>
      </c>
      <c r="BH519" s="225">
        <f>IF(N519="sníž. přenesená",J519,0)</f>
        <v>0</v>
      </c>
      <c r="BI519" s="225">
        <f>IF(N519="nulová",J519,0)</f>
        <v>0</v>
      </c>
      <c r="BJ519" s="17" t="s">
        <v>83</v>
      </c>
      <c r="BK519" s="225">
        <f>ROUND(I519*H519,2)</f>
        <v>0</v>
      </c>
      <c r="BL519" s="17" t="s">
        <v>497</v>
      </c>
      <c r="BM519" s="224" t="s">
        <v>5966</v>
      </c>
    </row>
    <row r="520" s="2" customFormat="1">
      <c r="A520" s="39"/>
      <c r="B520" s="40"/>
      <c r="C520" s="41"/>
      <c r="D520" s="280" t="s">
        <v>5165</v>
      </c>
      <c r="E520" s="41"/>
      <c r="F520" s="281" t="s">
        <v>5967</v>
      </c>
      <c r="G520" s="41"/>
      <c r="H520" s="41"/>
      <c r="I520" s="272"/>
      <c r="J520" s="41"/>
      <c r="K520" s="41"/>
      <c r="L520" s="45"/>
      <c r="M520" s="273"/>
      <c r="N520" s="274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7" t="s">
        <v>5165</v>
      </c>
      <c r="AU520" s="17" t="s">
        <v>83</v>
      </c>
    </row>
    <row r="521" s="2" customFormat="1" ht="16.5" customHeight="1">
      <c r="A521" s="39"/>
      <c r="B521" s="40"/>
      <c r="C521" s="213" t="s">
        <v>979</v>
      </c>
      <c r="D521" s="213" t="s">
        <v>152</v>
      </c>
      <c r="E521" s="214" t="s">
        <v>5968</v>
      </c>
      <c r="F521" s="215" t="s">
        <v>5969</v>
      </c>
      <c r="G521" s="216" t="s">
        <v>1180</v>
      </c>
      <c r="H521" s="217">
        <v>5</v>
      </c>
      <c r="I521" s="218"/>
      <c r="J521" s="219">
        <f>ROUND(I521*H521,2)</f>
        <v>0</v>
      </c>
      <c r="K521" s="215" t="s">
        <v>5163</v>
      </c>
      <c r="L521" s="45"/>
      <c r="M521" s="220" t="s">
        <v>32</v>
      </c>
      <c r="N521" s="221" t="s">
        <v>47</v>
      </c>
      <c r="O521" s="85"/>
      <c r="P521" s="222">
        <f>O521*H521</f>
        <v>0</v>
      </c>
      <c r="Q521" s="222">
        <v>0</v>
      </c>
      <c r="R521" s="222">
        <f>Q521*H521</f>
        <v>0</v>
      </c>
      <c r="S521" s="222">
        <v>0</v>
      </c>
      <c r="T521" s="223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24" t="s">
        <v>497</v>
      </c>
      <c r="AT521" s="224" t="s">
        <v>152</v>
      </c>
      <c r="AU521" s="224" t="s">
        <v>83</v>
      </c>
      <c r="AY521" s="17" t="s">
        <v>151</v>
      </c>
      <c r="BE521" s="225">
        <f>IF(N521="základní",J521,0)</f>
        <v>0</v>
      </c>
      <c r="BF521" s="225">
        <f>IF(N521="snížená",J521,0)</f>
        <v>0</v>
      </c>
      <c r="BG521" s="225">
        <f>IF(N521="zákl. přenesená",J521,0)</f>
        <v>0</v>
      </c>
      <c r="BH521" s="225">
        <f>IF(N521="sníž. přenesená",J521,0)</f>
        <v>0</v>
      </c>
      <c r="BI521" s="225">
        <f>IF(N521="nulová",J521,0)</f>
        <v>0</v>
      </c>
      <c r="BJ521" s="17" t="s">
        <v>83</v>
      </c>
      <c r="BK521" s="225">
        <f>ROUND(I521*H521,2)</f>
        <v>0</v>
      </c>
      <c r="BL521" s="17" t="s">
        <v>497</v>
      </c>
      <c r="BM521" s="224" t="s">
        <v>5970</v>
      </c>
    </row>
    <row r="522" s="2" customFormat="1">
      <c r="A522" s="39"/>
      <c r="B522" s="40"/>
      <c r="C522" s="41"/>
      <c r="D522" s="280" t="s">
        <v>5165</v>
      </c>
      <c r="E522" s="41"/>
      <c r="F522" s="281" t="s">
        <v>5971</v>
      </c>
      <c r="G522" s="41"/>
      <c r="H522" s="41"/>
      <c r="I522" s="272"/>
      <c r="J522" s="41"/>
      <c r="K522" s="41"/>
      <c r="L522" s="45"/>
      <c r="M522" s="282"/>
      <c r="N522" s="283"/>
      <c r="O522" s="277"/>
      <c r="P522" s="277"/>
      <c r="Q522" s="277"/>
      <c r="R522" s="277"/>
      <c r="S522" s="277"/>
      <c r="T522" s="284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7" t="s">
        <v>5165</v>
      </c>
      <c r="AU522" s="17" t="s">
        <v>83</v>
      </c>
    </row>
    <row r="523" s="2" customFormat="1" ht="6.96" customHeight="1">
      <c r="A523" s="39"/>
      <c r="B523" s="60"/>
      <c r="C523" s="61"/>
      <c r="D523" s="61"/>
      <c r="E523" s="61"/>
      <c r="F523" s="61"/>
      <c r="G523" s="61"/>
      <c r="H523" s="61"/>
      <c r="I523" s="61"/>
      <c r="J523" s="61"/>
      <c r="K523" s="61"/>
      <c r="L523" s="45"/>
      <c r="M523" s="39"/>
      <c r="O523" s="39"/>
      <c r="P523" s="39"/>
      <c r="Q523" s="39"/>
      <c r="R523" s="39"/>
      <c r="S523" s="39"/>
      <c r="T523" s="39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</row>
  </sheetData>
  <sheetProtection sheet="1" autoFilter="0" formatColumns="0" formatRows="0" objects="1" scenarios="1" spinCount="100000" saltValue="SpP3vc1M9Z7rVNKqlQZXqWdWLqqm73sPtHW/9mOdViWyHqJObG4fpLoxASn0TEopraXU7y2M5E0hfuQZWrI/QQ==" hashValue="2gKpcIMmvO3sqhPKut9ErVZ/80dyqyoKd6Cf0XY/egs06uCqFbUQvvhntVvZnbYsL6ue3VhoPkYsxHPSItyKrg==" algorithmName="SHA-512" password="CC35"/>
  <autoFilter ref="C108:K52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7:H97"/>
    <mergeCell ref="E99:H99"/>
    <mergeCell ref="E101:H101"/>
    <mergeCell ref="L2:V2"/>
  </mergeCells>
  <hyperlinks>
    <hyperlink ref="F113" r:id="rId1" display="https://podminky.urs.cz/item/CS_URS_2023_02/113106021"/>
    <hyperlink ref="F115" r:id="rId2" display="https://podminky.urs.cz/item/CS_URS_2023_02/122311101"/>
    <hyperlink ref="F117" r:id="rId3" display="https://podminky.urs.cz/item/CS_URS_2023_02/131313702"/>
    <hyperlink ref="F119" r:id="rId4" display="https://podminky.urs.cz/item/CS_URS_2023_02/131313701"/>
    <hyperlink ref="F121" r:id="rId5" display="https://podminky.urs.cz/item/CS_URS_2023_02/132151101"/>
    <hyperlink ref="F123" r:id="rId6" display="https://podminky.urs.cz/item/CS_URS_2023_02/132312411"/>
    <hyperlink ref="F125" r:id="rId7" display="https://podminky.urs.cz/item/CS_URS_2023_02/141720015"/>
    <hyperlink ref="F128" r:id="rId8" display="https://podminky.urs.cz/item/CS_URS_2023_02/141721214"/>
    <hyperlink ref="F130" r:id="rId9" display="https://podminky.urs.cz/item/CS_URS_2023_02/174111101"/>
    <hyperlink ref="F132" r:id="rId10" display="https://podminky.urs.cz/item/CS_URS_2023_02/460162113"/>
    <hyperlink ref="F138" r:id="rId11" display="https://podminky.urs.cz/item/CS_URS_2023_02/460161172"/>
    <hyperlink ref="F140" r:id="rId12" display="https://podminky.urs.cz/item/CS_URS_2023_02/460191114"/>
    <hyperlink ref="F161" r:id="rId13" display="https://podminky.urs.cz/item/CS_URS_2023_02/460431282"/>
    <hyperlink ref="F164" r:id="rId14" display="https://podminky.urs.cz/item/CS_URS_2023_02/184911161"/>
    <hyperlink ref="F166" r:id="rId15" display="https://podminky.urs.cz/item/CS_URS_2023_02/184911311"/>
    <hyperlink ref="F171" r:id="rId16" display="https://podminky.urs.cz/item/CS_URS_2023_02/460633312"/>
    <hyperlink ref="F175" r:id="rId17" display="https://podminky.urs.cz/item/CS_URS_2023_02/342171121"/>
    <hyperlink ref="F178" r:id="rId18" display="https://podminky.urs.cz/item/CS_URS_2023_02/451577777"/>
    <hyperlink ref="F181" r:id="rId19" display="https://podminky.urs.cz/item/CS_URS_2023_02/871260310"/>
    <hyperlink ref="F185" r:id="rId20" display="https://podminky.urs.cz/item/CS_URS_2023_02/871270310"/>
    <hyperlink ref="F200" r:id="rId21" display="https://podminky.urs.cz/item/CS_URS_2023_02/712400841"/>
    <hyperlink ref="F202" r:id="rId22" display="https://podminky.urs.cz/item/CS_URS_2023_02/712411115"/>
    <hyperlink ref="F205" r:id="rId23" display="https://podminky.urs.cz/item/CS_URS_2023_02/712431111"/>
    <hyperlink ref="F209" r:id="rId24" display="https://podminky.urs.cz/item/CS_URS_2023_02/712431811"/>
    <hyperlink ref="F211" r:id="rId25" display="https://podminky.urs.cz/item/CS_URS_2023_02/712461701"/>
    <hyperlink ref="F215" r:id="rId26" display="https://podminky.urs.cz/item/CS_URS_2023_02/712491587"/>
    <hyperlink ref="F218" r:id="rId27" display="https://podminky.urs.cz/item/CS_URS_2023_02/712499097"/>
    <hyperlink ref="F221" r:id="rId28" display="https://podminky.urs.cz/item/CS_URS_2023_02/741910401"/>
    <hyperlink ref="F224" r:id="rId29" display="https://podminky.urs.cz/item/CS_URS_2023_02/751398022"/>
    <hyperlink ref="F227" r:id="rId30" display="https://podminky.urs.cz/item/CS_URS_2023_02/762430812"/>
    <hyperlink ref="F229" r:id="rId31" display="https://podminky.urs.cz/item/CS_URS_2023_02/762431230"/>
    <hyperlink ref="F232" r:id="rId32" display="https://podminky.urs.cz/item/CS_URS_2023_02/763181311"/>
    <hyperlink ref="F235" r:id="rId33" display="https://podminky.urs.cz/item/CS_URS_2023_02/766660733"/>
    <hyperlink ref="F237" r:id="rId34" display="https://podminky.urs.cz/item/CS_URS_2023_02/766662811"/>
    <hyperlink ref="F239" r:id="rId35" display="https://podminky.urs.cz/item/CS_URS_2023_02/766695212"/>
    <hyperlink ref="F242" r:id="rId36" display="https://podminky.urs.cz/item/CS_URS_2023_02/767640111"/>
    <hyperlink ref="F244" r:id="rId37" display="https://podminky.urs.cz/item/CS_URS_2023_02/767891913"/>
    <hyperlink ref="F247" r:id="rId38" display="https://podminky.urs.cz/item/CS_URS_2023_02/783533101"/>
    <hyperlink ref="F249" r:id="rId39" display="https://podminky.urs.cz/item/CS_URS_2023_02/783813111"/>
    <hyperlink ref="F251" r:id="rId40" display="https://podminky.urs.cz/item/CS_URS_2023_02/783836401"/>
    <hyperlink ref="F253" r:id="rId41" display="https://podminky.urs.cz/item/CS_URS_2023_02/783846543"/>
    <hyperlink ref="F260" r:id="rId42" display="https://podminky.urs.cz/item/CS_URS_2023_02/789111141"/>
    <hyperlink ref="F262" r:id="rId43" display="https://podminky.urs.cz/item/CS_URS_2023_02/789121141"/>
    <hyperlink ref="F264" r:id="rId44" display="https://podminky.urs.cz/item/CS_URS_2023_02/789212131"/>
    <hyperlink ref="F267" r:id="rId45" display="https://podminky.urs.cz/item/CS_URS_2023_02/789321110"/>
    <hyperlink ref="F269" r:id="rId46" display="https://podminky.urs.cz/item/CS_URS_2023_02/789321121"/>
    <hyperlink ref="F272" r:id="rId47" display="https://podminky.urs.cz/item/CS_URS_2023_02/275313811"/>
    <hyperlink ref="F274" r:id="rId48" display="https://podminky.urs.cz/item/CS_URS_2023_02/275361221"/>
    <hyperlink ref="F276" r:id="rId49" display="https://podminky.urs.cz/item/CS_URS_2023_02/279113134"/>
    <hyperlink ref="F278" r:id="rId50" display="https://podminky.urs.cz/item/CS_URS_2023_02/279113146"/>
    <hyperlink ref="F280" r:id="rId51" display="https://podminky.urs.cz/item/CS_URS_2023_02/279311951"/>
    <hyperlink ref="F282" r:id="rId52" display="https://podminky.urs.cz/item/CS_URS_2023_02/279322511"/>
    <hyperlink ref="F284" r:id="rId53" display="https://podminky.urs.cz/item/CS_URS_2023_02/291111111"/>
    <hyperlink ref="F287" r:id="rId54" display="https://podminky.urs.cz/item/CS_URS_2023_02/548131121"/>
    <hyperlink ref="F289" r:id="rId55" display="https://podminky.urs.cz/item/CS_URS_2023_02/564811112"/>
    <hyperlink ref="F291" r:id="rId56" display="https://podminky.urs.cz/item/CS_URS_2023_02/564831111"/>
    <hyperlink ref="F293" r:id="rId57" display="https://podminky.urs.cz/item/CS_URS_2023_02/564851112"/>
    <hyperlink ref="F295" r:id="rId58" display="https://podminky.urs.cz/item/CS_URS_2023_02/576143211"/>
    <hyperlink ref="F299" r:id="rId59" display="https://podminky.urs.cz/item/CS_URS_2023_02/919735111"/>
    <hyperlink ref="F301" r:id="rId60" display="https://podminky.urs.cz/item/CS_URS_2023_02/961044111"/>
    <hyperlink ref="F303" r:id="rId61" display="https://podminky.urs.cz/item/CS_URS_2023_02/961055111"/>
    <hyperlink ref="F308" r:id="rId62" display="https://podminky.urs.cz/item/CS_URS_2023_02/966072121"/>
    <hyperlink ref="F310" r:id="rId63" display="https://podminky.urs.cz/item/CS_URS_2023_02/968072455"/>
    <hyperlink ref="F317" r:id="rId64" display="https://podminky.urs.cz/item/CS_URS_2023_02/218100003"/>
    <hyperlink ref="F320" r:id="rId65" display="https://podminky.urs.cz/item/CS_URS_2023_02/171201221"/>
    <hyperlink ref="F327" r:id="rId66" display="https://podminky.urs.cz/item/CS_URS_2023_02/174101101"/>
    <hyperlink ref="F332" r:id="rId67" display="https://podminky.urs.cz/item/CS_URS_2023_02/275121111"/>
    <hyperlink ref="F335" r:id="rId68" display="https://podminky.urs.cz/item/CS_URS_2023_02/275261141"/>
    <hyperlink ref="F338" r:id="rId69" display="https://podminky.urs.cz/item/CS_URS_2023_02/460030011"/>
    <hyperlink ref="F340" r:id="rId70" display="https://podminky.urs.cz/item/CS_URS_2023_02/460030015"/>
    <hyperlink ref="F342" r:id="rId71" display="https://podminky.urs.cz/item/CS_URS_2023_02/460030023"/>
    <hyperlink ref="F344" r:id="rId72" display="https://podminky.urs.cz/item/CS_URS_2023_02/460131114"/>
    <hyperlink ref="F346" r:id="rId73" display="https://podminky.urs.cz/item/CS_URS_2023_02/460131113"/>
    <hyperlink ref="F348" r:id="rId74" display="https://podminky.urs.cz/item/CS_URS_2023_02/460131115"/>
    <hyperlink ref="F350" r:id="rId75" display="https://podminky.urs.cz/item/CS_URS_2023_02/460141113"/>
    <hyperlink ref="F355" r:id="rId76" display="https://podminky.urs.cz/item/CS_URS_2023_02/460141123"/>
    <hyperlink ref="F360" r:id="rId77" display="https://podminky.urs.cz/item/CS_URS_2023_02/460161143"/>
    <hyperlink ref="F362" r:id="rId78" display="https://podminky.urs.cz/item/CS_URS_2023_02/460161162"/>
    <hyperlink ref="F364" r:id="rId79" display="https://podminky.urs.cz/item/CS_URS_2023_02/460161173"/>
    <hyperlink ref="F366" r:id="rId80" display="https://podminky.urs.cz/item/CS_URS_2023_02/460161182"/>
    <hyperlink ref="F368" r:id="rId81" display="https://podminky.urs.cz/item/CS_URS_2023_02/460161273"/>
    <hyperlink ref="F370" r:id="rId82" display="https://podminky.urs.cz/item/CS_URS_2023_02/460391123"/>
    <hyperlink ref="F372" r:id="rId83" display="https://podminky.urs.cz/item/CS_URS_2023_02/460391125"/>
    <hyperlink ref="F374" r:id="rId84" display="https://podminky.urs.cz/item/CS_URS_2023_02/460411122"/>
    <hyperlink ref="F379" r:id="rId85" display="https://podminky.urs.cz/item/CS_URS_2023_02/141720011"/>
    <hyperlink ref="F381" r:id="rId86" display="https://podminky.urs.cz/item/CS_URS_2023_02/460411222"/>
    <hyperlink ref="F386" r:id="rId87" display="https://podminky.urs.cz/item/CS_URS_2023_02/460431182"/>
    <hyperlink ref="F388" r:id="rId88" display="https://podminky.urs.cz/item/CS_URS_2023_02/460431192"/>
    <hyperlink ref="F390" r:id="rId89" display="https://podminky.urs.cz/item/CS_URS_2023_02/460631126"/>
    <hyperlink ref="F394" r:id="rId90" display="https://podminky.urs.cz/item/CS_URS_2023_02/460631127"/>
    <hyperlink ref="F396" r:id="rId91" display="https://podminky.urs.cz/item/CS_URS_2023_02/460661511"/>
    <hyperlink ref="F398" r:id="rId92" display="https://podminky.urs.cz/item/CS_URS_2023_02/460661512"/>
    <hyperlink ref="F400" r:id="rId93" display="https://podminky.urs.cz/item/CS_URS_2023_02/460431153"/>
    <hyperlink ref="F402" r:id="rId94" display="https://podminky.urs.cz/item/CS_URS_2023_02/460431172"/>
    <hyperlink ref="F404" r:id="rId95" display="https://podminky.urs.cz/item/CS_URS_2023_02/460431183"/>
    <hyperlink ref="F406" r:id="rId96" display="https://podminky.urs.cz/item/CS_URS_2023_02/460481121"/>
    <hyperlink ref="F424" r:id="rId97" display="https://podminky.urs.cz/item/CS_URS_2023_02/460481131"/>
    <hyperlink ref="F426" r:id="rId98" display="https://podminky.urs.cz/item/CS_URS_2023_02/460481132"/>
    <hyperlink ref="F428" r:id="rId99" display="https://podminky.urs.cz/item/CS_URS_2023_02/460671113"/>
    <hyperlink ref="F430" r:id="rId100" display="https://podminky.urs.cz/item/CS_URS_2023_02/460431173"/>
    <hyperlink ref="F432" r:id="rId101" display="https://podminky.urs.cz/item/CS_URS_2023_02/460631125"/>
    <hyperlink ref="F434" r:id="rId102" display="https://podminky.urs.cz/item/CS_URS_2023_02/460632114"/>
    <hyperlink ref="F436" r:id="rId103" display="https://podminky.urs.cz/item/CS_URS_2023_02/460632214"/>
    <hyperlink ref="F438" r:id="rId104" display="https://podminky.urs.cz/item/CS_URS_2023_02/460881411"/>
    <hyperlink ref="F440" r:id="rId105" display="https://podminky.urs.cz/item/CS_URS_2023_02/460671112"/>
    <hyperlink ref="F442" r:id="rId106" display="https://podminky.urs.cz/item/CS_URS_2023_02/460911121"/>
    <hyperlink ref="F444" r:id="rId107" display="https://podminky.urs.cz/item/CS_URS_2023_02/460911122"/>
    <hyperlink ref="F446" r:id="rId108" display="https://podminky.urs.cz/item/CS_URS_2023_02/460921221"/>
    <hyperlink ref="F448" r:id="rId109" display="https://podminky.urs.cz/item/CS_URS_2023_02/460921222"/>
    <hyperlink ref="F450" r:id="rId110" display="https://podminky.urs.cz/item/CS_URS_2023_02/468021212"/>
    <hyperlink ref="F452" r:id="rId111" display="https://podminky.urs.cz/item/CS_URS_2023_02/468021221"/>
    <hyperlink ref="F454" r:id="rId112" display="https://podminky.urs.cz/item/CS_URS_2023_02/913121111"/>
    <hyperlink ref="F456" r:id="rId113" display="https://podminky.urs.cz/item/CS_URS_2023_02/913121112"/>
    <hyperlink ref="F458" r:id="rId114" display="https://podminky.urs.cz/item/CS_URS_2023_02/965011111"/>
    <hyperlink ref="F460" r:id="rId115" display="https://podminky.urs.cz/item/CS_URS_2023_02/997013501"/>
    <hyperlink ref="F462" r:id="rId116" display="https://podminky.urs.cz/item/CS_URS_2023_02/997013509"/>
    <hyperlink ref="F465" r:id="rId117" display="https://podminky.urs.cz/item/CS_URS_2023_02/460010021"/>
    <hyperlink ref="F467" r:id="rId118" display="https://podminky.urs.cz/item/CS_URS_2023_02/460010023"/>
    <hyperlink ref="F469" r:id="rId119" display="https://podminky.urs.cz/item/CS_URS_2023_02/HZS2232"/>
    <hyperlink ref="F476" r:id="rId120" display="https://podminky.urs.cz/item/CS_URS_2023_02/HZS4131"/>
    <hyperlink ref="F478" r:id="rId121" display="https://podminky.urs.cz/item/CS_URS_2023_02/HZS4141"/>
    <hyperlink ref="F480" r:id="rId122" display="https://podminky.urs.cz/item/CS_URS_2023_02/HZS1212"/>
    <hyperlink ref="F482" r:id="rId123" display="https://podminky.urs.cz/item/CS_URS_2023_02/HZS1292"/>
    <hyperlink ref="F484" r:id="rId124" display="https://podminky.urs.cz/item/CS_URS_2023_02/HZS1301"/>
    <hyperlink ref="F486" r:id="rId125" display="https://podminky.urs.cz/item/CS_URS_2023_02/HZS1302"/>
    <hyperlink ref="F488" r:id="rId126" display="https://podminky.urs.cz/item/CS_URS_2023_02/HZS1311"/>
    <hyperlink ref="F490" r:id="rId127" display="https://podminky.urs.cz/item/CS_URS_2023_02/HZS1322"/>
    <hyperlink ref="F492" r:id="rId128" display="https://podminky.urs.cz/item/CS_URS_2023_02/HZS1412"/>
    <hyperlink ref="F494" r:id="rId129" display="https://podminky.urs.cz/item/CS_URS_2023_02/HZS1442"/>
    <hyperlink ref="F496" r:id="rId130" display="https://podminky.urs.cz/item/CS_URS_2023_02/HZS2131"/>
    <hyperlink ref="F498" r:id="rId131" display="https://podminky.urs.cz/item/CS_URS_2023_02/HZS2132"/>
    <hyperlink ref="F500" r:id="rId132" display="https://podminky.urs.cz/item/CS_URS_2023_02/HZS2152"/>
    <hyperlink ref="F502" r:id="rId133" display="https://podminky.urs.cz/item/CS_URS_2023_02/HZS2222"/>
    <hyperlink ref="F504" r:id="rId134" display="https://podminky.urs.cz/item/CS_URS_2023_02/HZS2312"/>
    <hyperlink ref="F506" r:id="rId135" display="https://podminky.urs.cz/item/CS_URS_2023_02/HZS2492"/>
    <hyperlink ref="F508" r:id="rId136" display="https://podminky.urs.cz/item/CS_URS_2023_02/HZS3121"/>
    <hyperlink ref="F510" r:id="rId137" display="https://podminky.urs.cz/item/CS_URS_2023_02/HZS3122"/>
    <hyperlink ref="F512" r:id="rId138" display="https://podminky.urs.cz/item/CS_URS_2023_02/HZS3222"/>
    <hyperlink ref="F514" r:id="rId139" display="https://podminky.urs.cz/item/CS_URS_2023_02/HZS3231"/>
    <hyperlink ref="F516" r:id="rId140" display="https://podminky.urs.cz/item/CS_URS_2023_02/HZS4112"/>
    <hyperlink ref="F518" r:id="rId141" display="https://podminky.urs.cz/item/CS_URS_2023_02/HZS4152"/>
    <hyperlink ref="F520" r:id="rId142" display="https://podminky.urs.cz/item/CS_URS_2023_02/HZS4221"/>
    <hyperlink ref="F522" r:id="rId143" display="https://podminky.urs.cz/item/CS_URS_2023_02/HZS4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85</v>
      </c>
    </row>
    <row r="4" s="1" customFormat="1" ht="24.96" customHeight="1">
      <c r="B4" s="20"/>
      <c r="D4" s="141" t="s">
        <v>97</v>
      </c>
      <c r="L4" s="20"/>
      <c r="M4" s="14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zakázky'!K6</f>
        <v>Údržba, opravy a odstraňování závad u SSZT HK oblast HK 2024</v>
      </c>
      <c r="F7" s="143"/>
      <c r="G7" s="143"/>
      <c r="H7" s="143"/>
      <c r="L7" s="20"/>
    </row>
    <row r="8" s="1" customFormat="1" ht="12" customHeight="1">
      <c r="B8" s="20"/>
      <c r="D8" s="143" t="s">
        <v>98</v>
      </c>
      <c r="L8" s="20"/>
    </row>
    <row r="9" s="2" customFormat="1" ht="16.5" customHeight="1">
      <c r="A9" s="39"/>
      <c r="B9" s="45"/>
      <c r="C9" s="39"/>
      <c r="D9" s="39"/>
      <c r="E9" s="144" t="s">
        <v>99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5972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21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22</v>
      </c>
      <c r="E14" s="39"/>
      <c r="F14" s="134" t="s">
        <v>23</v>
      </c>
      <c r="G14" s="39"/>
      <c r="H14" s="39"/>
      <c r="I14" s="143" t="s">
        <v>24</v>
      </c>
      <c r="J14" s="147" t="str">
        <f>'Rekapitulace zakázky'!AN8</f>
        <v>12. 7. 2023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21.84" customHeight="1">
      <c r="A15" s="39"/>
      <c r="B15" s="45"/>
      <c r="C15" s="39"/>
      <c r="D15" s="148" t="s">
        <v>26</v>
      </c>
      <c r="E15" s="39"/>
      <c r="F15" s="149" t="s">
        <v>27</v>
      </c>
      <c r="G15" s="39"/>
      <c r="H15" s="39"/>
      <c r="I15" s="148" t="s">
        <v>28</v>
      </c>
      <c r="J15" s="149" t="s">
        <v>29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30</v>
      </c>
      <c r="E16" s="39"/>
      <c r="F16" s="39"/>
      <c r="G16" s="39"/>
      <c r="H16" s="39"/>
      <c r="I16" s="143" t="s">
        <v>31</v>
      </c>
      <c r="J16" s="134" t="s">
        <v>32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33</v>
      </c>
      <c r="F17" s="39"/>
      <c r="G17" s="39"/>
      <c r="H17" s="39"/>
      <c r="I17" s="143" t="s">
        <v>34</v>
      </c>
      <c r="J17" s="134" t="s">
        <v>32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35</v>
      </c>
      <c r="E19" s="39"/>
      <c r="F19" s="39"/>
      <c r="G19" s="39"/>
      <c r="H19" s="39"/>
      <c r="I19" s="143" t="s">
        <v>31</v>
      </c>
      <c r="J19" s="33" t="str">
        <f>'Rekapitulace zakázky'!AN13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3" t="str">
        <f>'Rekapitulace zakázky'!E14</f>
        <v>Vyplň údaj</v>
      </c>
      <c r="F20" s="134"/>
      <c r="G20" s="134"/>
      <c r="H20" s="134"/>
      <c r="I20" s="143" t="s">
        <v>34</v>
      </c>
      <c r="J20" s="33" t="str">
        <f>'Rekapitulace zakázky'!AN14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37</v>
      </c>
      <c r="E22" s="39"/>
      <c r="F22" s="39"/>
      <c r="G22" s="39"/>
      <c r="H22" s="39"/>
      <c r="I22" s="143" t="s">
        <v>31</v>
      </c>
      <c r="J22" s="134" t="s">
        <v>32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33</v>
      </c>
      <c r="F23" s="39"/>
      <c r="G23" s="39"/>
      <c r="H23" s="39"/>
      <c r="I23" s="143" t="s">
        <v>34</v>
      </c>
      <c r="J23" s="134" t="s">
        <v>32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39</v>
      </c>
      <c r="E25" s="39"/>
      <c r="F25" s="39"/>
      <c r="G25" s="39"/>
      <c r="H25" s="39"/>
      <c r="I25" s="143" t="s">
        <v>31</v>
      </c>
      <c r="J25" s="134" t="s">
        <v>32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102</v>
      </c>
      <c r="F26" s="39"/>
      <c r="G26" s="39"/>
      <c r="H26" s="39"/>
      <c r="I26" s="143" t="s">
        <v>34</v>
      </c>
      <c r="J26" s="134" t="s">
        <v>32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50"/>
      <c r="B29" s="151"/>
      <c r="C29" s="150"/>
      <c r="D29" s="150"/>
      <c r="E29" s="152" t="s">
        <v>103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4"/>
      <c r="E31" s="154"/>
      <c r="F31" s="154"/>
      <c r="G31" s="154"/>
      <c r="H31" s="154"/>
      <c r="I31" s="154"/>
      <c r="J31" s="154"/>
      <c r="K31" s="154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5" t="s">
        <v>42</v>
      </c>
      <c r="E32" s="39"/>
      <c r="F32" s="39"/>
      <c r="G32" s="39"/>
      <c r="H32" s="39"/>
      <c r="I32" s="39"/>
      <c r="J32" s="156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4"/>
      <c r="E33" s="154"/>
      <c r="F33" s="154"/>
      <c r="G33" s="154"/>
      <c r="H33" s="154"/>
      <c r="I33" s="154"/>
      <c r="J33" s="154"/>
      <c r="K33" s="154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7" t="s">
        <v>44</v>
      </c>
      <c r="G34" s="39"/>
      <c r="H34" s="39"/>
      <c r="I34" s="157" t="s">
        <v>43</v>
      </c>
      <c r="J34" s="157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8" t="s">
        <v>46</v>
      </c>
      <c r="E35" s="143" t="s">
        <v>47</v>
      </c>
      <c r="F35" s="159">
        <f>ROUND((SUM(BE88:BE176)),  2)</f>
        <v>0</v>
      </c>
      <c r="G35" s="39"/>
      <c r="H35" s="39"/>
      <c r="I35" s="160">
        <v>0.20999999999999999</v>
      </c>
      <c r="J35" s="159">
        <f>ROUND(((SUM(BE88:BE176))*I35),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9">
        <f>ROUND((SUM(BF88:BF176)),  2)</f>
        <v>0</v>
      </c>
      <c r="G36" s="39"/>
      <c r="H36" s="39"/>
      <c r="I36" s="160">
        <v>0.14999999999999999</v>
      </c>
      <c r="J36" s="159">
        <f>ROUND(((SUM(BF88:BF176))*I36),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9">
        <f>ROUND((SUM(BG88:BG176)),  2)</f>
        <v>0</v>
      </c>
      <c r="G37" s="39"/>
      <c r="H37" s="39"/>
      <c r="I37" s="160">
        <v>0.20999999999999999</v>
      </c>
      <c r="J37" s="159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9">
        <f>ROUND((SUM(BH88:BH176)),  2)</f>
        <v>0</v>
      </c>
      <c r="G38" s="39"/>
      <c r="H38" s="39"/>
      <c r="I38" s="160">
        <v>0.14999999999999999</v>
      </c>
      <c r="J38" s="159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9">
        <f>ROUND((SUM(BI88:BI176)),  2)</f>
        <v>0</v>
      </c>
      <c r="G39" s="39"/>
      <c r="H39" s="39"/>
      <c r="I39" s="160">
        <v>0</v>
      </c>
      <c r="J39" s="159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1"/>
      <c r="D41" s="162" t="s">
        <v>52</v>
      </c>
      <c r="E41" s="163"/>
      <c r="F41" s="163"/>
      <c r="G41" s="164" t="s">
        <v>53</v>
      </c>
      <c r="H41" s="165" t="s">
        <v>54</v>
      </c>
      <c r="I41" s="163"/>
      <c r="J41" s="166">
        <f>SUM(J32:J39)</f>
        <v>0</v>
      </c>
      <c r="K41" s="167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3" t="s">
        <v>104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2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2" t="str">
        <f>E7</f>
        <v>Údržba, opravy a odstraňování závad u SSZT HK oblast HK 2024</v>
      </c>
      <c r="F50" s="32"/>
      <c r="G50" s="32"/>
      <c r="H50" s="32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1"/>
      <c r="C51" s="32" t="s">
        <v>98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9"/>
      <c r="B52" s="40"/>
      <c r="C52" s="41"/>
      <c r="D52" s="41"/>
      <c r="E52" s="172" t="s">
        <v>99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2" t="s">
        <v>100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PS_100 - VON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2" t="s">
        <v>22</v>
      </c>
      <c r="D56" s="41"/>
      <c r="E56" s="41"/>
      <c r="F56" s="27" t="str">
        <f>F14</f>
        <v>obvod SSZT HKR OŘ HKR</v>
      </c>
      <c r="G56" s="41"/>
      <c r="H56" s="41"/>
      <c r="I56" s="32" t="s">
        <v>24</v>
      </c>
      <c r="J56" s="73" t="str">
        <f>IF(J14="","",J14)</f>
        <v>12. 7. 2023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2" t="s">
        <v>30</v>
      </c>
      <c r="D58" s="41"/>
      <c r="E58" s="41"/>
      <c r="F58" s="27" t="str">
        <f>E17</f>
        <v xml:space="preserve"> </v>
      </c>
      <c r="G58" s="41"/>
      <c r="H58" s="41"/>
      <c r="I58" s="32" t="s">
        <v>37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2" t="s">
        <v>35</v>
      </c>
      <c r="D59" s="41"/>
      <c r="E59" s="41"/>
      <c r="F59" s="27" t="str">
        <f>IF(E20="","",E20)</f>
        <v>Vyplň údaj</v>
      </c>
      <c r="G59" s="41"/>
      <c r="H59" s="41"/>
      <c r="I59" s="32" t="s">
        <v>39</v>
      </c>
      <c r="J59" s="37" t="str">
        <f>E26</f>
        <v>Lukáš Jiroudek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3" t="s">
        <v>105</v>
      </c>
      <c r="D61" s="174"/>
      <c r="E61" s="174"/>
      <c r="F61" s="174"/>
      <c r="G61" s="174"/>
      <c r="H61" s="174"/>
      <c r="I61" s="174"/>
      <c r="J61" s="175" t="s">
        <v>106</v>
      </c>
      <c r="K61" s="174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6" t="s">
        <v>74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7" t="s">
        <v>107</v>
      </c>
    </row>
    <row r="64" hidden="1" s="9" customFormat="1" ht="24.96" customHeight="1">
      <c r="A64" s="9"/>
      <c r="B64" s="177"/>
      <c r="C64" s="178"/>
      <c r="D64" s="179" t="s">
        <v>5973</v>
      </c>
      <c r="E64" s="180"/>
      <c r="F64" s="180"/>
      <c r="G64" s="180"/>
      <c r="H64" s="180"/>
      <c r="I64" s="180"/>
      <c r="J64" s="181">
        <f>J89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9" customFormat="1" ht="24.96" customHeight="1">
      <c r="A65" s="9"/>
      <c r="B65" s="177"/>
      <c r="C65" s="178"/>
      <c r="D65" s="179" t="s">
        <v>5974</v>
      </c>
      <c r="E65" s="180"/>
      <c r="F65" s="180"/>
      <c r="G65" s="180"/>
      <c r="H65" s="180"/>
      <c r="I65" s="180"/>
      <c r="J65" s="181">
        <f>J121</f>
        <v>0</v>
      </c>
      <c r="K65" s="178"/>
      <c r="L65" s="18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9" customFormat="1" ht="24.96" customHeight="1">
      <c r="A66" s="9"/>
      <c r="B66" s="177"/>
      <c r="C66" s="178"/>
      <c r="D66" s="179" t="s">
        <v>5975</v>
      </c>
      <c r="E66" s="180"/>
      <c r="F66" s="180"/>
      <c r="G66" s="180"/>
      <c r="H66" s="180"/>
      <c r="I66" s="180"/>
      <c r="J66" s="181">
        <f>J137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hidden="1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hidden="1"/>
    <row r="70" hidden="1"/>
    <row r="71" hidden="1"/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3" t="s">
        <v>136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2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2" t="str">
        <f>E7</f>
        <v>Údržba, opravy a odstraňování závad u SSZT HK oblast HK 2024</v>
      </c>
      <c r="F76" s="32"/>
      <c r="G76" s="32"/>
      <c r="H76" s="32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1"/>
      <c r="C77" s="32" t="s">
        <v>98</v>
      </c>
      <c r="D77" s="22"/>
      <c r="E77" s="22"/>
      <c r="F77" s="22"/>
      <c r="G77" s="22"/>
      <c r="H77" s="22"/>
      <c r="I77" s="22"/>
      <c r="J77" s="22"/>
      <c r="K77" s="22"/>
      <c r="L77" s="20"/>
    </row>
    <row r="78" s="2" customFormat="1" ht="16.5" customHeight="1">
      <c r="A78" s="39"/>
      <c r="B78" s="40"/>
      <c r="C78" s="41"/>
      <c r="D78" s="41"/>
      <c r="E78" s="172" t="s">
        <v>99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2" t="s">
        <v>100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PS_100 - VON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2" t="s">
        <v>22</v>
      </c>
      <c r="D82" s="41"/>
      <c r="E82" s="41"/>
      <c r="F82" s="27" t="str">
        <f>F14</f>
        <v>obvod SSZT HKR OŘ HKR</v>
      </c>
      <c r="G82" s="41"/>
      <c r="H82" s="41"/>
      <c r="I82" s="32" t="s">
        <v>24</v>
      </c>
      <c r="J82" s="73" t="str">
        <f>IF(J14="","",J14)</f>
        <v>12. 7. 2023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2" t="s">
        <v>30</v>
      </c>
      <c r="D84" s="41"/>
      <c r="E84" s="41"/>
      <c r="F84" s="27" t="str">
        <f>E17</f>
        <v xml:space="preserve"> </v>
      </c>
      <c r="G84" s="41"/>
      <c r="H84" s="41"/>
      <c r="I84" s="32" t="s">
        <v>37</v>
      </c>
      <c r="J84" s="37" t="str">
        <f>E23</f>
        <v xml:space="preserve"> 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2" t="s">
        <v>35</v>
      </c>
      <c r="D85" s="41"/>
      <c r="E85" s="41"/>
      <c r="F85" s="27" t="str">
        <f>IF(E20="","",E20)</f>
        <v>Vyplň údaj</v>
      </c>
      <c r="G85" s="41"/>
      <c r="H85" s="41"/>
      <c r="I85" s="32" t="s">
        <v>39</v>
      </c>
      <c r="J85" s="37" t="str">
        <f>E26</f>
        <v>Lukáš Jiroudek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8"/>
      <c r="B87" s="189"/>
      <c r="C87" s="190" t="s">
        <v>137</v>
      </c>
      <c r="D87" s="191" t="s">
        <v>61</v>
      </c>
      <c r="E87" s="191" t="s">
        <v>57</v>
      </c>
      <c r="F87" s="191" t="s">
        <v>58</v>
      </c>
      <c r="G87" s="191" t="s">
        <v>138</v>
      </c>
      <c r="H87" s="191" t="s">
        <v>139</v>
      </c>
      <c r="I87" s="191" t="s">
        <v>140</v>
      </c>
      <c r="J87" s="191" t="s">
        <v>106</v>
      </c>
      <c r="K87" s="192" t="s">
        <v>141</v>
      </c>
      <c r="L87" s="193"/>
      <c r="M87" s="93" t="s">
        <v>32</v>
      </c>
      <c r="N87" s="94" t="s">
        <v>46</v>
      </c>
      <c r="O87" s="94" t="s">
        <v>142</v>
      </c>
      <c r="P87" s="94" t="s">
        <v>143</v>
      </c>
      <c r="Q87" s="94" t="s">
        <v>144</v>
      </c>
      <c r="R87" s="94" t="s">
        <v>145</v>
      </c>
      <c r="S87" s="94" t="s">
        <v>146</v>
      </c>
      <c r="T87" s="95" t="s">
        <v>147</v>
      </c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</row>
    <row r="88" s="2" customFormat="1" ht="22.8" customHeight="1">
      <c r="A88" s="39"/>
      <c r="B88" s="40"/>
      <c r="C88" s="100" t="s">
        <v>148</v>
      </c>
      <c r="D88" s="41"/>
      <c r="E88" s="41"/>
      <c r="F88" s="41"/>
      <c r="G88" s="41"/>
      <c r="H88" s="41"/>
      <c r="I88" s="41"/>
      <c r="J88" s="194">
        <f>BK88</f>
        <v>0</v>
      </c>
      <c r="K88" s="41"/>
      <c r="L88" s="45"/>
      <c r="M88" s="96"/>
      <c r="N88" s="195"/>
      <c r="O88" s="97"/>
      <c r="P88" s="196">
        <f>P89+P121+P137</f>
        <v>0</v>
      </c>
      <c r="Q88" s="97"/>
      <c r="R88" s="196">
        <f>R89+R121+R137</f>
        <v>0</v>
      </c>
      <c r="S88" s="97"/>
      <c r="T88" s="197">
        <f>T89+T121+T137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7" t="s">
        <v>75</v>
      </c>
      <c r="AU88" s="17" t="s">
        <v>107</v>
      </c>
      <c r="BK88" s="198">
        <f>BK89+BK121+BK137</f>
        <v>0</v>
      </c>
    </row>
    <row r="89" s="12" customFormat="1" ht="25.92" customHeight="1">
      <c r="A89" s="12"/>
      <c r="B89" s="199"/>
      <c r="C89" s="200"/>
      <c r="D89" s="201" t="s">
        <v>75</v>
      </c>
      <c r="E89" s="202" t="s">
        <v>3755</v>
      </c>
      <c r="F89" s="202" t="s">
        <v>5976</v>
      </c>
      <c r="G89" s="200"/>
      <c r="H89" s="200"/>
      <c r="I89" s="203"/>
      <c r="J89" s="204">
        <f>BK89</f>
        <v>0</v>
      </c>
      <c r="K89" s="200"/>
      <c r="L89" s="205"/>
      <c r="M89" s="206"/>
      <c r="N89" s="207"/>
      <c r="O89" s="207"/>
      <c r="P89" s="208">
        <f>SUM(P90:P120)</f>
        <v>0</v>
      </c>
      <c r="Q89" s="207"/>
      <c r="R89" s="208">
        <f>SUM(R90:R120)</f>
        <v>0</v>
      </c>
      <c r="S89" s="207"/>
      <c r="T89" s="209">
        <f>SUM(T90:T120)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83</v>
      </c>
      <c r="AT89" s="211" t="s">
        <v>75</v>
      </c>
      <c r="AU89" s="211" t="s">
        <v>76</v>
      </c>
      <c r="AY89" s="210" t="s">
        <v>151</v>
      </c>
      <c r="BK89" s="212">
        <f>SUM(BK90:BK120)</f>
        <v>0</v>
      </c>
    </row>
    <row r="90" s="2" customFormat="1" ht="24.15" customHeight="1">
      <c r="A90" s="39"/>
      <c r="B90" s="40"/>
      <c r="C90" s="213" t="s">
        <v>83</v>
      </c>
      <c r="D90" s="213" t="s">
        <v>152</v>
      </c>
      <c r="E90" s="214" t="s">
        <v>5977</v>
      </c>
      <c r="F90" s="215" t="s">
        <v>5978</v>
      </c>
      <c r="G90" s="216" t="s">
        <v>162</v>
      </c>
      <c r="H90" s="217">
        <v>1</v>
      </c>
      <c r="I90" s="218"/>
      <c r="J90" s="219">
        <f>ROUND(I90*H90,2)</f>
        <v>0</v>
      </c>
      <c r="K90" s="215" t="s">
        <v>156</v>
      </c>
      <c r="L90" s="45"/>
      <c r="M90" s="220" t="s">
        <v>32</v>
      </c>
      <c r="N90" s="221" t="s">
        <v>47</v>
      </c>
      <c r="O90" s="85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497</v>
      </c>
      <c r="AT90" s="224" t="s">
        <v>152</v>
      </c>
      <c r="AU90" s="224" t="s">
        <v>83</v>
      </c>
      <c r="AY90" s="17" t="s">
        <v>151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7" t="s">
        <v>83</v>
      </c>
      <c r="BK90" s="225">
        <f>ROUND(I90*H90,2)</f>
        <v>0</v>
      </c>
      <c r="BL90" s="17" t="s">
        <v>497</v>
      </c>
      <c r="BM90" s="224" t="s">
        <v>5979</v>
      </c>
    </row>
    <row r="91" s="2" customFormat="1" ht="24.15" customHeight="1">
      <c r="A91" s="39"/>
      <c r="B91" s="40"/>
      <c r="C91" s="213" t="s">
        <v>85</v>
      </c>
      <c r="D91" s="213" t="s">
        <v>152</v>
      </c>
      <c r="E91" s="214" t="s">
        <v>5980</v>
      </c>
      <c r="F91" s="215" t="s">
        <v>5981</v>
      </c>
      <c r="G91" s="216" t="s">
        <v>162</v>
      </c>
      <c r="H91" s="217">
        <v>1</v>
      </c>
      <c r="I91" s="218"/>
      <c r="J91" s="219">
        <f>ROUND(I91*H91,2)</f>
        <v>0</v>
      </c>
      <c r="K91" s="215" t="s">
        <v>156</v>
      </c>
      <c r="L91" s="45"/>
      <c r="M91" s="220" t="s">
        <v>32</v>
      </c>
      <c r="N91" s="221" t="s">
        <v>47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497</v>
      </c>
      <c r="AT91" s="224" t="s">
        <v>152</v>
      </c>
      <c r="AU91" s="224" t="s">
        <v>83</v>
      </c>
      <c r="AY91" s="17" t="s">
        <v>151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7" t="s">
        <v>83</v>
      </c>
      <c r="BK91" s="225">
        <f>ROUND(I91*H91,2)</f>
        <v>0</v>
      </c>
      <c r="BL91" s="17" t="s">
        <v>497</v>
      </c>
      <c r="BM91" s="224" t="s">
        <v>5982</v>
      </c>
    </row>
    <row r="92" s="2" customFormat="1" ht="66.75" customHeight="1">
      <c r="A92" s="39"/>
      <c r="B92" s="40"/>
      <c r="C92" s="213" t="s">
        <v>166</v>
      </c>
      <c r="D92" s="213" t="s">
        <v>152</v>
      </c>
      <c r="E92" s="214" t="s">
        <v>5983</v>
      </c>
      <c r="F92" s="215" t="s">
        <v>5984</v>
      </c>
      <c r="G92" s="216" t="s">
        <v>162</v>
      </c>
      <c r="H92" s="217">
        <v>1</v>
      </c>
      <c r="I92" s="218"/>
      <c r="J92" s="219">
        <f>ROUND(I92*H92,2)</f>
        <v>0</v>
      </c>
      <c r="K92" s="215" t="s">
        <v>156</v>
      </c>
      <c r="L92" s="45"/>
      <c r="M92" s="220" t="s">
        <v>32</v>
      </c>
      <c r="N92" s="221" t="s">
        <v>47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497</v>
      </c>
      <c r="AT92" s="224" t="s">
        <v>152</v>
      </c>
      <c r="AU92" s="224" t="s">
        <v>83</v>
      </c>
      <c r="AY92" s="17" t="s">
        <v>151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7" t="s">
        <v>83</v>
      </c>
      <c r="BK92" s="225">
        <f>ROUND(I92*H92,2)</f>
        <v>0</v>
      </c>
      <c r="BL92" s="17" t="s">
        <v>497</v>
      </c>
      <c r="BM92" s="224" t="s">
        <v>5985</v>
      </c>
    </row>
    <row r="93" s="2" customFormat="1" ht="62.7" customHeight="1">
      <c r="A93" s="39"/>
      <c r="B93" s="40"/>
      <c r="C93" s="213" t="s">
        <v>157</v>
      </c>
      <c r="D93" s="213" t="s">
        <v>152</v>
      </c>
      <c r="E93" s="214" t="s">
        <v>5986</v>
      </c>
      <c r="F93" s="215" t="s">
        <v>5987</v>
      </c>
      <c r="G93" s="216" t="s">
        <v>162</v>
      </c>
      <c r="H93" s="217">
        <v>1</v>
      </c>
      <c r="I93" s="218"/>
      <c r="J93" s="219">
        <f>ROUND(I93*H93,2)</f>
        <v>0</v>
      </c>
      <c r="K93" s="215" t="s">
        <v>156</v>
      </c>
      <c r="L93" s="45"/>
      <c r="M93" s="220" t="s">
        <v>32</v>
      </c>
      <c r="N93" s="221" t="s">
        <v>47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497</v>
      </c>
      <c r="AT93" s="224" t="s">
        <v>152</v>
      </c>
      <c r="AU93" s="224" t="s">
        <v>83</v>
      </c>
      <c r="AY93" s="17" t="s">
        <v>151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7" t="s">
        <v>83</v>
      </c>
      <c r="BK93" s="225">
        <f>ROUND(I93*H93,2)</f>
        <v>0</v>
      </c>
      <c r="BL93" s="17" t="s">
        <v>497</v>
      </c>
      <c r="BM93" s="224" t="s">
        <v>5988</v>
      </c>
    </row>
    <row r="94" s="2" customFormat="1" ht="49.05" customHeight="1">
      <c r="A94" s="39"/>
      <c r="B94" s="40"/>
      <c r="C94" s="213" t="s">
        <v>176</v>
      </c>
      <c r="D94" s="213" t="s">
        <v>152</v>
      </c>
      <c r="E94" s="214" t="s">
        <v>5989</v>
      </c>
      <c r="F94" s="215" t="s">
        <v>5990</v>
      </c>
      <c r="G94" s="216" t="s">
        <v>162</v>
      </c>
      <c r="H94" s="217">
        <v>1</v>
      </c>
      <c r="I94" s="218"/>
      <c r="J94" s="219">
        <f>ROUND(I94*H94,2)</f>
        <v>0</v>
      </c>
      <c r="K94" s="215" t="s">
        <v>156</v>
      </c>
      <c r="L94" s="45"/>
      <c r="M94" s="220" t="s">
        <v>32</v>
      </c>
      <c r="N94" s="221" t="s">
        <v>47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497</v>
      </c>
      <c r="AT94" s="224" t="s">
        <v>152</v>
      </c>
      <c r="AU94" s="224" t="s">
        <v>83</v>
      </c>
      <c r="AY94" s="17" t="s">
        <v>151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7" t="s">
        <v>83</v>
      </c>
      <c r="BK94" s="225">
        <f>ROUND(I94*H94,2)</f>
        <v>0</v>
      </c>
      <c r="BL94" s="17" t="s">
        <v>497</v>
      </c>
      <c r="BM94" s="224" t="s">
        <v>5991</v>
      </c>
    </row>
    <row r="95" s="2" customFormat="1" ht="24.15" customHeight="1">
      <c r="A95" s="39"/>
      <c r="B95" s="40"/>
      <c r="C95" s="213" t="s">
        <v>180</v>
      </c>
      <c r="D95" s="213" t="s">
        <v>152</v>
      </c>
      <c r="E95" s="214" t="s">
        <v>5992</v>
      </c>
      <c r="F95" s="215" t="s">
        <v>5993</v>
      </c>
      <c r="G95" s="216" t="s">
        <v>162</v>
      </c>
      <c r="H95" s="217">
        <v>1</v>
      </c>
      <c r="I95" s="218"/>
      <c r="J95" s="219">
        <f>ROUND(I95*H95,2)</f>
        <v>0</v>
      </c>
      <c r="K95" s="215" t="s">
        <v>156</v>
      </c>
      <c r="L95" s="45"/>
      <c r="M95" s="220" t="s">
        <v>32</v>
      </c>
      <c r="N95" s="221" t="s">
        <v>47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497</v>
      </c>
      <c r="AT95" s="224" t="s">
        <v>152</v>
      </c>
      <c r="AU95" s="224" t="s">
        <v>83</v>
      </c>
      <c r="AY95" s="17" t="s">
        <v>151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7" t="s">
        <v>83</v>
      </c>
      <c r="BK95" s="225">
        <f>ROUND(I95*H95,2)</f>
        <v>0</v>
      </c>
      <c r="BL95" s="17" t="s">
        <v>497</v>
      </c>
      <c r="BM95" s="224" t="s">
        <v>5994</v>
      </c>
    </row>
    <row r="96" s="2" customFormat="1" ht="49.05" customHeight="1">
      <c r="A96" s="39"/>
      <c r="B96" s="40"/>
      <c r="C96" s="213" t="s">
        <v>184</v>
      </c>
      <c r="D96" s="213" t="s">
        <v>152</v>
      </c>
      <c r="E96" s="214" t="s">
        <v>5995</v>
      </c>
      <c r="F96" s="215" t="s">
        <v>5996</v>
      </c>
      <c r="G96" s="216" t="s">
        <v>162</v>
      </c>
      <c r="H96" s="217">
        <v>1</v>
      </c>
      <c r="I96" s="218"/>
      <c r="J96" s="219">
        <f>ROUND(I96*H96,2)</f>
        <v>0</v>
      </c>
      <c r="K96" s="215" t="s">
        <v>156</v>
      </c>
      <c r="L96" s="45"/>
      <c r="M96" s="220" t="s">
        <v>32</v>
      </c>
      <c r="N96" s="221" t="s">
        <v>47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497</v>
      </c>
      <c r="AT96" s="224" t="s">
        <v>152</v>
      </c>
      <c r="AU96" s="224" t="s">
        <v>83</v>
      </c>
      <c r="AY96" s="17" t="s">
        <v>151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7" t="s">
        <v>83</v>
      </c>
      <c r="BK96" s="225">
        <f>ROUND(I96*H96,2)</f>
        <v>0</v>
      </c>
      <c r="BL96" s="17" t="s">
        <v>497</v>
      </c>
      <c r="BM96" s="224" t="s">
        <v>5997</v>
      </c>
    </row>
    <row r="97" s="2" customFormat="1" ht="55.5" customHeight="1">
      <c r="A97" s="39"/>
      <c r="B97" s="40"/>
      <c r="C97" s="213" t="s">
        <v>188</v>
      </c>
      <c r="D97" s="213" t="s">
        <v>152</v>
      </c>
      <c r="E97" s="214" t="s">
        <v>5998</v>
      </c>
      <c r="F97" s="215" t="s">
        <v>5999</v>
      </c>
      <c r="G97" s="216" t="s">
        <v>162</v>
      </c>
      <c r="H97" s="217">
        <v>1</v>
      </c>
      <c r="I97" s="218"/>
      <c r="J97" s="219">
        <f>ROUND(I97*H97,2)</f>
        <v>0</v>
      </c>
      <c r="K97" s="215" t="s">
        <v>156</v>
      </c>
      <c r="L97" s="45"/>
      <c r="M97" s="220" t="s">
        <v>32</v>
      </c>
      <c r="N97" s="221" t="s">
        <v>47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497</v>
      </c>
      <c r="AT97" s="224" t="s">
        <v>152</v>
      </c>
      <c r="AU97" s="224" t="s">
        <v>83</v>
      </c>
      <c r="AY97" s="17" t="s">
        <v>151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7" t="s">
        <v>83</v>
      </c>
      <c r="BK97" s="225">
        <f>ROUND(I97*H97,2)</f>
        <v>0</v>
      </c>
      <c r="BL97" s="17" t="s">
        <v>497</v>
      </c>
      <c r="BM97" s="224" t="s">
        <v>6000</v>
      </c>
    </row>
    <row r="98" s="2" customFormat="1" ht="21.75" customHeight="1">
      <c r="A98" s="39"/>
      <c r="B98" s="40"/>
      <c r="C98" s="213" t="s">
        <v>193</v>
      </c>
      <c r="D98" s="213" t="s">
        <v>152</v>
      </c>
      <c r="E98" s="214" t="s">
        <v>6001</v>
      </c>
      <c r="F98" s="215" t="s">
        <v>6002</v>
      </c>
      <c r="G98" s="216" t="s">
        <v>162</v>
      </c>
      <c r="H98" s="217">
        <v>1</v>
      </c>
      <c r="I98" s="218"/>
      <c r="J98" s="219">
        <f>ROUND(I98*H98,2)</f>
        <v>0</v>
      </c>
      <c r="K98" s="215" t="s">
        <v>156</v>
      </c>
      <c r="L98" s="45"/>
      <c r="M98" s="220" t="s">
        <v>32</v>
      </c>
      <c r="N98" s="221" t="s">
        <v>47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497</v>
      </c>
      <c r="AT98" s="224" t="s">
        <v>152</v>
      </c>
      <c r="AU98" s="224" t="s">
        <v>83</v>
      </c>
      <c r="AY98" s="17" t="s">
        <v>151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7" t="s">
        <v>83</v>
      </c>
      <c r="BK98" s="225">
        <f>ROUND(I98*H98,2)</f>
        <v>0</v>
      </c>
      <c r="BL98" s="17" t="s">
        <v>497</v>
      </c>
      <c r="BM98" s="224" t="s">
        <v>6003</v>
      </c>
    </row>
    <row r="99" s="2" customFormat="1" ht="24.15" customHeight="1">
      <c r="A99" s="39"/>
      <c r="B99" s="40"/>
      <c r="C99" s="213" t="s">
        <v>197</v>
      </c>
      <c r="D99" s="213" t="s">
        <v>152</v>
      </c>
      <c r="E99" s="214" t="s">
        <v>6004</v>
      </c>
      <c r="F99" s="215" t="s">
        <v>6005</v>
      </c>
      <c r="G99" s="216" t="s">
        <v>162</v>
      </c>
      <c r="H99" s="217">
        <v>1</v>
      </c>
      <c r="I99" s="218"/>
      <c r="J99" s="219">
        <f>ROUND(I99*H99,2)</f>
        <v>0</v>
      </c>
      <c r="K99" s="215" t="s">
        <v>156</v>
      </c>
      <c r="L99" s="45"/>
      <c r="M99" s="220" t="s">
        <v>32</v>
      </c>
      <c r="N99" s="221" t="s">
        <v>47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497</v>
      </c>
      <c r="AT99" s="224" t="s">
        <v>152</v>
      </c>
      <c r="AU99" s="224" t="s">
        <v>83</v>
      </c>
      <c r="AY99" s="17" t="s">
        <v>151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7" t="s">
        <v>83</v>
      </c>
      <c r="BK99" s="225">
        <f>ROUND(I99*H99,2)</f>
        <v>0</v>
      </c>
      <c r="BL99" s="17" t="s">
        <v>497</v>
      </c>
      <c r="BM99" s="224" t="s">
        <v>6006</v>
      </c>
    </row>
    <row r="100" s="2" customFormat="1" ht="24.15" customHeight="1">
      <c r="A100" s="39"/>
      <c r="B100" s="40"/>
      <c r="C100" s="213" t="s">
        <v>201</v>
      </c>
      <c r="D100" s="213" t="s">
        <v>152</v>
      </c>
      <c r="E100" s="214" t="s">
        <v>6007</v>
      </c>
      <c r="F100" s="215" t="s">
        <v>6008</v>
      </c>
      <c r="G100" s="216" t="s">
        <v>162</v>
      </c>
      <c r="H100" s="217">
        <v>1</v>
      </c>
      <c r="I100" s="218"/>
      <c r="J100" s="219">
        <f>ROUND(I100*H100,2)</f>
        <v>0</v>
      </c>
      <c r="K100" s="215" t="s">
        <v>156</v>
      </c>
      <c r="L100" s="45"/>
      <c r="M100" s="220" t="s">
        <v>32</v>
      </c>
      <c r="N100" s="221" t="s">
        <v>47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497</v>
      </c>
      <c r="AT100" s="224" t="s">
        <v>152</v>
      </c>
      <c r="AU100" s="224" t="s">
        <v>83</v>
      </c>
      <c r="AY100" s="17" t="s">
        <v>151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7" t="s">
        <v>83</v>
      </c>
      <c r="BK100" s="225">
        <f>ROUND(I100*H100,2)</f>
        <v>0</v>
      </c>
      <c r="BL100" s="17" t="s">
        <v>497</v>
      </c>
      <c r="BM100" s="224" t="s">
        <v>6009</v>
      </c>
    </row>
    <row r="101" s="2" customFormat="1" ht="16.5" customHeight="1">
      <c r="A101" s="39"/>
      <c r="B101" s="40"/>
      <c r="C101" s="213" t="s">
        <v>205</v>
      </c>
      <c r="D101" s="213" t="s">
        <v>152</v>
      </c>
      <c r="E101" s="214" t="s">
        <v>6010</v>
      </c>
      <c r="F101" s="215" t="s">
        <v>6011</v>
      </c>
      <c r="G101" s="216" t="s">
        <v>162</v>
      </c>
      <c r="H101" s="217">
        <v>1</v>
      </c>
      <c r="I101" s="218"/>
      <c r="J101" s="219">
        <f>ROUND(I101*H101,2)</f>
        <v>0</v>
      </c>
      <c r="K101" s="215" t="s">
        <v>156</v>
      </c>
      <c r="L101" s="45"/>
      <c r="M101" s="220" t="s">
        <v>32</v>
      </c>
      <c r="N101" s="221" t="s">
        <v>47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497</v>
      </c>
      <c r="AT101" s="224" t="s">
        <v>152</v>
      </c>
      <c r="AU101" s="224" t="s">
        <v>83</v>
      </c>
      <c r="AY101" s="17" t="s">
        <v>151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7" t="s">
        <v>83</v>
      </c>
      <c r="BK101" s="225">
        <f>ROUND(I101*H101,2)</f>
        <v>0</v>
      </c>
      <c r="BL101" s="17" t="s">
        <v>497</v>
      </c>
      <c r="BM101" s="224" t="s">
        <v>6012</v>
      </c>
    </row>
    <row r="102" s="2" customFormat="1" ht="49.05" customHeight="1">
      <c r="A102" s="39"/>
      <c r="B102" s="40"/>
      <c r="C102" s="213" t="s">
        <v>209</v>
      </c>
      <c r="D102" s="213" t="s">
        <v>152</v>
      </c>
      <c r="E102" s="214" t="s">
        <v>6013</v>
      </c>
      <c r="F102" s="215" t="s">
        <v>6014</v>
      </c>
      <c r="G102" s="216" t="s">
        <v>162</v>
      </c>
      <c r="H102" s="217">
        <v>1</v>
      </c>
      <c r="I102" s="218"/>
      <c r="J102" s="219">
        <f>ROUND(I102*H102,2)</f>
        <v>0</v>
      </c>
      <c r="K102" s="215" t="s">
        <v>156</v>
      </c>
      <c r="L102" s="45"/>
      <c r="M102" s="220" t="s">
        <v>32</v>
      </c>
      <c r="N102" s="221" t="s">
        <v>47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497</v>
      </c>
      <c r="AT102" s="224" t="s">
        <v>152</v>
      </c>
      <c r="AU102" s="224" t="s">
        <v>83</v>
      </c>
      <c r="AY102" s="17" t="s">
        <v>151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7" t="s">
        <v>83</v>
      </c>
      <c r="BK102" s="225">
        <f>ROUND(I102*H102,2)</f>
        <v>0</v>
      </c>
      <c r="BL102" s="17" t="s">
        <v>497</v>
      </c>
      <c r="BM102" s="224" t="s">
        <v>6015</v>
      </c>
    </row>
    <row r="103" s="2" customFormat="1" ht="37.8" customHeight="1">
      <c r="A103" s="39"/>
      <c r="B103" s="40"/>
      <c r="C103" s="213" t="s">
        <v>213</v>
      </c>
      <c r="D103" s="213" t="s">
        <v>152</v>
      </c>
      <c r="E103" s="214" t="s">
        <v>6016</v>
      </c>
      <c r="F103" s="215" t="s">
        <v>6017</v>
      </c>
      <c r="G103" s="216" t="s">
        <v>162</v>
      </c>
      <c r="H103" s="217">
        <v>1</v>
      </c>
      <c r="I103" s="218"/>
      <c r="J103" s="219">
        <f>ROUND(I103*H103,2)</f>
        <v>0</v>
      </c>
      <c r="K103" s="215" t="s">
        <v>156</v>
      </c>
      <c r="L103" s="45"/>
      <c r="M103" s="220" t="s">
        <v>32</v>
      </c>
      <c r="N103" s="221" t="s">
        <v>47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497</v>
      </c>
      <c r="AT103" s="224" t="s">
        <v>152</v>
      </c>
      <c r="AU103" s="224" t="s">
        <v>83</v>
      </c>
      <c r="AY103" s="17" t="s">
        <v>151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7" t="s">
        <v>83</v>
      </c>
      <c r="BK103" s="225">
        <f>ROUND(I103*H103,2)</f>
        <v>0</v>
      </c>
      <c r="BL103" s="17" t="s">
        <v>497</v>
      </c>
      <c r="BM103" s="224" t="s">
        <v>6018</v>
      </c>
    </row>
    <row r="104" s="2" customFormat="1" ht="24.15" customHeight="1">
      <c r="A104" s="39"/>
      <c r="B104" s="40"/>
      <c r="C104" s="213" t="s">
        <v>8</v>
      </c>
      <c r="D104" s="213" t="s">
        <v>152</v>
      </c>
      <c r="E104" s="214" t="s">
        <v>6019</v>
      </c>
      <c r="F104" s="215" t="s">
        <v>6020</v>
      </c>
      <c r="G104" s="216" t="s">
        <v>162</v>
      </c>
      <c r="H104" s="217">
        <v>1</v>
      </c>
      <c r="I104" s="218"/>
      <c r="J104" s="219">
        <f>ROUND(I104*H104,2)</f>
        <v>0</v>
      </c>
      <c r="K104" s="215" t="s">
        <v>156</v>
      </c>
      <c r="L104" s="45"/>
      <c r="M104" s="220" t="s">
        <v>32</v>
      </c>
      <c r="N104" s="221" t="s">
        <v>47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497</v>
      </c>
      <c r="AT104" s="224" t="s">
        <v>152</v>
      </c>
      <c r="AU104" s="224" t="s">
        <v>83</v>
      </c>
      <c r="AY104" s="17" t="s">
        <v>151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7" t="s">
        <v>83</v>
      </c>
      <c r="BK104" s="225">
        <f>ROUND(I104*H104,2)</f>
        <v>0</v>
      </c>
      <c r="BL104" s="17" t="s">
        <v>497</v>
      </c>
      <c r="BM104" s="224" t="s">
        <v>6021</v>
      </c>
    </row>
    <row r="105" s="2" customFormat="1" ht="21.75" customHeight="1">
      <c r="A105" s="39"/>
      <c r="B105" s="40"/>
      <c r="C105" s="213" t="s">
        <v>220</v>
      </c>
      <c r="D105" s="213" t="s">
        <v>152</v>
      </c>
      <c r="E105" s="214" t="s">
        <v>6022</v>
      </c>
      <c r="F105" s="215" t="s">
        <v>6023</v>
      </c>
      <c r="G105" s="216" t="s">
        <v>162</v>
      </c>
      <c r="H105" s="217">
        <v>1</v>
      </c>
      <c r="I105" s="218"/>
      <c r="J105" s="219">
        <f>ROUND(I105*H105,2)</f>
        <v>0</v>
      </c>
      <c r="K105" s="215" t="s">
        <v>156</v>
      </c>
      <c r="L105" s="45"/>
      <c r="M105" s="220" t="s">
        <v>32</v>
      </c>
      <c r="N105" s="221" t="s">
        <v>47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497</v>
      </c>
      <c r="AT105" s="224" t="s">
        <v>152</v>
      </c>
      <c r="AU105" s="224" t="s">
        <v>83</v>
      </c>
      <c r="AY105" s="17" t="s">
        <v>151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7" t="s">
        <v>83</v>
      </c>
      <c r="BK105" s="225">
        <f>ROUND(I105*H105,2)</f>
        <v>0</v>
      </c>
      <c r="BL105" s="17" t="s">
        <v>497</v>
      </c>
      <c r="BM105" s="224" t="s">
        <v>6024</v>
      </c>
    </row>
    <row r="106" s="2" customFormat="1" ht="66.75" customHeight="1">
      <c r="A106" s="39"/>
      <c r="B106" s="40"/>
      <c r="C106" s="213" t="s">
        <v>224</v>
      </c>
      <c r="D106" s="213" t="s">
        <v>152</v>
      </c>
      <c r="E106" s="214" t="s">
        <v>6025</v>
      </c>
      <c r="F106" s="215" t="s">
        <v>6026</v>
      </c>
      <c r="G106" s="216" t="s">
        <v>162</v>
      </c>
      <c r="H106" s="217">
        <v>1</v>
      </c>
      <c r="I106" s="218"/>
      <c r="J106" s="219">
        <f>ROUND(I106*H106,2)</f>
        <v>0</v>
      </c>
      <c r="K106" s="215" t="s">
        <v>156</v>
      </c>
      <c r="L106" s="45"/>
      <c r="M106" s="220" t="s">
        <v>32</v>
      </c>
      <c r="N106" s="221" t="s">
        <v>47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497</v>
      </c>
      <c r="AT106" s="224" t="s">
        <v>152</v>
      </c>
      <c r="AU106" s="224" t="s">
        <v>83</v>
      </c>
      <c r="AY106" s="17" t="s">
        <v>151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7" t="s">
        <v>83</v>
      </c>
      <c r="BK106" s="225">
        <f>ROUND(I106*H106,2)</f>
        <v>0</v>
      </c>
      <c r="BL106" s="17" t="s">
        <v>497</v>
      </c>
      <c r="BM106" s="224" t="s">
        <v>6027</v>
      </c>
    </row>
    <row r="107" s="2" customFormat="1" ht="24.15" customHeight="1">
      <c r="A107" s="39"/>
      <c r="B107" s="40"/>
      <c r="C107" s="213" t="s">
        <v>228</v>
      </c>
      <c r="D107" s="213" t="s">
        <v>152</v>
      </c>
      <c r="E107" s="214" t="s">
        <v>6028</v>
      </c>
      <c r="F107" s="215" t="s">
        <v>6029</v>
      </c>
      <c r="G107" s="216" t="s">
        <v>162</v>
      </c>
      <c r="H107" s="217">
        <v>1</v>
      </c>
      <c r="I107" s="218"/>
      <c r="J107" s="219">
        <f>ROUND(I107*H107,2)</f>
        <v>0</v>
      </c>
      <c r="K107" s="215" t="s">
        <v>156</v>
      </c>
      <c r="L107" s="45"/>
      <c r="M107" s="220" t="s">
        <v>32</v>
      </c>
      <c r="N107" s="221" t="s">
        <v>47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497</v>
      </c>
      <c r="AT107" s="224" t="s">
        <v>152</v>
      </c>
      <c r="AU107" s="224" t="s">
        <v>83</v>
      </c>
      <c r="AY107" s="17" t="s">
        <v>151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7" t="s">
        <v>83</v>
      </c>
      <c r="BK107" s="225">
        <f>ROUND(I107*H107,2)</f>
        <v>0</v>
      </c>
      <c r="BL107" s="17" t="s">
        <v>497</v>
      </c>
      <c r="BM107" s="224" t="s">
        <v>6030</v>
      </c>
    </row>
    <row r="108" s="2" customFormat="1" ht="24.15" customHeight="1">
      <c r="A108" s="39"/>
      <c r="B108" s="40"/>
      <c r="C108" s="213" t="s">
        <v>232</v>
      </c>
      <c r="D108" s="213" t="s">
        <v>152</v>
      </c>
      <c r="E108" s="214" t="s">
        <v>6031</v>
      </c>
      <c r="F108" s="215" t="s">
        <v>6032</v>
      </c>
      <c r="G108" s="216" t="s">
        <v>162</v>
      </c>
      <c r="H108" s="217">
        <v>1</v>
      </c>
      <c r="I108" s="218"/>
      <c r="J108" s="219">
        <f>ROUND(I108*H108,2)</f>
        <v>0</v>
      </c>
      <c r="K108" s="215" t="s">
        <v>156</v>
      </c>
      <c r="L108" s="45"/>
      <c r="M108" s="220" t="s">
        <v>32</v>
      </c>
      <c r="N108" s="221" t="s">
        <v>47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497</v>
      </c>
      <c r="AT108" s="224" t="s">
        <v>152</v>
      </c>
      <c r="AU108" s="224" t="s">
        <v>83</v>
      </c>
      <c r="AY108" s="17" t="s">
        <v>151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7" t="s">
        <v>83</v>
      </c>
      <c r="BK108" s="225">
        <f>ROUND(I108*H108,2)</f>
        <v>0</v>
      </c>
      <c r="BL108" s="17" t="s">
        <v>497</v>
      </c>
      <c r="BM108" s="224" t="s">
        <v>6033</v>
      </c>
    </row>
    <row r="109" s="2" customFormat="1" ht="33" customHeight="1">
      <c r="A109" s="39"/>
      <c r="B109" s="40"/>
      <c r="C109" s="213" t="s">
        <v>236</v>
      </c>
      <c r="D109" s="213" t="s">
        <v>152</v>
      </c>
      <c r="E109" s="214" t="s">
        <v>6034</v>
      </c>
      <c r="F109" s="215" t="s">
        <v>6035</v>
      </c>
      <c r="G109" s="216" t="s">
        <v>162</v>
      </c>
      <c r="H109" s="217">
        <v>1</v>
      </c>
      <c r="I109" s="218"/>
      <c r="J109" s="219">
        <f>ROUND(I109*H109,2)</f>
        <v>0</v>
      </c>
      <c r="K109" s="215" t="s">
        <v>156</v>
      </c>
      <c r="L109" s="45"/>
      <c r="M109" s="220" t="s">
        <v>32</v>
      </c>
      <c r="N109" s="221" t="s">
        <v>47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497</v>
      </c>
      <c r="AT109" s="224" t="s">
        <v>152</v>
      </c>
      <c r="AU109" s="224" t="s">
        <v>83</v>
      </c>
      <c r="AY109" s="17" t="s">
        <v>151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7" t="s">
        <v>83</v>
      </c>
      <c r="BK109" s="225">
        <f>ROUND(I109*H109,2)</f>
        <v>0</v>
      </c>
      <c r="BL109" s="17" t="s">
        <v>497</v>
      </c>
      <c r="BM109" s="224" t="s">
        <v>6036</v>
      </c>
    </row>
    <row r="110" s="2" customFormat="1" ht="33" customHeight="1">
      <c r="A110" s="39"/>
      <c r="B110" s="40"/>
      <c r="C110" s="213" t="s">
        <v>7</v>
      </c>
      <c r="D110" s="213" t="s">
        <v>152</v>
      </c>
      <c r="E110" s="214" t="s">
        <v>6037</v>
      </c>
      <c r="F110" s="215" t="s">
        <v>6038</v>
      </c>
      <c r="G110" s="216" t="s">
        <v>162</v>
      </c>
      <c r="H110" s="217">
        <v>1</v>
      </c>
      <c r="I110" s="218"/>
      <c r="J110" s="219">
        <f>ROUND(I110*H110,2)</f>
        <v>0</v>
      </c>
      <c r="K110" s="215" t="s">
        <v>156</v>
      </c>
      <c r="L110" s="45"/>
      <c r="M110" s="220" t="s">
        <v>32</v>
      </c>
      <c r="N110" s="221" t="s">
        <v>47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497</v>
      </c>
      <c r="AT110" s="224" t="s">
        <v>152</v>
      </c>
      <c r="AU110" s="224" t="s">
        <v>83</v>
      </c>
      <c r="AY110" s="17" t="s">
        <v>151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7" t="s">
        <v>83</v>
      </c>
      <c r="BK110" s="225">
        <f>ROUND(I110*H110,2)</f>
        <v>0</v>
      </c>
      <c r="BL110" s="17" t="s">
        <v>497</v>
      </c>
      <c r="BM110" s="224" t="s">
        <v>6039</v>
      </c>
    </row>
    <row r="111" s="2" customFormat="1" ht="62.7" customHeight="1">
      <c r="A111" s="39"/>
      <c r="B111" s="40"/>
      <c r="C111" s="213" t="s">
        <v>243</v>
      </c>
      <c r="D111" s="213" t="s">
        <v>152</v>
      </c>
      <c r="E111" s="214" t="s">
        <v>6040</v>
      </c>
      <c r="F111" s="215" t="s">
        <v>6041</v>
      </c>
      <c r="G111" s="216" t="s">
        <v>162</v>
      </c>
      <c r="H111" s="217">
        <v>1</v>
      </c>
      <c r="I111" s="218"/>
      <c r="J111" s="219">
        <f>ROUND(I111*H111,2)</f>
        <v>0</v>
      </c>
      <c r="K111" s="215" t="s">
        <v>156</v>
      </c>
      <c r="L111" s="45"/>
      <c r="M111" s="220" t="s">
        <v>32</v>
      </c>
      <c r="N111" s="221" t="s">
        <v>47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497</v>
      </c>
      <c r="AT111" s="224" t="s">
        <v>152</v>
      </c>
      <c r="AU111" s="224" t="s">
        <v>83</v>
      </c>
      <c r="AY111" s="17" t="s">
        <v>151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7" t="s">
        <v>83</v>
      </c>
      <c r="BK111" s="225">
        <f>ROUND(I111*H111,2)</f>
        <v>0</v>
      </c>
      <c r="BL111" s="17" t="s">
        <v>497</v>
      </c>
      <c r="BM111" s="224" t="s">
        <v>6042</v>
      </c>
    </row>
    <row r="112" s="2" customFormat="1" ht="66.75" customHeight="1">
      <c r="A112" s="39"/>
      <c r="B112" s="40"/>
      <c r="C112" s="213" t="s">
        <v>247</v>
      </c>
      <c r="D112" s="213" t="s">
        <v>152</v>
      </c>
      <c r="E112" s="214" t="s">
        <v>6043</v>
      </c>
      <c r="F112" s="215" t="s">
        <v>6044</v>
      </c>
      <c r="G112" s="216" t="s">
        <v>162</v>
      </c>
      <c r="H112" s="217">
        <v>1</v>
      </c>
      <c r="I112" s="218"/>
      <c r="J112" s="219">
        <f>ROUND(I112*H112,2)</f>
        <v>0</v>
      </c>
      <c r="K112" s="215" t="s">
        <v>156</v>
      </c>
      <c r="L112" s="45"/>
      <c r="M112" s="220" t="s">
        <v>32</v>
      </c>
      <c r="N112" s="221" t="s">
        <v>47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497</v>
      </c>
      <c r="AT112" s="224" t="s">
        <v>152</v>
      </c>
      <c r="AU112" s="224" t="s">
        <v>83</v>
      </c>
      <c r="AY112" s="17" t="s">
        <v>151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7" t="s">
        <v>83</v>
      </c>
      <c r="BK112" s="225">
        <f>ROUND(I112*H112,2)</f>
        <v>0</v>
      </c>
      <c r="BL112" s="17" t="s">
        <v>497</v>
      </c>
      <c r="BM112" s="224" t="s">
        <v>6045</v>
      </c>
    </row>
    <row r="113" s="2" customFormat="1" ht="66.75" customHeight="1">
      <c r="A113" s="39"/>
      <c r="B113" s="40"/>
      <c r="C113" s="213" t="s">
        <v>251</v>
      </c>
      <c r="D113" s="213" t="s">
        <v>152</v>
      </c>
      <c r="E113" s="214" t="s">
        <v>6046</v>
      </c>
      <c r="F113" s="215" t="s">
        <v>6047</v>
      </c>
      <c r="G113" s="216" t="s">
        <v>162</v>
      </c>
      <c r="H113" s="217">
        <v>1</v>
      </c>
      <c r="I113" s="218"/>
      <c r="J113" s="219">
        <f>ROUND(I113*H113,2)</f>
        <v>0</v>
      </c>
      <c r="K113" s="215" t="s">
        <v>156</v>
      </c>
      <c r="L113" s="45"/>
      <c r="M113" s="220" t="s">
        <v>32</v>
      </c>
      <c r="N113" s="221" t="s">
        <v>47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497</v>
      </c>
      <c r="AT113" s="224" t="s">
        <v>152</v>
      </c>
      <c r="AU113" s="224" t="s">
        <v>83</v>
      </c>
      <c r="AY113" s="17" t="s">
        <v>151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7" t="s">
        <v>83</v>
      </c>
      <c r="BK113" s="225">
        <f>ROUND(I113*H113,2)</f>
        <v>0</v>
      </c>
      <c r="BL113" s="17" t="s">
        <v>497</v>
      </c>
      <c r="BM113" s="224" t="s">
        <v>6048</v>
      </c>
    </row>
    <row r="114" s="2" customFormat="1" ht="49.05" customHeight="1">
      <c r="A114" s="39"/>
      <c r="B114" s="40"/>
      <c r="C114" s="213" t="s">
        <v>255</v>
      </c>
      <c r="D114" s="213" t="s">
        <v>152</v>
      </c>
      <c r="E114" s="214" t="s">
        <v>6049</v>
      </c>
      <c r="F114" s="215" t="s">
        <v>6050</v>
      </c>
      <c r="G114" s="216" t="s">
        <v>162</v>
      </c>
      <c r="H114" s="217">
        <v>1</v>
      </c>
      <c r="I114" s="218"/>
      <c r="J114" s="219">
        <f>ROUND(I114*H114,2)</f>
        <v>0</v>
      </c>
      <c r="K114" s="215" t="s">
        <v>156</v>
      </c>
      <c r="L114" s="45"/>
      <c r="M114" s="220" t="s">
        <v>32</v>
      </c>
      <c r="N114" s="221" t="s">
        <v>47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497</v>
      </c>
      <c r="AT114" s="224" t="s">
        <v>152</v>
      </c>
      <c r="AU114" s="224" t="s">
        <v>83</v>
      </c>
      <c r="AY114" s="17" t="s">
        <v>151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7" t="s">
        <v>83</v>
      </c>
      <c r="BK114" s="225">
        <f>ROUND(I114*H114,2)</f>
        <v>0</v>
      </c>
      <c r="BL114" s="17" t="s">
        <v>497</v>
      </c>
      <c r="BM114" s="224" t="s">
        <v>6051</v>
      </c>
    </row>
    <row r="115" s="2" customFormat="1" ht="49.05" customHeight="1">
      <c r="A115" s="39"/>
      <c r="B115" s="40"/>
      <c r="C115" s="213" t="s">
        <v>259</v>
      </c>
      <c r="D115" s="213" t="s">
        <v>152</v>
      </c>
      <c r="E115" s="214" t="s">
        <v>6052</v>
      </c>
      <c r="F115" s="215" t="s">
        <v>6053</v>
      </c>
      <c r="G115" s="216" t="s">
        <v>162</v>
      </c>
      <c r="H115" s="217">
        <v>1</v>
      </c>
      <c r="I115" s="218"/>
      <c r="J115" s="219">
        <f>ROUND(I115*H115,2)</f>
        <v>0</v>
      </c>
      <c r="K115" s="215" t="s">
        <v>156</v>
      </c>
      <c r="L115" s="45"/>
      <c r="M115" s="220" t="s">
        <v>32</v>
      </c>
      <c r="N115" s="221" t="s">
        <v>47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497</v>
      </c>
      <c r="AT115" s="224" t="s">
        <v>152</v>
      </c>
      <c r="AU115" s="224" t="s">
        <v>83</v>
      </c>
      <c r="AY115" s="17" t="s">
        <v>151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7" t="s">
        <v>83</v>
      </c>
      <c r="BK115" s="225">
        <f>ROUND(I115*H115,2)</f>
        <v>0</v>
      </c>
      <c r="BL115" s="17" t="s">
        <v>497</v>
      </c>
      <c r="BM115" s="224" t="s">
        <v>6054</v>
      </c>
    </row>
    <row r="116" s="2" customFormat="1" ht="49.05" customHeight="1">
      <c r="A116" s="39"/>
      <c r="B116" s="40"/>
      <c r="C116" s="213" t="s">
        <v>263</v>
      </c>
      <c r="D116" s="213" t="s">
        <v>152</v>
      </c>
      <c r="E116" s="214" t="s">
        <v>6055</v>
      </c>
      <c r="F116" s="215" t="s">
        <v>6056</v>
      </c>
      <c r="G116" s="216" t="s">
        <v>162</v>
      </c>
      <c r="H116" s="217">
        <v>1</v>
      </c>
      <c r="I116" s="218"/>
      <c r="J116" s="219">
        <f>ROUND(I116*H116,2)</f>
        <v>0</v>
      </c>
      <c r="K116" s="215" t="s">
        <v>156</v>
      </c>
      <c r="L116" s="45"/>
      <c r="M116" s="220" t="s">
        <v>32</v>
      </c>
      <c r="N116" s="221" t="s">
        <v>47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497</v>
      </c>
      <c r="AT116" s="224" t="s">
        <v>152</v>
      </c>
      <c r="AU116" s="224" t="s">
        <v>83</v>
      </c>
      <c r="AY116" s="17" t="s">
        <v>151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7" t="s">
        <v>83</v>
      </c>
      <c r="BK116" s="225">
        <f>ROUND(I116*H116,2)</f>
        <v>0</v>
      </c>
      <c r="BL116" s="17" t="s">
        <v>497</v>
      </c>
      <c r="BM116" s="224" t="s">
        <v>6057</v>
      </c>
    </row>
    <row r="117" s="2" customFormat="1" ht="24.15" customHeight="1">
      <c r="A117" s="39"/>
      <c r="B117" s="40"/>
      <c r="C117" s="213" t="s">
        <v>267</v>
      </c>
      <c r="D117" s="213" t="s">
        <v>152</v>
      </c>
      <c r="E117" s="214" t="s">
        <v>6058</v>
      </c>
      <c r="F117" s="215" t="s">
        <v>6059</v>
      </c>
      <c r="G117" s="216" t="s">
        <v>162</v>
      </c>
      <c r="H117" s="217">
        <v>1</v>
      </c>
      <c r="I117" s="218"/>
      <c r="J117" s="219">
        <f>ROUND(I117*H117,2)</f>
        <v>0</v>
      </c>
      <c r="K117" s="215" t="s">
        <v>156</v>
      </c>
      <c r="L117" s="45"/>
      <c r="M117" s="220" t="s">
        <v>32</v>
      </c>
      <c r="N117" s="221" t="s">
        <v>47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497</v>
      </c>
      <c r="AT117" s="224" t="s">
        <v>152</v>
      </c>
      <c r="AU117" s="224" t="s">
        <v>83</v>
      </c>
      <c r="AY117" s="17" t="s">
        <v>151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7" t="s">
        <v>83</v>
      </c>
      <c r="BK117" s="225">
        <f>ROUND(I117*H117,2)</f>
        <v>0</v>
      </c>
      <c r="BL117" s="17" t="s">
        <v>497</v>
      </c>
      <c r="BM117" s="224" t="s">
        <v>6060</v>
      </c>
    </row>
    <row r="118" s="2" customFormat="1" ht="24.15" customHeight="1">
      <c r="A118" s="39"/>
      <c r="B118" s="40"/>
      <c r="C118" s="213" t="s">
        <v>271</v>
      </c>
      <c r="D118" s="213" t="s">
        <v>152</v>
      </c>
      <c r="E118" s="214" t="s">
        <v>6061</v>
      </c>
      <c r="F118" s="215" t="s">
        <v>6062</v>
      </c>
      <c r="G118" s="216" t="s">
        <v>162</v>
      </c>
      <c r="H118" s="217">
        <v>1</v>
      </c>
      <c r="I118" s="218"/>
      <c r="J118" s="219">
        <f>ROUND(I118*H118,2)</f>
        <v>0</v>
      </c>
      <c r="K118" s="215" t="s">
        <v>156</v>
      </c>
      <c r="L118" s="45"/>
      <c r="M118" s="220" t="s">
        <v>32</v>
      </c>
      <c r="N118" s="221" t="s">
        <v>47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497</v>
      </c>
      <c r="AT118" s="224" t="s">
        <v>152</v>
      </c>
      <c r="AU118" s="224" t="s">
        <v>83</v>
      </c>
      <c r="AY118" s="17" t="s">
        <v>151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7" t="s">
        <v>83</v>
      </c>
      <c r="BK118" s="225">
        <f>ROUND(I118*H118,2)</f>
        <v>0</v>
      </c>
      <c r="BL118" s="17" t="s">
        <v>497</v>
      </c>
      <c r="BM118" s="224" t="s">
        <v>6063</v>
      </c>
    </row>
    <row r="119" s="2" customFormat="1" ht="24.15" customHeight="1">
      <c r="A119" s="39"/>
      <c r="B119" s="40"/>
      <c r="C119" s="213" t="s">
        <v>275</v>
      </c>
      <c r="D119" s="213" t="s">
        <v>152</v>
      </c>
      <c r="E119" s="214" t="s">
        <v>6064</v>
      </c>
      <c r="F119" s="215" t="s">
        <v>6065</v>
      </c>
      <c r="G119" s="216" t="s">
        <v>162</v>
      </c>
      <c r="H119" s="217">
        <v>1</v>
      </c>
      <c r="I119" s="218"/>
      <c r="J119" s="219">
        <f>ROUND(I119*H119,2)</f>
        <v>0</v>
      </c>
      <c r="K119" s="215" t="s">
        <v>156</v>
      </c>
      <c r="L119" s="45"/>
      <c r="M119" s="220" t="s">
        <v>32</v>
      </c>
      <c r="N119" s="221" t="s">
        <v>47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497</v>
      </c>
      <c r="AT119" s="224" t="s">
        <v>152</v>
      </c>
      <c r="AU119" s="224" t="s">
        <v>83</v>
      </c>
      <c r="AY119" s="17" t="s">
        <v>151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7" t="s">
        <v>83</v>
      </c>
      <c r="BK119" s="225">
        <f>ROUND(I119*H119,2)</f>
        <v>0</v>
      </c>
      <c r="BL119" s="17" t="s">
        <v>497</v>
      </c>
      <c r="BM119" s="224" t="s">
        <v>6066</v>
      </c>
    </row>
    <row r="120" s="2" customFormat="1" ht="24.15" customHeight="1">
      <c r="A120" s="39"/>
      <c r="B120" s="40"/>
      <c r="C120" s="213" t="s">
        <v>279</v>
      </c>
      <c r="D120" s="213" t="s">
        <v>152</v>
      </c>
      <c r="E120" s="214" t="s">
        <v>6067</v>
      </c>
      <c r="F120" s="215" t="s">
        <v>6068</v>
      </c>
      <c r="G120" s="216" t="s">
        <v>162</v>
      </c>
      <c r="H120" s="217">
        <v>1</v>
      </c>
      <c r="I120" s="218"/>
      <c r="J120" s="219">
        <f>ROUND(I120*H120,2)</f>
        <v>0</v>
      </c>
      <c r="K120" s="215" t="s">
        <v>156</v>
      </c>
      <c r="L120" s="45"/>
      <c r="M120" s="220" t="s">
        <v>32</v>
      </c>
      <c r="N120" s="221" t="s">
        <v>47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497</v>
      </c>
      <c r="AT120" s="224" t="s">
        <v>152</v>
      </c>
      <c r="AU120" s="224" t="s">
        <v>83</v>
      </c>
      <c r="AY120" s="17" t="s">
        <v>151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7" t="s">
        <v>83</v>
      </c>
      <c r="BK120" s="225">
        <f>ROUND(I120*H120,2)</f>
        <v>0</v>
      </c>
      <c r="BL120" s="17" t="s">
        <v>497</v>
      </c>
      <c r="BM120" s="224" t="s">
        <v>6069</v>
      </c>
    </row>
    <row r="121" s="12" customFormat="1" ht="25.92" customHeight="1">
      <c r="A121" s="12"/>
      <c r="B121" s="199"/>
      <c r="C121" s="200"/>
      <c r="D121" s="201" t="s">
        <v>75</v>
      </c>
      <c r="E121" s="202" t="s">
        <v>6070</v>
      </c>
      <c r="F121" s="202" t="s">
        <v>6071</v>
      </c>
      <c r="G121" s="200"/>
      <c r="H121" s="200"/>
      <c r="I121" s="203"/>
      <c r="J121" s="204">
        <f>BK121</f>
        <v>0</v>
      </c>
      <c r="K121" s="200"/>
      <c r="L121" s="205"/>
      <c r="M121" s="206"/>
      <c r="N121" s="207"/>
      <c r="O121" s="207"/>
      <c r="P121" s="208">
        <f>SUM(P122:P136)</f>
        <v>0</v>
      </c>
      <c r="Q121" s="207"/>
      <c r="R121" s="208">
        <f>SUM(R122:R136)</f>
        <v>0</v>
      </c>
      <c r="S121" s="207"/>
      <c r="T121" s="209">
        <f>SUM(T122:T136)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157</v>
      </c>
      <c r="AT121" s="211" t="s">
        <v>75</v>
      </c>
      <c r="AU121" s="211" t="s">
        <v>76</v>
      </c>
      <c r="AY121" s="210" t="s">
        <v>151</v>
      </c>
      <c r="BK121" s="212">
        <f>SUM(BK122:BK136)</f>
        <v>0</v>
      </c>
    </row>
    <row r="122" s="2" customFormat="1" ht="21.75" customHeight="1">
      <c r="A122" s="39"/>
      <c r="B122" s="40"/>
      <c r="C122" s="213" t="s">
        <v>283</v>
      </c>
      <c r="D122" s="213" t="s">
        <v>152</v>
      </c>
      <c r="E122" s="214" t="s">
        <v>6072</v>
      </c>
      <c r="F122" s="215" t="s">
        <v>6073</v>
      </c>
      <c r="G122" s="216" t="s">
        <v>162</v>
      </c>
      <c r="H122" s="217">
        <v>1</v>
      </c>
      <c r="I122" s="218"/>
      <c r="J122" s="219">
        <f>ROUND(I122*H122,2)</f>
        <v>0</v>
      </c>
      <c r="K122" s="215" t="s">
        <v>156</v>
      </c>
      <c r="L122" s="45"/>
      <c r="M122" s="220" t="s">
        <v>32</v>
      </c>
      <c r="N122" s="221" t="s">
        <v>47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497</v>
      </c>
      <c r="AT122" s="224" t="s">
        <v>152</v>
      </c>
      <c r="AU122" s="224" t="s">
        <v>83</v>
      </c>
      <c r="AY122" s="17" t="s">
        <v>151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7" t="s">
        <v>83</v>
      </c>
      <c r="BK122" s="225">
        <f>ROUND(I122*H122,2)</f>
        <v>0</v>
      </c>
      <c r="BL122" s="17" t="s">
        <v>497</v>
      </c>
      <c r="BM122" s="224" t="s">
        <v>6074</v>
      </c>
    </row>
    <row r="123" s="2" customFormat="1" ht="16.5" customHeight="1">
      <c r="A123" s="39"/>
      <c r="B123" s="40"/>
      <c r="C123" s="213" t="s">
        <v>287</v>
      </c>
      <c r="D123" s="213" t="s">
        <v>152</v>
      </c>
      <c r="E123" s="214" t="s">
        <v>6075</v>
      </c>
      <c r="F123" s="215" t="s">
        <v>6076</v>
      </c>
      <c r="G123" s="216" t="s">
        <v>162</v>
      </c>
      <c r="H123" s="217">
        <v>1</v>
      </c>
      <c r="I123" s="218"/>
      <c r="J123" s="219">
        <f>ROUND(I123*H123,2)</f>
        <v>0</v>
      </c>
      <c r="K123" s="215" t="s">
        <v>156</v>
      </c>
      <c r="L123" s="45"/>
      <c r="M123" s="220" t="s">
        <v>32</v>
      </c>
      <c r="N123" s="221" t="s">
        <v>47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497</v>
      </c>
      <c r="AT123" s="224" t="s">
        <v>152</v>
      </c>
      <c r="AU123" s="224" t="s">
        <v>83</v>
      </c>
      <c r="AY123" s="17" t="s">
        <v>151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7" t="s">
        <v>83</v>
      </c>
      <c r="BK123" s="225">
        <f>ROUND(I123*H123,2)</f>
        <v>0</v>
      </c>
      <c r="BL123" s="17" t="s">
        <v>497</v>
      </c>
      <c r="BM123" s="224" t="s">
        <v>6077</v>
      </c>
    </row>
    <row r="124" s="2" customFormat="1" ht="16.5" customHeight="1">
      <c r="A124" s="39"/>
      <c r="B124" s="40"/>
      <c r="C124" s="213" t="s">
        <v>291</v>
      </c>
      <c r="D124" s="213" t="s">
        <v>152</v>
      </c>
      <c r="E124" s="214" t="s">
        <v>6078</v>
      </c>
      <c r="F124" s="215" t="s">
        <v>6079</v>
      </c>
      <c r="G124" s="216" t="s">
        <v>162</v>
      </c>
      <c r="H124" s="217">
        <v>1</v>
      </c>
      <c r="I124" s="218"/>
      <c r="J124" s="219">
        <f>ROUND(I124*H124,2)</f>
        <v>0</v>
      </c>
      <c r="K124" s="215" t="s">
        <v>156</v>
      </c>
      <c r="L124" s="45"/>
      <c r="M124" s="220" t="s">
        <v>32</v>
      </c>
      <c r="N124" s="221" t="s">
        <v>47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497</v>
      </c>
      <c r="AT124" s="224" t="s">
        <v>152</v>
      </c>
      <c r="AU124" s="224" t="s">
        <v>83</v>
      </c>
      <c r="AY124" s="17" t="s">
        <v>151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7" t="s">
        <v>83</v>
      </c>
      <c r="BK124" s="225">
        <f>ROUND(I124*H124,2)</f>
        <v>0</v>
      </c>
      <c r="BL124" s="17" t="s">
        <v>497</v>
      </c>
      <c r="BM124" s="224" t="s">
        <v>6080</v>
      </c>
    </row>
    <row r="125" s="2" customFormat="1" ht="16.5" customHeight="1">
      <c r="A125" s="39"/>
      <c r="B125" s="40"/>
      <c r="C125" s="213" t="s">
        <v>295</v>
      </c>
      <c r="D125" s="213" t="s">
        <v>152</v>
      </c>
      <c r="E125" s="214" t="s">
        <v>6081</v>
      </c>
      <c r="F125" s="215" t="s">
        <v>6082</v>
      </c>
      <c r="G125" s="216" t="s">
        <v>162</v>
      </c>
      <c r="H125" s="217">
        <v>1</v>
      </c>
      <c r="I125" s="218"/>
      <c r="J125" s="219">
        <f>ROUND(I125*H125,2)</f>
        <v>0</v>
      </c>
      <c r="K125" s="215" t="s">
        <v>156</v>
      </c>
      <c r="L125" s="45"/>
      <c r="M125" s="220" t="s">
        <v>32</v>
      </c>
      <c r="N125" s="221" t="s">
        <v>47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497</v>
      </c>
      <c r="AT125" s="224" t="s">
        <v>152</v>
      </c>
      <c r="AU125" s="224" t="s">
        <v>83</v>
      </c>
      <c r="AY125" s="17" t="s">
        <v>151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7" t="s">
        <v>83</v>
      </c>
      <c r="BK125" s="225">
        <f>ROUND(I125*H125,2)</f>
        <v>0</v>
      </c>
      <c r="BL125" s="17" t="s">
        <v>497</v>
      </c>
      <c r="BM125" s="224" t="s">
        <v>6083</v>
      </c>
    </row>
    <row r="126" s="2" customFormat="1" ht="24.15" customHeight="1">
      <c r="A126" s="39"/>
      <c r="B126" s="40"/>
      <c r="C126" s="213" t="s">
        <v>299</v>
      </c>
      <c r="D126" s="213" t="s">
        <v>152</v>
      </c>
      <c r="E126" s="214" t="s">
        <v>6084</v>
      </c>
      <c r="F126" s="215" t="s">
        <v>6085</v>
      </c>
      <c r="G126" s="216" t="s">
        <v>162</v>
      </c>
      <c r="H126" s="217">
        <v>1</v>
      </c>
      <c r="I126" s="218"/>
      <c r="J126" s="219">
        <f>ROUND(I126*H126,2)</f>
        <v>0</v>
      </c>
      <c r="K126" s="215" t="s">
        <v>156</v>
      </c>
      <c r="L126" s="45"/>
      <c r="M126" s="220" t="s">
        <v>32</v>
      </c>
      <c r="N126" s="221" t="s">
        <v>47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497</v>
      </c>
      <c r="AT126" s="224" t="s">
        <v>152</v>
      </c>
      <c r="AU126" s="224" t="s">
        <v>83</v>
      </c>
      <c r="AY126" s="17" t="s">
        <v>151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7" t="s">
        <v>83</v>
      </c>
      <c r="BK126" s="225">
        <f>ROUND(I126*H126,2)</f>
        <v>0</v>
      </c>
      <c r="BL126" s="17" t="s">
        <v>497</v>
      </c>
      <c r="BM126" s="224" t="s">
        <v>6086</v>
      </c>
    </row>
    <row r="127" s="2" customFormat="1" ht="24.15" customHeight="1">
      <c r="A127" s="39"/>
      <c r="B127" s="40"/>
      <c r="C127" s="213" t="s">
        <v>303</v>
      </c>
      <c r="D127" s="213" t="s">
        <v>152</v>
      </c>
      <c r="E127" s="214" t="s">
        <v>6087</v>
      </c>
      <c r="F127" s="215" t="s">
        <v>6088</v>
      </c>
      <c r="G127" s="216" t="s">
        <v>162</v>
      </c>
      <c r="H127" s="217">
        <v>1</v>
      </c>
      <c r="I127" s="218"/>
      <c r="J127" s="219">
        <f>ROUND(I127*H127,2)</f>
        <v>0</v>
      </c>
      <c r="K127" s="215" t="s">
        <v>156</v>
      </c>
      <c r="L127" s="45"/>
      <c r="M127" s="220" t="s">
        <v>32</v>
      </c>
      <c r="N127" s="221" t="s">
        <v>47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497</v>
      </c>
      <c r="AT127" s="224" t="s">
        <v>152</v>
      </c>
      <c r="AU127" s="224" t="s">
        <v>83</v>
      </c>
      <c r="AY127" s="17" t="s">
        <v>151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7" t="s">
        <v>83</v>
      </c>
      <c r="BK127" s="225">
        <f>ROUND(I127*H127,2)</f>
        <v>0</v>
      </c>
      <c r="BL127" s="17" t="s">
        <v>497</v>
      </c>
      <c r="BM127" s="224" t="s">
        <v>6089</v>
      </c>
    </row>
    <row r="128" s="2" customFormat="1" ht="37.8" customHeight="1">
      <c r="A128" s="39"/>
      <c r="B128" s="40"/>
      <c r="C128" s="213" t="s">
        <v>307</v>
      </c>
      <c r="D128" s="213" t="s">
        <v>152</v>
      </c>
      <c r="E128" s="214" t="s">
        <v>6090</v>
      </c>
      <c r="F128" s="215" t="s">
        <v>6091</v>
      </c>
      <c r="G128" s="216" t="s">
        <v>162</v>
      </c>
      <c r="H128" s="217">
        <v>1</v>
      </c>
      <c r="I128" s="218"/>
      <c r="J128" s="219">
        <f>ROUND(I128*H128,2)</f>
        <v>0</v>
      </c>
      <c r="K128" s="215" t="s">
        <v>156</v>
      </c>
      <c r="L128" s="45"/>
      <c r="M128" s="220" t="s">
        <v>32</v>
      </c>
      <c r="N128" s="221" t="s">
        <v>47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497</v>
      </c>
      <c r="AT128" s="224" t="s">
        <v>152</v>
      </c>
      <c r="AU128" s="224" t="s">
        <v>83</v>
      </c>
      <c r="AY128" s="17" t="s">
        <v>151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7" t="s">
        <v>83</v>
      </c>
      <c r="BK128" s="225">
        <f>ROUND(I128*H128,2)</f>
        <v>0</v>
      </c>
      <c r="BL128" s="17" t="s">
        <v>497</v>
      </c>
      <c r="BM128" s="224" t="s">
        <v>6092</v>
      </c>
    </row>
    <row r="129" s="2" customFormat="1" ht="24.15" customHeight="1">
      <c r="A129" s="39"/>
      <c r="B129" s="40"/>
      <c r="C129" s="213" t="s">
        <v>311</v>
      </c>
      <c r="D129" s="213" t="s">
        <v>152</v>
      </c>
      <c r="E129" s="214" t="s">
        <v>6093</v>
      </c>
      <c r="F129" s="215" t="s">
        <v>6094</v>
      </c>
      <c r="G129" s="216" t="s">
        <v>162</v>
      </c>
      <c r="H129" s="217">
        <v>1</v>
      </c>
      <c r="I129" s="218"/>
      <c r="J129" s="219">
        <f>ROUND(I129*H129,2)</f>
        <v>0</v>
      </c>
      <c r="K129" s="215" t="s">
        <v>156</v>
      </c>
      <c r="L129" s="45"/>
      <c r="M129" s="220" t="s">
        <v>32</v>
      </c>
      <c r="N129" s="221" t="s">
        <v>47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497</v>
      </c>
      <c r="AT129" s="224" t="s">
        <v>152</v>
      </c>
      <c r="AU129" s="224" t="s">
        <v>83</v>
      </c>
      <c r="AY129" s="17" t="s">
        <v>151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7" t="s">
        <v>83</v>
      </c>
      <c r="BK129" s="225">
        <f>ROUND(I129*H129,2)</f>
        <v>0</v>
      </c>
      <c r="BL129" s="17" t="s">
        <v>497</v>
      </c>
      <c r="BM129" s="224" t="s">
        <v>6095</v>
      </c>
    </row>
    <row r="130" s="2" customFormat="1" ht="24.15" customHeight="1">
      <c r="A130" s="39"/>
      <c r="B130" s="40"/>
      <c r="C130" s="213" t="s">
        <v>315</v>
      </c>
      <c r="D130" s="213" t="s">
        <v>152</v>
      </c>
      <c r="E130" s="214" t="s">
        <v>6096</v>
      </c>
      <c r="F130" s="215" t="s">
        <v>6097</v>
      </c>
      <c r="G130" s="216" t="s">
        <v>162</v>
      </c>
      <c r="H130" s="217">
        <v>1</v>
      </c>
      <c r="I130" s="218"/>
      <c r="J130" s="219">
        <f>ROUND(I130*H130,2)</f>
        <v>0</v>
      </c>
      <c r="K130" s="215" t="s">
        <v>156</v>
      </c>
      <c r="L130" s="45"/>
      <c r="M130" s="220" t="s">
        <v>32</v>
      </c>
      <c r="N130" s="221" t="s">
        <v>47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497</v>
      </c>
      <c r="AT130" s="224" t="s">
        <v>152</v>
      </c>
      <c r="AU130" s="224" t="s">
        <v>83</v>
      </c>
      <c r="AY130" s="17" t="s">
        <v>151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7" t="s">
        <v>83</v>
      </c>
      <c r="BK130" s="225">
        <f>ROUND(I130*H130,2)</f>
        <v>0</v>
      </c>
      <c r="BL130" s="17" t="s">
        <v>497</v>
      </c>
      <c r="BM130" s="224" t="s">
        <v>6098</v>
      </c>
    </row>
    <row r="131" s="2" customFormat="1" ht="21.75" customHeight="1">
      <c r="A131" s="39"/>
      <c r="B131" s="40"/>
      <c r="C131" s="213" t="s">
        <v>319</v>
      </c>
      <c r="D131" s="213" t="s">
        <v>152</v>
      </c>
      <c r="E131" s="214" t="s">
        <v>6099</v>
      </c>
      <c r="F131" s="215" t="s">
        <v>6100</v>
      </c>
      <c r="G131" s="216" t="s">
        <v>162</v>
      </c>
      <c r="H131" s="217">
        <v>1</v>
      </c>
      <c r="I131" s="218"/>
      <c r="J131" s="219">
        <f>ROUND(I131*H131,2)</f>
        <v>0</v>
      </c>
      <c r="K131" s="215" t="s">
        <v>156</v>
      </c>
      <c r="L131" s="45"/>
      <c r="M131" s="220" t="s">
        <v>32</v>
      </c>
      <c r="N131" s="221" t="s">
        <v>47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497</v>
      </c>
      <c r="AT131" s="224" t="s">
        <v>152</v>
      </c>
      <c r="AU131" s="224" t="s">
        <v>83</v>
      </c>
      <c r="AY131" s="17" t="s">
        <v>151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7" t="s">
        <v>83</v>
      </c>
      <c r="BK131" s="225">
        <f>ROUND(I131*H131,2)</f>
        <v>0</v>
      </c>
      <c r="BL131" s="17" t="s">
        <v>497</v>
      </c>
      <c r="BM131" s="224" t="s">
        <v>6101</v>
      </c>
    </row>
    <row r="132" s="2" customFormat="1" ht="37.8" customHeight="1">
      <c r="A132" s="39"/>
      <c r="B132" s="40"/>
      <c r="C132" s="213" t="s">
        <v>323</v>
      </c>
      <c r="D132" s="213" t="s">
        <v>152</v>
      </c>
      <c r="E132" s="214" t="s">
        <v>6102</v>
      </c>
      <c r="F132" s="215" t="s">
        <v>6103</v>
      </c>
      <c r="G132" s="216" t="s">
        <v>162</v>
      </c>
      <c r="H132" s="217">
        <v>1</v>
      </c>
      <c r="I132" s="218"/>
      <c r="J132" s="219">
        <f>ROUND(I132*H132,2)</f>
        <v>0</v>
      </c>
      <c r="K132" s="215" t="s">
        <v>156</v>
      </c>
      <c r="L132" s="45"/>
      <c r="M132" s="220" t="s">
        <v>32</v>
      </c>
      <c r="N132" s="221" t="s">
        <v>47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497</v>
      </c>
      <c r="AT132" s="224" t="s">
        <v>152</v>
      </c>
      <c r="AU132" s="224" t="s">
        <v>83</v>
      </c>
      <c r="AY132" s="17" t="s">
        <v>151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7" t="s">
        <v>83</v>
      </c>
      <c r="BK132" s="225">
        <f>ROUND(I132*H132,2)</f>
        <v>0</v>
      </c>
      <c r="BL132" s="17" t="s">
        <v>497</v>
      </c>
      <c r="BM132" s="224" t="s">
        <v>6104</v>
      </c>
    </row>
    <row r="133" s="2" customFormat="1" ht="44.25" customHeight="1">
      <c r="A133" s="39"/>
      <c r="B133" s="40"/>
      <c r="C133" s="213" t="s">
        <v>327</v>
      </c>
      <c r="D133" s="213" t="s">
        <v>152</v>
      </c>
      <c r="E133" s="214" t="s">
        <v>6105</v>
      </c>
      <c r="F133" s="215" t="s">
        <v>6106</v>
      </c>
      <c r="G133" s="216" t="s">
        <v>162</v>
      </c>
      <c r="H133" s="217">
        <v>1</v>
      </c>
      <c r="I133" s="218"/>
      <c r="J133" s="219">
        <f>ROUND(I133*H133,2)</f>
        <v>0</v>
      </c>
      <c r="K133" s="215" t="s">
        <v>156</v>
      </c>
      <c r="L133" s="45"/>
      <c r="M133" s="220" t="s">
        <v>32</v>
      </c>
      <c r="N133" s="221" t="s">
        <v>47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497</v>
      </c>
      <c r="AT133" s="224" t="s">
        <v>152</v>
      </c>
      <c r="AU133" s="224" t="s">
        <v>83</v>
      </c>
      <c r="AY133" s="17" t="s">
        <v>151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7" t="s">
        <v>83</v>
      </c>
      <c r="BK133" s="225">
        <f>ROUND(I133*H133,2)</f>
        <v>0</v>
      </c>
      <c r="BL133" s="17" t="s">
        <v>497</v>
      </c>
      <c r="BM133" s="224" t="s">
        <v>6107</v>
      </c>
    </row>
    <row r="134" s="2" customFormat="1" ht="37.8" customHeight="1">
      <c r="A134" s="39"/>
      <c r="B134" s="40"/>
      <c r="C134" s="213" t="s">
        <v>331</v>
      </c>
      <c r="D134" s="213" t="s">
        <v>152</v>
      </c>
      <c r="E134" s="214" t="s">
        <v>6108</v>
      </c>
      <c r="F134" s="215" t="s">
        <v>6109</v>
      </c>
      <c r="G134" s="216" t="s">
        <v>162</v>
      </c>
      <c r="H134" s="217">
        <v>1</v>
      </c>
      <c r="I134" s="218"/>
      <c r="J134" s="219">
        <f>ROUND(I134*H134,2)</f>
        <v>0</v>
      </c>
      <c r="K134" s="215" t="s">
        <v>156</v>
      </c>
      <c r="L134" s="45"/>
      <c r="M134" s="220" t="s">
        <v>32</v>
      </c>
      <c r="N134" s="221" t="s">
        <v>47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497</v>
      </c>
      <c r="AT134" s="224" t="s">
        <v>152</v>
      </c>
      <c r="AU134" s="224" t="s">
        <v>83</v>
      </c>
      <c r="AY134" s="17" t="s">
        <v>151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7" t="s">
        <v>83</v>
      </c>
      <c r="BK134" s="225">
        <f>ROUND(I134*H134,2)</f>
        <v>0</v>
      </c>
      <c r="BL134" s="17" t="s">
        <v>497</v>
      </c>
      <c r="BM134" s="224" t="s">
        <v>6110</v>
      </c>
    </row>
    <row r="135" s="2" customFormat="1" ht="16.5" customHeight="1">
      <c r="A135" s="39"/>
      <c r="B135" s="40"/>
      <c r="C135" s="213" t="s">
        <v>335</v>
      </c>
      <c r="D135" s="213" t="s">
        <v>152</v>
      </c>
      <c r="E135" s="214" t="s">
        <v>6111</v>
      </c>
      <c r="F135" s="215" t="s">
        <v>6112</v>
      </c>
      <c r="G135" s="216" t="s">
        <v>162</v>
      </c>
      <c r="H135" s="217">
        <v>1</v>
      </c>
      <c r="I135" s="218"/>
      <c r="J135" s="219">
        <f>ROUND(I135*H135,2)</f>
        <v>0</v>
      </c>
      <c r="K135" s="215" t="s">
        <v>156</v>
      </c>
      <c r="L135" s="45"/>
      <c r="M135" s="220" t="s">
        <v>32</v>
      </c>
      <c r="N135" s="221" t="s">
        <v>47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497</v>
      </c>
      <c r="AT135" s="224" t="s">
        <v>152</v>
      </c>
      <c r="AU135" s="224" t="s">
        <v>83</v>
      </c>
      <c r="AY135" s="17" t="s">
        <v>151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7" t="s">
        <v>83</v>
      </c>
      <c r="BK135" s="225">
        <f>ROUND(I135*H135,2)</f>
        <v>0</v>
      </c>
      <c r="BL135" s="17" t="s">
        <v>497</v>
      </c>
      <c r="BM135" s="224" t="s">
        <v>6113</v>
      </c>
    </row>
    <row r="136" s="2" customFormat="1" ht="21.75" customHeight="1">
      <c r="A136" s="39"/>
      <c r="B136" s="40"/>
      <c r="C136" s="213" t="s">
        <v>339</v>
      </c>
      <c r="D136" s="213" t="s">
        <v>152</v>
      </c>
      <c r="E136" s="214" t="s">
        <v>6114</v>
      </c>
      <c r="F136" s="215" t="s">
        <v>6115</v>
      </c>
      <c r="G136" s="216" t="s">
        <v>162</v>
      </c>
      <c r="H136" s="217">
        <v>1</v>
      </c>
      <c r="I136" s="218"/>
      <c r="J136" s="219">
        <f>ROUND(I136*H136,2)</f>
        <v>0</v>
      </c>
      <c r="K136" s="215" t="s">
        <v>156</v>
      </c>
      <c r="L136" s="45"/>
      <c r="M136" s="220" t="s">
        <v>32</v>
      </c>
      <c r="N136" s="221" t="s">
        <v>47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497</v>
      </c>
      <c r="AT136" s="224" t="s">
        <v>152</v>
      </c>
      <c r="AU136" s="224" t="s">
        <v>83</v>
      </c>
      <c r="AY136" s="17" t="s">
        <v>151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7" t="s">
        <v>83</v>
      </c>
      <c r="BK136" s="225">
        <f>ROUND(I136*H136,2)</f>
        <v>0</v>
      </c>
      <c r="BL136" s="17" t="s">
        <v>497</v>
      </c>
      <c r="BM136" s="224" t="s">
        <v>6116</v>
      </c>
    </row>
    <row r="137" s="12" customFormat="1" ht="25.92" customHeight="1">
      <c r="A137" s="12"/>
      <c r="B137" s="199"/>
      <c r="C137" s="200"/>
      <c r="D137" s="201" t="s">
        <v>75</v>
      </c>
      <c r="E137" s="202" t="s">
        <v>4626</v>
      </c>
      <c r="F137" s="202" t="s">
        <v>6117</v>
      </c>
      <c r="G137" s="200"/>
      <c r="H137" s="200"/>
      <c r="I137" s="203"/>
      <c r="J137" s="204">
        <f>BK137</f>
        <v>0</v>
      </c>
      <c r="K137" s="200"/>
      <c r="L137" s="205"/>
      <c r="M137" s="206"/>
      <c r="N137" s="207"/>
      <c r="O137" s="207"/>
      <c r="P137" s="208">
        <f>SUM(P138:P176)</f>
        <v>0</v>
      </c>
      <c r="Q137" s="207"/>
      <c r="R137" s="208">
        <f>SUM(R138:R176)</f>
        <v>0</v>
      </c>
      <c r="S137" s="207"/>
      <c r="T137" s="209">
        <f>SUM(T138:T176)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0" t="s">
        <v>157</v>
      </c>
      <c r="AT137" s="211" t="s">
        <v>75</v>
      </c>
      <c r="AU137" s="211" t="s">
        <v>76</v>
      </c>
      <c r="AY137" s="210" t="s">
        <v>151</v>
      </c>
      <c r="BK137" s="212">
        <f>SUM(BK138:BK176)</f>
        <v>0</v>
      </c>
    </row>
    <row r="138" s="2" customFormat="1" ht="55.5" customHeight="1">
      <c r="A138" s="39"/>
      <c r="B138" s="40"/>
      <c r="C138" s="213" t="s">
        <v>343</v>
      </c>
      <c r="D138" s="213" t="s">
        <v>152</v>
      </c>
      <c r="E138" s="214" t="s">
        <v>6118</v>
      </c>
      <c r="F138" s="215" t="s">
        <v>6119</v>
      </c>
      <c r="G138" s="216" t="s">
        <v>162</v>
      </c>
      <c r="H138" s="217">
        <v>1</v>
      </c>
      <c r="I138" s="218"/>
      <c r="J138" s="219">
        <f>ROUND(I138*H138,2)</f>
        <v>0</v>
      </c>
      <c r="K138" s="215" t="s">
        <v>156</v>
      </c>
      <c r="L138" s="45"/>
      <c r="M138" s="220" t="s">
        <v>32</v>
      </c>
      <c r="N138" s="221" t="s">
        <v>47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2328</v>
      </c>
      <c r="AT138" s="224" t="s">
        <v>152</v>
      </c>
      <c r="AU138" s="224" t="s">
        <v>83</v>
      </c>
      <c r="AY138" s="17" t="s">
        <v>151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7" t="s">
        <v>83</v>
      </c>
      <c r="BK138" s="225">
        <f>ROUND(I138*H138,2)</f>
        <v>0</v>
      </c>
      <c r="BL138" s="17" t="s">
        <v>2328</v>
      </c>
      <c r="BM138" s="224" t="s">
        <v>6120</v>
      </c>
    </row>
    <row r="139" s="2" customFormat="1" ht="55.5" customHeight="1">
      <c r="A139" s="39"/>
      <c r="B139" s="40"/>
      <c r="C139" s="213" t="s">
        <v>347</v>
      </c>
      <c r="D139" s="213" t="s">
        <v>152</v>
      </c>
      <c r="E139" s="214" t="s">
        <v>6121</v>
      </c>
      <c r="F139" s="215" t="s">
        <v>6122</v>
      </c>
      <c r="G139" s="216" t="s">
        <v>162</v>
      </c>
      <c r="H139" s="217">
        <v>1</v>
      </c>
      <c r="I139" s="218"/>
      <c r="J139" s="219">
        <f>ROUND(I139*H139,2)</f>
        <v>0</v>
      </c>
      <c r="K139" s="215" t="s">
        <v>156</v>
      </c>
      <c r="L139" s="45"/>
      <c r="M139" s="220" t="s">
        <v>32</v>
      </c>
      <c r="N139" s="221" t="s">
        <v>47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2328</v>
      </c>
      <c r="AT139" s="224" t="s">
        <v>152</v>
      </c>
      <c r="AU139" s="224" t="s">
        <v>83</v>
      </c>
      <c r="AY139" s="17" t="s">
        <v>151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7" t="s">
        <v>83</v>
      </c>
      <c r="BK139" s="225">
        <f>ROUND(I139*H139,2)</f>
        <v>0</v>
      </c>
      <c r="BL139" s="17" t="s">
        <v>2328</v>
      </c>
      <c r="BM139" s="224" t="s">
        <v>6123</v>
      </c>
    </row>
    <row r="140" s="2" customFormat="1" ht="55.5" customHeight="1">
      <c r="A140" s="39"/>
      <c r="B140" s="40"/>
      <c r="C140" s="213" t="s">
        <v>351</v>
      </c>
      <c r="D140" s="213" t="s">
        <v>152</v>
      </c>
      <c r="E140" s="214" t="s">
        <v>6124</v>
      </c>
      <c r="F140" s="215" t="s">
        <v>6125</v>
      </c>
      <c r="G140" s="216" t="s">
        <v>162</v>
      </c>
      <c r="H140" s="217">
        <v>1</v>
      </c>
      <c r="I140" s="218"/>
      <c r="J140" s="219">
        <f>ROUND(I140*H140,2)</f>
        <v>0</v>
      </c>
      <c r="K140" s="215" t="s">
        <v>156</v>
      </c>
      <c r="L140" s="45"/>
      <c r="M140" s="220" t="s">
        <v>32</v>
      </c>
      <c r="N140" s="221" t="s">
        <v>47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2328</v>
      </c>
      <c r="AT140" s="224" t="s">
        <v>152</v>
      </c>
      <c r="AU140" s="224" t="s">
        <v>83</v>
      </c>
      <c r="AY140" s="17" t="s">
        <v>151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7" t="s">
        <v>83</v>
      </c>
      <c r="BK140" s="225">
        <f>ROUND(I140*H140,2)</f>
        <v>0</v>
      </c>
      <c r="BL140" s="17" t="s">
        <v>2328</v>
      </c>
      <c r="BM140" s="224" t="s">
        <v>6126</v>
      </c>
    </row>
    <row r="141" s="2" customFormat="1" ht="55.5" customHeight="1">
      <c r="A141" s="39"/>
      <c r="B141" s="40"/>
      <c r="C141" s="213" t="s">
        <v>355</v>
      </c>
      <c r="D141" s="213" t="s">
        <v>152</v>
      </c>
      <c r="E141" s="214" t="s">
        <v>6127</v>
      </c>
      <c r="F141" s="215" t="s">
        <v>6128</v>
      </c>
      <c r="G141" s="216" t="s">
        <v>162</v>
      </c>
      <c r="H141" s="217">
        <v>1</v>
      </c>
      <c r="I141" s="218"/>
      <c r="J141" s="219">
        <f>ROUND(I141*H141,2)</f>
        <v>0</v>
      </c>
      <c r="K141" s="215" t="s">
        <v>156</v>
      </c>
      <c r="L141" s="45"/>
      <c r="M141" s="220" t="s">
        <v>32</v>
      </c>
      <c r="N141" s="221" t="s">
        <v>47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2328</v>
      </c>
      <c r="AT141" s="224" t="s">
        <v>152</v>
      </c>
      <c r="AU141" s="224" t="s">
        <v>83</v>
      </c>
      <c r="AY141" s="17" t="s">
        <v>151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7" t="s">
        <v>83</v>
      </c>
      <c r="BK141" s="225">
        <f>ROUND(I141*H141,2)</f>
        <v>0</v>
      </c>
      <c r="BL141" s="17" t="s">
        <v>2328</v>
      </c>
      <c r="BM141" s="224" t="s">
        <v>6129</v>
      </c>
    </row>
    <row r="142" s="2" customFormat="1" ht="55.5" customHeight="1">
      <c r="A142" s="39"/>
      <c r="B142" s="40"/>
      <c r="C142" s="213" t="s">
        <v>359</v>
      </c>
      <c r="D142" s="213" t="s">
        <v>152</v>
      </c>
      <c r="E142" s="214" t="s">
        <v>6130</v>
      </c>
      <c r="F142" s="215" t="s">
        <v>6131</v>
      </c>
      <c r="G142" s="216" t="s">
        <v>162</v>
      </c>
      <c r="H142" s="217">
        <v>1</v>
      </c>
      <c r="I142" s="218"/>
      <c r="J142" s="219">
        <f>ROUND(I142*H142,2)</f>
        <v>0</v>
      </c>
      <c r="K142" s="215" t="s">
        <v>156</v>
      </c>
      <c r="L142" s="45"/>
      <c r="M142" s="220" t="s">
        <v>32</v>
      </c>
      <c r="N142" s="221" t="s">
        <v>47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2328</v>
      </c>
      <c r="AT142" s="224" t="s">
        <v>152</v>
      </c>
      <c r="AU142" s="224" t="s">
        <v>83</v>
      </c>
      <c r="AY142" s="17" t="s">
        <v>151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7" t="s">
        <v>83</v>
      </c>
      <c r="BK142" s="225">
        <f>ROUND(I142*H142,2)</f>
        <v>0</v>
      </c>
      <c r="BL142" s="17" t="s">
        <v>2328</v>
      </c>
      <c r="BM142" s="224" t="s">
        <v>6132</v>
      </c>
    </row>
    <row r="143" s="2" customFormat="1">
      <c r="A143" s="39"/>
      <c r="B143" s="40"/>
      <c r="C143" s="41"/>
      <c r="D143" s="240" t="s">
        <v>2145</v>
      </c>
      <c r="E143" s="41"/>
      <c r="F143" s="271" t="s">
        <v>6133</v>
      </c>
      <c r="G143" s="41"/>
      <c r="H143" s="41"/>
      <c r="I143" s="272"/>
      <c r="J143" s="41"/>
      <c r="K143" s="41"/>
      <c r="L143" s="45"/>
      <c r="M143" s="273"/>
      <c r="N143" s="274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7" t="s">
        <v>2145</v>
      </c>
      <c r="AU143" s="17" t="s">
        <v>83</v>
      </c>
    </row>
    <row r="144" s="2" customFormat="1" ht="55.5" customHeight="1">
      <c r="A144" s="39"/>
      <c r="B144" s="40"/>
      <c r="C144" s="213" t="s">
        <v>363</v>
      </c>
      <c r="D144" s="213" t="s">
        <v>152</v>
      </c>
      <c r="E144" s="214" t="s">
        <v>6134</v>
      </c>
      <c r="F144" s="215" t="s">
        <v>6135</v>
      </c>
      <c r="G144" s="216" t="s">
        <v>162</v>
      </c>
      <c r="H144" s="217">
        <v>1</v>
      </c>
      <c r="I144" s="218"/>
      <c r="J144" s="219">
        <f>ROUND(I144*H144,2)</f>
        <v>0</v>
      </c>
      <c r="K144" s="215" t="s">
        <v>156</v>
      </c>
      <c r="L144" s="45"/>
      <c r="M144" s="220" t="s">
        <v>32</v>
      </c>
      <c r="N144" s="221" t="s">
        <v>47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2328</v>
      </c>
      <c r="AT144" s="224" t="s">
        <v>152</v>
      </c>
      <c r="AU144" s="224" t="s">
        <v>83</v>
      </c>
      <c r="AY144" s="17" t="s">
        <v>151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7" t="s">
        <v>83</v>
      </c>
      <c r="BK144" s="225">
        <f>ROUND(I144*H144,2)</f>
        <v>0</v>
      </c>
      <c r="BL144" s="17" t="s">
        <v>2328</v>
      </c>
      <c r="BM144" s="224" t="s">
        <v>6136</v>
      </c>
    </row>
    <row r="145" s="2" customFormat="1" ht="55.5" customHeight="1">
      <c r="A145" s="39"/>
      <c r="B145" s="40"/>
      <c r="C145" s="213" t="s">
        <v>367</v>
      </c>
      <c r="D145" s="213" t="s">
        <v>152</v>
      </c>
      <c r="E145" s="214" t="s">
        <v>6137</v>
      </c>
      <c r="F145" s="215" t="s">
        <v>6138</v>
      </c>
      <c r="G145" s="216" t="s">
        <v>162</v>
      </c>
      <c r="H145" s="217">
        <v>1</v>
      </c>
      <c r="I145" s="218"/>
      <c r="J145" s="219">
        <f>ROUND(I145*H145,2)</f>
        <v>0</v>
      </c>
      <c r="K145" s="215" t="s">
        <v>156</v>
      </c>
      <c r="L145" s="45"/>
      <c r="M145" s="220" t="s">
        <v>32</v>
      </c>
      <c r="N145" s="221" t="s">
        <v>47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2328</v>
      </c>
      <c r="AT145" s="224" t="s">
        <v>152</v>
      </c>
      <c r="AU145" s="224" t="s">
        <v>83</v>
      </c>
      <c r="AY145" s="17" t="s">
        <v>151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7" t="s">
        <v>83</v>
      </c>
      <c r="BK145" s="225">
        <f>ROUND(I145*H145,2)</f>
        <v>0</v>
      </c>
      <c r="BL145" s="17" t="s">
        <v>2328</v>
      </c>
      <c r="BM145" s="224" t="s">
        <v>6139</v>
      </c>
    </row>
    <row r="146" s="2" customFormat="1" ht="55.5" customHeight="1">
      <c r="A146" s="39"/>
      <c r="B146" s="40"/>
      <c r="C146" s="213" t="s">
        <v>371</v>
      </c>
      <c r="D146" s="213" t="s">
        <v>152</v>
      </c>
      <c r="E146" s="214" t="s">
        <v>6140</v>
      </c>
      <c r="F146" s="215" t="s">
        <v>6141</v>
      </c>
      <c r="G146" s="216" t="s">
        <v>554</v>
      </c>
      <c r="H146" s="217">
        <v>1</v>
      </c>
      <c r="I146" s="218"/>
      <c r="J146" s="219">
        <f>ROUND(I146*H146,2)</f>
        <v>0</v>
      </c>
      <c r="K146" s="215" t="s">
        <v>156</v>
      </c>
      <c r="L146" s="45"/>
      <c r="M146" s="220" t="s">
        <v>32</v>
      </c>
      <c r="N146" s="221" t="s">
        <v>47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2328</v>
      </c>
      <c r="AT146" s="224" t="s">
        <v>152</v>
      </c>
      <c r="AU146" s="224" t="s">
        <v>83</v>
      </c>
      <c r="AY146" s="17" t="s">
        <v>151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7" t="s">
        <v>83</v>
      </c>
      <c r="BK146" s="225">
        <f>ROUND(I146*H146,2)</f>
        <v>0</v>
      </c>
      <c r="BL146" s="17" t="s">
        <v>2328</v>
      </c>
      <c r="BM146" s="224" t="s">
        <v>6142</v>
      </c>
    </row>
    <row r="147" s="2" customFormat="1" ht="55.5" customHeight="1">
      <c r="A147" s="39"/>
      <c r="B147" s="40"/>
      <c r="C147" s="213" t="s">
        <v>375</v>
      </c>
      <c r="D147" s="213" t="s">
        <v>152</v>
      </c>
      <c r="E147" s="214" t="s">
        <v>6143</v>
      </c>
      <c r="F147" s="215" t="s">
        <v>6144</v>
      </c>
      <c r="G147" s="216" t="s">
        <v>554</v>
      </c>
      <c r="H147" s="217">
        <v>1</v>
      </c>
      <c r="I147" s="218"/>
      <c r="J147" s="219">
        <f>ROUND(I147*H147,2)</f>
        <v>0</v>
      </c>
      <c r="K147" s="215" t="s">
        <v>156</v>
      </c>
      <c r="L147" s="45"/>
      <c r="M147" s="220" t="s">
        <v>32</v>
      </c>
      <c r="N147" s="221" t="s">
        <v>47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2328</v>
      </c>
      <c r="AT147" s="224" t="s">
        <v>152</v>
      </c>
      <c r="AU147" s="224" t="s">
        <v>83</v>
      </c>
      <c r="AY147" s="17" t="s">
        <v>151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7" t="s">
        <v>83</v>
      </c>
      <c r="BK147" s="225">
        <f>ROUND(I147*H147,2)</f>
        <v>0</v>
      </c>
      <c r="BL147" s="17" t="s">
        <v>2328</v>
      </c>
      <c r="BM147" s="224" t="s">
        <v>6145</v>
      </c>
    </row>
    <row r="148" s="2" customFormat="1" ht="55.5" customHeight="1">
      <c r="A148" s="39"/>
      <c r="B148" s="40"/>
      <c r="C148" s="213" t="s">
        <v>379</v>
      </c>
      <c r="D148" s="213" t="s">
        <v>152</v>
      </c>
      <c r="E148" s="214" t="s">
        <v>6146</v>
      </c>
      <c r="F148" s="215" t="s">
        <v>6147</v>
      </c>
      <c r="G148" s="216" t="s">
        <v>554</v>
      </c>
      <c r="H148" s="217">
        <v>1</v>
      </c>
      <c r="I148" s="218"/>
      <c r="J148" s="219">
        <f>ROUND(I148*H148,2)</f>
        <v>0</v>
      </c>
      <c r="K148" s="215" t="s">
        <v>156</v>
      </c>
      <c r="L148" s="45"/>
      <c r="M148" s="220" t="s">
        <v>32</v>
      </c>
      <c r="N148" s="221" t="s">
        <v>47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2328</v>
      </c>
      <c r="AT148" s="224" t="s">
        <v>152</v>
      </c>
      <c r="AU148" s="224" t="s">
        <v>83</v>
      </c>
      <c r="AY148" s="17" t="s">
        <v>151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7" t="s">
        <v>83</v>
      </c>
      <c r="BK148" s="225">
        <f>ROUND(I148*H148,2)</f>
        <v>0</v>
      </c>
      <c r="BL148" s="17" t="s">
        <v>2328</v>
      </c>
      <c r="BM148" s="224" t="s">
        <v>6148</v>
      </c>
    </row>
    <row r="149" s="2" customFormat="1" ht="55.5" customHeight="1">
      <c r="A149" s="39"/>
      <c r="B149" s="40"/>
      <c r="C149" s="213" t="s">
        <v>383</v>
      </c>
      <c r="D149" s="213" t="s">
        <v>152</v>
      </c>
      <c r="E149" s="214" t="s">
        <v>6149</v>
      </c>
      <c r="F149" s="215" t="s">
        <v>6150</v>
      </c>
      <c r="G149" s="216" t="s">
        <v>554</v>
      </c>
      <c r="H149" s="217">
        <v>1</v>
      </c>
      <c r="I149" s="218"/>
      <c r="J149" s="219">
        <f>ROUND(I149*H149,2)</f>
        <v>0</v>
      </c>
      <c r="K149" s="215" t="s">
        <v>156</v>
      </c>
      <c r="L149" s="45"/>
      <c r="M149" s="220" t="s">
        <v>32</v>
      </c>
      <c r="N149" s="221" t="s">
        <v>47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2328</v>
      </c>
      <c r="AT149" s="224" t="s">
        <v>152</v>
      </c>
      <c r="AU149" s="224" t="s">
        <v>83</v>
      </c>
      <c r="AY149" s="17" t="s">
        <v>151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7" t="s">
        <v>83</v>
      </c>
      <c r="BK149" s="225">
        <f>ROUND(I149*H149,2)</f>
        <v>0</v>
      </c>
      <c r="BL149" s="17" t="s">
        <v>2328</v>
      </c>
      <c r="BM149" s="224" t="s">
        <v>6151</v>
      </c>
    </row>
    <row r="150" s="2" customFormat="1" ht="55.5" customHeight="1">
      <c r="A150" s="39"/>
      <c r="B150" s="40"/>
      <c r="C150" s="213" t="s">
        <v>387</v>
      </c>
      <c r="D150" s="213" t="s">
        <v>152</v>
      </c>
      <c r="E150" s="214" t="s">
        <v>6152</v>
      </c>
      <c r="F150" s="215" t="s">
        <v>6153</v>
      </c>
      <c r="G150" s="216" t="s">
        <v>554</v>
      </c>
      <c r="H150" s="217">
        <v>1</v>
      </c>
      <c r="I150" s="218"/>
      <c r="J150" s="219">
        <f>ROUND(I150*H150,2)</f>
        <v>0</v>
      </c>
      <c r="K150" s="215" t="s">
        <v>156</v>
      </c>
      <c r="L150" s="45"/>
      <c r="M150" s="220" t="s">
        <v>32</v>
      </c>
      <c r="N150" s="221" t="s">
        <v>47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2328</v>
      </c>
      <c r="AT150" s="224" t="s">
        <v>152</v>
      </c>
      <c r="AU150" s="224" t="s">
        <v>83</v>
      </c>
      <c r="AY150" s="17" t="s">
        <v>151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7" t="s">
        <v>83</v>
      </c>
      <c r="BK150" s="225">
        <f>ROUND(I150*H150,2)</f>
        <v>0</v>
      </c>
      <c r="BL150" s="17" t="s">
        <v>2328</v>
      </c>
      <c r="BM150" s="224" t="s">
        <v>6154</v>
      </c>
    </row>
    <row r="151" s="2" customFormat="1" ht="55.5" customHeight="1">
      <c r="A151" s="39"/>
      <c r="B151" s="40"/>
      <c r="C151" s="213" t="s">
        <v>391</v>
      </c>
      <c r="D151" s="213" t="s">
        <v>152</v>
      </c>
      <c r="E151" s="214" t="s">
        <v>6155</v>
      </c>
      <c r="F151" s="215" t="s">
        <v>6156</v>
      </c>
      <c r="G151" s="216" t="s">
        <v>554</v>
      </c>
      <c r="H151" s="217">
        <v>1</v>
      </c>
      <c r="I151" s="218"/>
      <c r="J151" s="219">
        <f>ROUND(I151*H151,2)</f>
        <v>0</v>
      </c>
      <c r="K151" s="215" t="s">
        <v>156</v>
      </c>
      <c r="L151" s="45"/>
      <c r="M151" s="220" t="s">
        <v>32</v>
      </c>
      <c r="N151" s="221" t="s">
        <v>47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2328</v>
      </c>
      <c r="AT151" s="224" t="s">
        <v>152</v>
      </c>
      <c r="AU151" s="224" t="s">
        <v>83</v>
      </c>
      <c r="AY151" s="17" t="s">
        <v>151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7" t="s">
        <v>83</v>
      </c>
      <c r="BK151" s="225">
        <f>ROUND(I151*H151,2)</f>
        <v>0</v>
      </c>
      <c r="BL151" s="17" t="s">
        <v>2328</v>
      </c>
      <c r="BM151" s="224" t="s">
        <v>6157</v>
      </c>
    </row>
    <row r="152" s="2" customFormat="1" ht="62.7" customHeight="1">
      <c r="A152" s="39"/>
      <c r="B152" s="40"/>
      <c r="C152" s="213" t="s">
        <v>395</v>
      </c>
      <c r="D152" s="213" t="s">
        <v>152</v>
      </c>
      <c r="E152" s="214" t="s">
        <v>6158</v>
      </c>
      <c r="F152" s="215" t="s">
        <v>6159</v>
      </c>
      <c r="G152" s="216" t="s">
        <v>554</v>
      </c>
      <c r="H152" s="217">
        <v>1</v>
      </c>
      <c r="I152" s="218"/>
      <c r="J152" s="219">
        <f>ROUND(I152*H152,2)</f>
        <v>0</v>
      </c>
      <c r="K152" s="215" t="s">
        <v>156</v>
      </c>
      <c r="L152" s="45"/>
      <c r="M152" s="220" t="s">
        <v>32</v>
      </c>
      <c r="N152" s="221" t="s">
        <v>47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2328</v>
      </c>
      <c r="AT152" s="224" t="s">
        <v>152</v>
      </c>
      <c r="AU152" s="224" t="s">
        <v>83</v>
      </c>
      <c r="AY152" s="17" t="s">
        <v>151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7" t="s">
        <v>83</v>
      </c>
      <c r="BK152" s="225">
        <f>ROUND(I152*H152,2)</f>
        <v>0</v>
      </c>
      <c r="BL152" s="17" t="s">
        <v>2328</v>
      </c>
      <c r="BM152" s="224" t="s">
        <v>6160</v>
      </c>
    </row>
    <row r="153" s="2" customFormat="1" ht="62.7" customHeight="1">
      <c r="A153" s="39"/>
      <c r="B153" s="40"/>
      <c r="C153" s="213" t="s">
        <v>399</v>
      </c>
      <c r="D153" s="213" t="s">
        <v>152</v>
      </c>
      <c r="E153" s="214" t="s">
        <v>6161</v>
      </c>
      <c r="F153" s="215" t="s">
        <v>6162</v>
      </c>
      <c r="G153" s="216" t="s">
        <v>554</v>
      </c>
      <c r="H153" s="217">
        <v>1</v>
      </c>
      <c r="I153" s="218"/>
      <c r="J153" s="219">
        <f>ROUND(I153*H153,2)</f>
        <v>0</v>
      </c>
      <c r="K153" s="215" t="s">
        <v>156</v>
      </c>
      <c r="L153" s="45"/>
      <c r="M153" s="220" t="s">
        <v>32</v>
      </c>
      <c r="N153" s="221" t="s">
        <v>47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2328</v>
      </c>
      <c r="AT153" s="224" t="s">
        <v>152</v>
      </c>
      <c r="AU153" s="224" t="s">
        <v>83</v>
      </c>
      <c r="AY153" s="17" t="s">
        <v>151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7" t="s">
        <v>83</v>
      </c>
      <c r="BK153" s="225">
        <f>ROUND(I153*H153,2)</f>
        <v>0</v>
      </c>
      <c r="BL153" s="17" t="s">
        <v>2328</v>
      </c>
      <c r="BM153" s="224" t="s">
        <v>6163</v>
      </c>
    </row>
    <row r="154" s="2" customFormat="1" ht="62.7" customHeight="1">
      <c r="A154" s="39"/>
      <c r="B154" s="40"/>
      <c r="C154" s="213" t="s">
        <v>403</v>
      </c>
      <c r="D154" s="213" t="s">
        <v>152</v>
      </c>
      <c r="E154" s="214" t="s">
        <v>6164</v>
      </c>
      <c r="F154" s="215" t="s">
        <v>6165</v>
      </c>
      <c r="G154" s="216" t="s">
        <v>554</v>
      </c>
      <c r="H154" s="217">
        <v>1</v>
      </c>
      <c r="I154" s="218"/>
      <c r="J154" s="219">
        <f>ROUND(I154*H154,2)</f>
        <v>0</v>
      </c>
      <c r="K154" s="215" t="s">
        <v>156</v>
      </c>
      <c r="L154" s="45"/>
      <c r="M154" s="220" t="s">
        <v>32</v>
      </c>
      <c r="N154" s="221" t="s">
        <v>47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2328</v>
      </c>
      <c r="AT154" s="224" t="s">
        <v>152</v>
      </c>
      <c r="AU154" s="224" t="s">
        <v>83</v>
      </c>
      <c r="AY154" s="17" t="s">
        <v>151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7" t="s">
        <v>83</v>
      </c>
      <c r="BK154" s="225">
        <f>ROUND(I154*H154,2)</f>
        <v>0</v>
      </c>
      <c r="BL154" s="17" t="s">
        <v>2328</v>
      </c>
      <c r="BM154" s="224" t="s">
        <v>6166</v>
      </c>
    </row>
    <row r="155" s="2" customFormat="1" ht="62.7" customHeight="1">
      <c r="A155" s="39"/>
      <c r="B155" s="40"/>
      <c r="C155" s="213" t="s">
        <v>407</v>
      </c>
      <c r="D155" s="213" t="s">
        <v>152</v>
      </c>
      <c r="E155" s="214" t="s">
        <v>6167</v>
      </c>
      <c r="F155" s="215" t="s">
        <v>6168</v>
      </c>
      <c r="G155" s="216" t="s">
        <v>554</v>
      </c>
      <c r="H155" s="217">
        <v>1</v>
      </c>
      <c r="I155" s="218"/>
      <c r="J155" s="219">
        <f>ROUND(I155*H155,2)</f>
        <v>0</v>
      </c>
      <c r="K155" s="215" t="s">
        <v>156</v>
      </c>
      <c r="L155" s="45"/>
      <c r="M155" s="220" t="s">
        <v>32</v>
      </c>
      <c r="N155" s="221" t="s">
        <v>47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2328</v>
      </c>
      <c r="AT155" s="224" t="s">
        <v>152</v>
      </c>
      <c r="AU155" s="224" t="s">
        <v>83</v>
      </c>
      <c r="AY155" s="17" t="s">
        <v>151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7" t="s">
        <v>83</v>
      </c>
      <c r="BK155" s="225">
        <f>ROUND(I155*H155,2)</f>
        <v>0</v>
      </c>
      <c r="BL155" s="17" t="s">
        <v>2328</v>
      </c>
      <c r="BM155" s="224" t="s">
        <v>6169</v>
      </c>
    </row>
    <row r="156" s="2" customFormat="1" ht="62.7" customHeight="1">
      <c r="A156" s="39"/>
      <c r="B156" s="40"/>
      <c r="C156" s="213" t="s">
        <v>164</v>
      </c>
      <c r="D156" s="213" t="s">
        <v>152</v>
      </c>
      <c r="E156" s="214" t="s">
        <v>6170</v>
      </c>
      <c r="F156" s="215" t="s">
        <v>6171</v>
      </c>
      <c r="G156" s="216" t="s">
        <v>554</v>
      </c>
      <c r="H156" s="217">
        <v>1</v>
      </c>
      <c r="I156" s="218"/>
      <c r="J156" s="219">
        <f>ROUND(I156*H156,2)</f>
        <v>0</v>
      </c>
      <c r="K156" s="215" t="s">
        <v>156</v>
      </c>
      <c r="L156" s="45"/>
      <c r="M156" s="220" t="s">
        <v>32</v>
      </c>
      <c r="N156" s="221" t="s">
        <v>47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2328</v>
      </c>
      <c r="AT156" s="224" t="s">
        <v>152</v>
      </c>
      <c r="AU156" s="224" t="s">
        <v>83</v>
      </c>
      <c r="AY156" s="17" t="s">
        <v>151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7" t="s">
        <v>83</v>
      </c>
      <c r="BK156" s="225">
        <f>ROUND(I156*H156,2)</f>
        <v>0</v>
      </c>
      <c r="BL156" s="17" t="s">
        <v>2328</v>
      </c>
      <c r="BM156" s="224" t="s">
        <v>6172</v>
      </c>
    </row>
    <row r="157" s="2" customFormat="1" ht="62.7" customHeight="1">
      <c r="A157" s="39"/>
      <c r="B157" s="40"/>
      <c r="C157" s="213" t="s">
        <v>414</v>
      </c>
      <c r="D157" s="213" t="s">
        <v>152</v>
      </c>
      <c r="E157" s="214" t="s">
        <v>6173</v>
      </c>
      <c r="F157" s="215" t="s">
        <v>6174</v>
      </c>
      <c r="G157" s="216" t="s">
        <v>554</v>
      </c>
      <c r="H157" s="217">
        <v>1</v>
      </c>
      <c r="I157" s="218"/>
      <c r="J157" s="219">
        <f>ROUND(I157*H157,2)</f>
        <v>0</v>
      </c>
      <c r="K157" s="215" t="s">
        <v>156</v>
      </c>
      <c r="L157" s="45"/>
      <c r="M157" s="220" t="s">
        <v>32</v>
      </c>
      <c r="N157" s="221" t="s">
        <v>47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2328</v>
      </c>
      <c r="AT157" s="224" t="s">
        <v>152</v>
      </c>
      <c r="AU157" s="224" t="s">
        <v>83</v>
      </c>
      <c r="AY157" s="17" t="s">
        <v>151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7" t="s">
        <v>83</v>
      </c>
      <c r="BK157" s="225">
        <f>ROUND(I157*H157,2)</f>
        <v>0</v>
      </c>
      <c r="BL157" s="17" t="s">
        <v>2328</v>
      </c>
      <c r="BM157" s="224" t="s">
        <v>6175</v>
      </c>
    </row>
    <row r="158" s="2" customFormat="1" ht="62.7" customHeight="1">
      <c r="A158" s="39"/>
      <c r="B158" s="40"/>
      <c r="C158" s="213" t="s">
        <v>418</v>
      </c>
      <c r="D158" s="213" t="s">
        <v>152</v>
      </c>
      <c r="E158" s="214" t="s">
        <v>6176</v>
      </c>
      <c r="F158" s="215" t="s">
        <v>6177</v>
      </c>
      <c r="G158" s="216" t="s">
        <v>554</v>
      </c>
      <c r="H158" s="217">
        <v>1</v>
      </c>
      <c r="I158" s="218"/>
      <c r="J158" s="219">
        <f>ROUND(I158*H158,2)</f>
        <v>0</v>
      </c>
      <c r="K158" s="215" t="s">
        <v>156</v>
      </c>
      <c r="L158" s="45"/>
      <c r="M158" s="220" t="s">
        <v>32</v>
      </c>
      <c r="N158" s="221" t="s">
        <v>47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2328</v>
      </c>
      <c r="AT158" s="224" t="s">
        <v>152</v>
      </c>
      <c r="AU158" s="224" t="s">
        <v>83</v>
      </c>
      <c r="AY158" s="17" t="s">
        <v>151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7" t="s">
        <v>83</v>
      </c>
      <c r="BK158" s="225">
        <f>ROUND(I158*H158,2)</f>
        <v>0</v>
      </c>
      <c r="BL158" s="17" t="s">
        <v>2328</v>
      </c>
      <c r="BM158" s="224" t="s">
        <v>6178</v>
      </c>
    </row>
    <row r="159" s="2" customFormat="1" ht="62.7" customHeight="1">
      <c r="A159" s="39"/>
      <c r="B159" s="40"/>
      <c r="C159" s="213" t="s">
        <v>422</v>
      </c>
      <c r="D159" s="213" t="s">
        <v>152</v>
      </c>
      <c r="E159" s="214" t="s">
        <v>6179</v>
      </c>
      <c r="F159" s="215" t="s">
        <v>6180</v>
      </c>
      <c r="G159" s="216" t="s">
        <v>554</v>
      </c>
      <c r="H159" s="217">
        <v>1</v>
      </c>
      <c r="I159" s="218"/>
      <c r="J159" s="219">
        <f>ROUND(I159*H159,2)</f>
        <v>0</v>
      </c>
      <c r="K159" s="215" t="s">
        <v>156</v>
      </c>
      <c r="L159" s="45"/>
      <c r="M159" s="220" t="s">
        <v>32</v>
      </c>
      <c r="N159" s="221" t="s">
        <v>47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2328</v>
      </c>
      <c r="AT159" s="224" t="s">
        <v>152</v>
      </c>
      <c r="AU159" s="224" t="s">
        <v>83</v>
      </c>
      <c r="AY159" s="17" t="s">
        <v>151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7" t="s">
        <v>83</v>
      </c>
      <c r="BK159" s="225">
        <f>ROUND(I159*H159,2)</f>
        <v>0</v>
      </c>
      <c r="BL159" s="17" t="s">
        <v>2328</v>
      </c>
      <c r="BM159" s="224" t="s">
        <v>6181</v>
      </c>
    </row>
    <row r="160" s="2" customFormat="1" ht="62.7" customHeight="1">
      <c r="A160" s="39"/>
      <c r="B160" s="40"/>
      <c r="C160" s="213" t="s">
        <v>426</v>
      </c>
      <c r="D160" s="213" t="s">
        <v>152</v>
      </c>
      <c r="E160" s="214" t="s">
        <v>6182</v>
      </c>
      <c r="F160" s="215" t="s">
        <v>6183</v>
      </c>
      <c r="G160" s="216" t="s">
        <v>554</v>
      </c>
      <c r="H160" s="217">
        <v>1</v>
      </c>
      <c r="I160" s="218"/>
      <c r="J160" s="219">
        <f>ROUND(I160*H160,2)</f>
        <v>0</v>
      </c>
      <c r="K160" s="215" t="s">
        <v>156</v>
      </c>
      <c r="L160" s="45"/>
      <c r="M160" s="220" t="s">
        <v>32</v>
      </c>
      <c r="N160" s="221" t="s">
        <v>47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2328</v>
      </c>
      <c r="AT160" s="224" t="s">
        <v>152</v>
      </c>
      <c r="AU160" s="224" t="s">
        <v>83</v>
      </c>
      <c r="AY160" s="17" t="s">
        <v>151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7" t="s">
        <v>83</v>
      </c>
      <c r="BK160" s="225">
        <f>ROUND(I160*H160,2)</f>
        <v>0</v>
      </c>
      <c r="BL160" s="17" t="s">
        <v>2328</v>
      </c>
      <c r="BM160" s="224" t="s">
        <v>6184</v>
      </c>
    </row>
    <row r="161" s="2" customFormat="1" ht="44.25" customHeight="1">
      <c r="A161" s="39"/>
      <c r="B161" s="40"/>
      <c r="C161" s="213" t="s">
        <v>430</v>
      </c>
      <c r="D161" s="213" t="s">
        <v>152</v>
      </c>
      <c r="E161" s="214" t="s">
        <v>6185</v>
      </c>
      <c r="F161" s="215" t="s">
        <v>6186</v>
      </c>
      <c r="G161" s="216" t="s">
        <v>554</v>
      </c>
      <c r="H161" s="217">
        <v>1</v>
      </c>
      <c r="I161" s="218"/>
      <c r="J161" s="219">
        <f>ROUND(I161*H161,2)</f>
        <v>0</v>
      </c>
      <c r="K161" s="215" t="s">
        <v>156</v>
      </c>
      <c r="L161" s="45"/>
      <c r="M161" s="220" t="s">
        <v>32</v>
      </c>
      <c r="N161" s="221" t="s">
        <v>47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2328</v>
      </c>
      <c r="AT161" s="224" t="s">
        <v>152</v>
      </c>
      <c r="AU161" s="224" t="s">
        <v>83</v>
      </c>
      <c r="AY161" s="17" t="s">
        <v>151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7" t="s">
        <v>83</v>
      </c>
      <c r="BK161" s="225">
        <f>ROUND(I161*H161,2)</f>
        <v>0</v>
      </c>
      <c r="BL161" s="17" t="s">
        <v>2328</v>
      </c>
      <c r="BM161" s="224" t="s">
        <v>6187</v>
      </c>
    </row>
    <row r="162" s="2" customFormat="1" ht="44.25" customHeight="1">
      <c r="A162" s="39"/>
      <c r="B162" s="40"/>
      <c r="C162" s="213" t="s">
        <v>434</v>
      </c>
      <c r="D162" s="213" t="s">
        <v>152</v>
      </c>
      <c r="E162" s="214" t="s">
        <v>6188</v>
      </c>
      <c r="F162" s="215" t="s">
        <v>6189</v>
      </c>
      <c r="G162" s="216" t="s">
        <v>554</v>
      </c>
      <c r="H162" s="217">
        <v>1</v>
      </c>
      <c r="I162" s="218"/>
      <c r="J162" s="219">
        <f>ROUND(I162*H162,2)</f>
        <v>0</v>
      </c>
      <c r="K162" s="215" t="s">
        <v>156</v>
      </c>
      <c r="L162" s="45"/>
      <c r="M162" s="220" t="s">
        <v>32</v>
      </c>
      <c r="N162" s="221" t="s">
        <v>47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2328</v>
      </c>
      <c r="AT162" s="224" t="s">
        <v>152</v>
      </c>
      <c r="AU162" s="224" t="s">
        <v>83</v>
      </c>
      <c r="AY162" s="17" t="s">
        <v>151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7" t="s">
        <v>83</v>
      </c>
      <c r="BK162" s="225">
        <f>ROUND(I162*H162,2)</f>
        <v>0</v>
      </c>
      <c r="BL162" s="17" t="s">
        <v>2328</v>
      </c>
      <c r="BM162" s="224" t="s">
        <v>6190</v>
      </c>
    </row>
    <row r="163" s="2" customFormat="1" ht="44.25" customHeight="1">
      <c r="A163" s="39"/>
      <c r="B163" s="40"/>
      <c r="C163" s="213" t="s">
        <v>438</v>
      </c>
      <c r="D163" s="213" t="s">
        <v>152</v>
      </c>
      <c r="E163" s="214" t="s">
        <v>6191</v>
      </c>
      <c r="F163" s="215" t="s">
        <v>6192</v>
      </c>
      <c r="G163" s="216" t="s">
        <v>162</v>
      </c>
      <c r="H163" s="217">
        <v>1</v>
      </c>
      <c r="I163" s="218"/>
      <c r="J163" s="219">
        <f>ROUND(I163*H163,2)</f>
        <v>0</v>
      </c>
      <c r="K163" s="215" t="s">
        <v>156</v>
      </c>
      <c r="L163" s="45"/>
      <c r="M163" s="220" t="s">
        <v>32</v>
      </c>
      <c r="N163" s="221" t="s">
        <v>47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2328</v>
      </c>
      <c r="AT163" s="224" t="s">
        <v>152</v>
      </c>
      <c r="AU163" s="224" t="s">
        <v>83</v>
      </c>
      <c r="AY163" s="17" t="s">
        <v>151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7" t="s">
        <v>83</v>
      </c>
      <c r="BK163" s="225">
        <f>ROUND(I163*H163,2)</f>
        <v>0</v>
      </c>
      <c r="BL163" s="17" t="s">
        <v>2328</v>
      </c>
      <c r="BM163" s="224" t="s">
        <v>6193</v>
      </c>
    </row>
    <row r="164" s="2" customFormat="1" ht="44.25" customHeight="1">
      <c r="A164" s="39"/>
      <c r="B164" s="40"/>
      <c r="C164" s="213" t="s">
        <v>442</v>
      </c>
      <c r="D164" s="213" t="s">
        <v>152</v>
      </c>
      <c r="E164" s="214" t="s">
        <v>6194</v>
      </c>
      <c r="F164" s="215" t="s">
        <v>6195</v>
      </c>
      <c r="G164" s="216" t="s">
        <v>162</v>
      </c>
      <c r="H164" s="217">
        <v>1</v>
      </c>
      <c r="I164" s="218"/>
      <c r="J164" s="219">
        <f>ROUND(I164*H164,2)</f>
        <v>0</v>
      </c>
      <c r="K164" s="215" t="s">
        <v>156</v>
      </c>
      <c r="L164" s="45"/>
      <c r="M164" s="220" t="s">
        <v>32</v>
      </c>
      <c r="N164" s="221" t="s">
        <v>47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2328</v>
      </c>
      <c r="AT164" s="224" t="s">
        <v>152</v>
      </c>
      <c r="AU164" s="224" t="s">
        <v>83</v>
      </c>
      <c r="AY164" s="17" t="s">
        <v>151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7" t="s">
        <v>83</v>
      </c>
      <c r="BK164" s="225">
        <f>ROUND(I164*H164,2)</f>
        <v>0</v>
      </c>
      <c r="BL164" s="17" t="s">
        <v>2328</v>
      </c>
      <c r="BM164" s="224" t="s">
        <v>6196</v>
      </c>
    </row>
    <row r="165" s="2" customFormat="1" ht="44.25" customHeight="1">
      <c r="A165" s="39"/>
      <c r="B165" s="40"/>
      <c r="C165" s="213" t="s">
        <v>446</v>
      </c>
      <c r="D165" s="213" t="s">
        <v>152</v>
      </c>
      <c r="E165" s="214" t="s">
        <v>6197</v>
      </c>
      <c r="F165" s="215" t="s">
        <v>6198</v>
      </c>
      <c r="G165" s="216" t="s">
        <v>162</v>
      </c>
      <c r="H165" s="217">
        <v>1</v>
      </c>
      <c r="I165" s="218"/>
      <c r="J165" s="219">
        <f>ROUND(I165*H165,2)</f>
        <v>0</v>
      </c>
      <c r="K165" s="215" t="s">
        <v>156</v>
      </c>
      <c r="L165" s="45"/>
      <c r="M165" s="220" t="s">
        <v>32</v>
      </c>
      <c r="N165" s="221" t="s">
        <v>47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2328</v>
      </c>
      <c r="AT165" s="224" t="s">
        <v>152</v>
      </c>
      <c r="AU165" s="224" t="s">
        <v>83</v>
      </c>
      <c r="AY165" s="17" t="s">
        <v>151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7" t="s">
        <v>83</v>
      </c>
      <c r="BK165" s="225">
        <f>ROUND(I165*H165,2)</f>
        <v>0</v>
      </c>
      <c r="BL165" s="17" t="s">
        <v>2328</v>
      </c>
      <c r="BM165" s="224" t="s">
        <v>6199</v>
      </c>
    </row>
    <row r="166" s="2" customFormat="1" ht="49.05" customHeight="1">
      <c r="A166" s="39"/>
      <c r="B166" s="40"/>
      <c r="C166" s="213" t="s">
        <v>450</v>
      </c>
      <c r="D166" s="213" t="s">
        <v>152</v>
      </c>
      <c r="E166" s="214" t="s">
        <v>6200</v>
      </c>
      <c r="F166" s="215" t="s">
        <v>6201</v>
      </c>
      <c r="G166" s="216" t="s">
        <v>554</v>
      </c>
      <c r="H166" s="217">
        <v>1</v>
      </c>
      <c r="I166" s="218"/>
      <c r="J166" s="219">
        <f>ROUND(I166*H166,2)</f>
        <v>0</v>
      </c>
      <c r="K166" s="215" t="s">
        <v>156</v>
      </c>
      <c r="L166" s="45"/>
      <c r="M166" s="220" t="s">
        <v>32</v>
      </c>
      <c r="N166" s="221" t="s">
        <v>47</v>
      </c>
      <c r="O166" s="85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2328</v>
      </c>
      <c r="AT166" s="224" t="s">
        <v>152</v>
      </c>
      <c r="AU166" s="224" t="s">
        <v>83</v>
      </c>
      <c r="AY166" s="17" t="s">
        <v>151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7" t="s">
        <v>83</v>
      </c>
      <c r="BK166" s="225">
        <f>ROUND(I166*H166,2)</f>
        <v>0</v>
      </c>
      <c r="BL166" s="17" t="s">
        <v>2328</v>
      </c>
      <c r="BM166" s="224" t="s">
        <v>6202</v>
      </c>
    </row>
    <row r="167" s="2" customFormat="1" ht="49.05" customHeight="1">
      <c r="A167" s="39"/>
      <c r="B167" s="40"/>
      <c r="C167" s="213" t="s">
        <v>454</v>
      </c>
      <c r="D167" s="213" t="s">
        <v>152</v>
      </c>
      <c r="E167" s="214" t="s">
        <v>6203</v>
      </c>
      <c r="F167" s="215" t="s">
        <v>6204</v>
      </c>
      <c r="G167" s="216" t="s">
        <v>554</v>
      </c>
      <c r="H167" s="217">
        <v>1</v>
      </c>
      <c r="I167" s="218"/>
      <c r="J167" s="219">
        <f>ROUND(I167*H167,2)</f>
        <v>0</v>
      </c>
      <c r="K167" s="215" t="s">
        <v>156</v>
      </c>
      <c r="L167" s="45"/>
      <c r="M167" s="220" t="s">
        <v>32</v>
      </c>
      <c r="N167" s="221" t="s">
        <v>47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2328</v>
      </c>
      <c r="AT167" s="224" t="s">
        <v>152</v>
      </c>
      <c r="AU167" s="224" t="s">
        <v>83</v>
      </c>
      <c r="AY167" s="17" t="s">
        <v>151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7" t="s">
        <v>83</v>
      </c>
      <c r="BK167" s="225">
        <f>ROUND(I167*H167,2)</f>
        <v>0</v>
      </c>
      <c r="BL167" s="17" t="s">
        <v>2328</v>
      </c>
      <c r="BM167" s="224" t="s">
        <v>6205</v>
      </c>
    </row>
    <row r="168" s="2" customFormat="1" ht="49.05" customHeight="1">
      <c r="A168" s="39"/>
      <c r="B168" s="40"/>
      <c r="C168" s="213" t="s">
        <v>458</v>
      </c>
      <c r="D168" s="213" t="s">
        <v>152</v>
      </c>
      <c r="E168" s="214" t="s">
        <v>6206</v>
      </c>
      <c r="F168" s="215" t="s">
        <v>6207</v>
      </c>
      <c r="G168" s="216" t="s">
        <v>554</v>
      </c>
      <c r="H168" s="217">
        <v>1</v>
      </c>
      <c r="I168" s="218"/>
      <c r="J168" s="219">
        <f>ROUND(I168*H168,2)</f>
        <v>0</v>
      </c>
      <c r="K168" s="215" t="s">
        <v>156</v>
      </c>
      <c r="L168" s="45"/>
      <c r="M168" s="220" t="s">
        <v>32</v>
      </c>
      <c r="N168" s="221" t="s">
        <v>47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2328</v>
      </c>
      <c r="AT168" s="224" t="s">
        <v>152</v>
      </c>
      <c r="AU168" s="224" t="s">
        <v>83</v>
      </c>
      <c r="AY168" s="17" t="s">
        <v>151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7" t="s">
        <v>83</v>
      </c>
      <c r="BK168" s="225">
        <f>ROUND(I168*H168,2)</f>
        <v>0</v>
      </c>
      <c r="BL168" s="17" t="s">
        <v>2328</v>
      </c>
      <c r="BM168" s="224" t="s">
        <v>6208</v>
      </c>
    </row>
    <row r="169" s="2" customFormat="1" ht="55.5" customHeight="1">
      <c r="A169" s="39"/>
      <c r="B169" s="40"/>
      <c r="C169" s="213" t="s">
        <v>462</v>
      </c>
      <c r="D169" s="213" t="s">
        <v>152</v>
      </c>
      <c r="E169" s="214" t="s">
        <v>6209</v>
      </c>
      <c r="F169" s="215" t="s">
        <v>6210</v>
      </c>
      <c r="G169" s="216" t="s">
        <v>162</v>
      </c>
      <c r="H169" s="217">
        <v>1</v>
      </c>
      <c r="I169" s="218"/>
      <c r="J169" s="219">
        <f>ROUND(I169*H169,2)</f>
        <v>0</v>
      </c>
      <c r="K169" s="215" t="s">
        <v>156</v>
      </c>
      <c r="L169" s="45"/>
      <c r="M169" s="220" t="s">
        <v>32</v>
      </c>
      <c r="N169" s="221" t="s">
        <v>47</v>
      </c>
      <c r="O169" s="85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2328</v>
      </c>
      <c r="AT169" s="224" t="s">
        <v>152</v>
      </c>
      <c r="AU169" s="224" t="s">
        <v>83</v>
      </c>
      <c r="AY169" s="17" t="s">
        <v>151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7" t="s">
        <v>83</v>
      </c>
      <c r="BK169" s="225">
        <f>ROUND(I169*H169,2)</f>
        <v>0</v>
      </c>
      <c r="BL169" s="17" t="s">
        <v>2328</v>
      </c>
      <c r="BM169" s="224" t="s">
        <v>6211</v>
      </c>
    </row>
    <row r="170" s="2" customFormat="1" ht="55.5" customHeight="1">
      <c r="A170" s="39"/>
      <c r="B170" s="40"/>
      <c r="C170" s="213" t="s">
        <v>466</v>
      </c>
      <c r="D170" s="213" t="s">
        <v>152</v>
      </c>
      <c r="E170" s="214" t="s">
        <v>6212</v>
      </c>
      <c r="F170" s="215" t="s">
        <v>6213</v>
      </c>
      <c r="G170" s="216" t="s">
        <v>162</v>
      </c>
      <c r="H170" s="217">
        <v>1</v>
      </c>
      <c r="I170" s="218"/>
      <c r="J170" s="219">
        <f>ROUND(I170*H170,2)</f>
        <v>0</v>
      </c>
      <c r="K170" s="215" t="s">
        <v>156</v>
      </c>
      <c r="L170" s="45"/>
      <c r="M170" s="220" t="s">
        <v>32</v>
      </c>
      <c r="N170" s="221" t="s">
        <v>47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2328</v>
      </c>
      <c r="AT170" s="224" t="s">
        <v>152</v>
      </c>
      <c r="AU170" s="224" t="s">
        <v>83</v>
      </c>
      <c r="AY170" s="17" t="s">
        <v>151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7" t="s">
        <v>83</v>
      </c>
      <c r="BK170" s="225">
        <f>ROUND(I170*H170,2)</f>
        <v>0</v>
      </c>
      <c r="BL170" s="17" t="s">
        <v>2328</v>
      </c>
      <c r="BM170" s="224" t="s">
        <v>6214</v>
      </c>
    </row>
    <row r="171" s="2" customFormat="1" ht="55.5" customHeight="1">
      <c r="A171" s="39"/>
      <c r="B171" s="40"/>
      <c r="C171" s="213" t="s">
        <v>470</v>
      </c>
      <c r="D171" s="213" t="s">
        <v>152</v>
      </c>
      <c r="E171" s="214" t="s">
        <v>6215</v>
      </c>
      <c r="F171" s="215" t="s">
        <v>6216</v>
      </c>
      <c r="G171" s="216" t="s">
        <v>162</v>
      </c>
      <c r="H171" s="217">
        <v>1</v>
      </c>
      <c r="I171" s="218"/>
      <c r="J171" s="219">
        <f>ROUND(I171*H171,2)</f>
        <v>0</v>
      </c>
      <c r="K171" s="215" t="s">
        <v>156</v>
      </c>
      <c r="L171" s="45"/>
      <c r="M171" s="220" t="s">
        <v>32</v>
      </c>
      <c r="N171" s="221" t="s">
        <v>47</v>
      </c>
      <c r="O171" s="85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2328</v>
      </c>
      <c r="AT171" s="224" t="s">
        <v>152</v>
      </c>
      <c r="AU171" s="224" t="s">
        <v>83</v>
      </c>
      <c r="AY171" s="17" t="s">
        <v>151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7" t="s">
        <v>83</v>
      </c>
      <c r="BK171" s="225">
        <f>ROUND(I171*H171,2)</f>
        <v>0</v>
      </c>
      <c r="BL171" s="17" t="s">
        <v>2328</v>
      </c>
      <c r="BM171" s="224" t="s">
        <v>6217</v>
      </c>
    </row>
    <row r="172" s="2" customFormat="1" ht="62.7" customHeight="1">
      <c r="A172" s="39"/>
      <c r="B172" s="40"/>
      <c r="C172" s="213" t="s">
        <v>474</v>
      </c>
      <c r="D172" s="213" t="s">
        <v>152</v>
      </c>
      <c r="E172" s="214" t="s">
        <v>6218</v>
      </c>
      <c r="F172" s="215" t="s">
        <v>6219</v>
      </c>
      <c r="G172" s="216" t="s">
        <v>162</v>
      </c>
      <c r="H172" s="217">
        <v>1</v>
      </c>
      <c r="I172" s="218"/>
      <c r="J172" s="219">
        <f>ROUND(I172*H172,2)</f>
        <v>0</v>
      </c>
      <c r="K172" s="215" t="s">
        <v>156</v>
      </c>
      <c r="L172" s="45"/>
      <c r="M172" s="220" t="s">
        <v>32</v>
      </c>
      <c r="N172" s="221" t="s">
        <v>47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2328</v>
      </c>
      <c r="AT172" s="224" t="s">
        <v>152</v>
      </c>
      <c r="AU172" s="224" t="s">
        <v>83</v>
      </c>
      <c r="AY172" s="17" t="s">
        <v>151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7" t="s">
        <v>83</v>
      </c>
      <c r="BK172" s="225">
        <f>ROUND(I172*H172,2)</f>
        <v>0</v>
      </c>
      <c r="BL172" s="17" t="s">
        <v>2328</v>
      </c>
      <c r="BM172" s="224" t="s">
        <v>6220</v>
      </c>
    </row>
    <row r="173" s="2" customFormat="1" ht="24.15" customHeight="1">
      <c r="A173" s="39"/>
      <c r="B173" s="40"/>
      <c r="C173" s="213" t="s">
        <v>478</v>
      </c>
      <c r="D173" s="213" t="s">
        <v>152</v>
      </c>
      <c r="E173" s="214" t="s">
        <v>6221</v>
      </c>
      <c r="F173" s="215" t="s">
        <v>6222</v>
      </c>
      <c r="G173" s="216" t="s">
        <v>554</v>
      </c>
      <c r="H173" s="217">
        <v>1</v>
      </c>
      <c r="I173" s="218"/>
      <c r="J173" s="219">
        <f>ROUND(I173*H173,2)</f>
        <v>0</v>
      </c>
      <c r="K173" s="215" t="s">
        <v>156</v>
      </c>
      <c r="L173" s="45"/>
      <c r="M173" s="220" t="s">
        <v>32</v>
      </c>
      <c r="N173" s="221" t="s">
        <v>47</v>
      </c>
      <c r="O173" s="85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2328</v>
      </c>
      <c r="AT173" s="224" t="s">
        <v>152</v>
      </c>
      <c r="AU173" s="224" t="s">
        <v>83</v>
      </c>
      <c r="AY173" s="17" t="s">
        <v>151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7" t="s">
        <v>83</v>
      </c>
      <c r="BK173" s="225">
        <f>ROUND(I173*H173,2)</f>
        <v>0</v>
      </c>
      <c r="BL173" s="17" t="s">
        <v>2328</v>
      </c>
      <c r="BM173" s="224" t="s">
        <v>6223</v>
      </c>
    </row>
    <row r="174" s="2" customFormat="1" ht="24.15" customHeight="1">
      <c r="A174" s="39"/>
      <c r="B174" s="40"/>
      <c r="C174" s="213" t="s">
        <v>482</v>
      </c>
      <c r="D174" s="213" t="s">
        <v>152</v>
      </c>
      <c r="E174" s="214" t="s">
        <v>6224</v>
      </c>
      <c r="F174" s="215" t="s">
        <v>6225</v>
      </c>
      <c r="G174" s="216" t="s">
        <v>554</v>
      </c>
      <c r="H174" s="217">
        <v>1</v>
      </c>
      <c r="I174" s="218"/>
      <c r="J174" s="219">
        <f>ROUND(I174*H174,2)</f>
        <v>0</v>
      </c>
      <c r="K174" s="215" t="s">
        <v>156</v>
      </c>
      <c r="L174" s="45"/>
      <c r="M174" s="220" t="s">
        <v>32</v>
      </c>
      <c r="N174" s="221" t="s">
        <v>47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2328</v>
      </c>
      <c r="AT174" s="224" t="s">
        <v>152</v>
      </c>
      <c r="AU174" s="224" t="s">
        <v>83</v>
      </c>
      <c r="AY174" s="17" t="s">
        <v>151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7" t="s">
        <v>83</v>
      </c>
      <c r="BK174" s="225">
        <f>ROUND(I174*H174,2)</f>
        <v>0</v>
      </c>
      <c r="BL174" s="17" t="s">
        <v>2328</v>
      </c>
      <c r="BM174" s="224" t="s">
        <v>6226</v>
      </c>
    </row>
    <row r="175" s="2" customFormat="1" ht="44.25" customHeight="1">
      <c r="A175" s="39"/>
      <c r="B175" s="40"/>
      <c r="C175" s="213" t="s">
        <v>486</v>
      </c>
      <c r="D175" s="213" t="s">
        <v>152</v>
      </c>
      <c r="E175" s="214" t="s">
        <v>6227</v>
      </c>
      <c r="F175" s="215" t="s">
        <v>6228</v>
      </c>
      <c r="G175" s="216" t="s">
        <v>162</v>
      </c>
      <c r="H175" s="217">
        <v>1</v>
      </c>
      <c r="I175" s="218"/>
      <c r="J175" s="219">
        <f>ROUND(I175*H175,2)</f>
        <v>0</v>
      </c>
      <c r="K175" s="215" t="s">
        <v>156</v>
      </c>
      <c r="L175" s="45"/>
      <c r="M175" s="220" t="s">
        <v>32</v>
      </c>
      <c r="N175" s="221" t="s">
        <v>47</v>
      </c>
      <c r="O175" s="85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2328</v>
      </c>
      <c r="AT175" s="224" t="s">
        <v>152</v>
      </c>
      <c r="AU175" s="224" t="s">
        <v>83</v>
      </c>
      <c r="AY175" s="17" t="s">
        <v>151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7" t="s">
        <v>83</v>
      </c>
      <c r="BK175" s="225">
        <f>ROUND(I175*H175,2)</f>
        <v>0</v>
      </c>
      <c r="BL175" s="17" t="s">
        <v>2328</v>
      </c>
      <c r="BM175" s="224" t="s">
        <v>6229</v>
      </c>
    </row>
    <row r="176" s="2" customFormat="1" ht="49.05" customHeight="1">
      <c r="A176" s="39"/>
      <c r="B176" s="40"/>
      <c r="C176" s="213" t="s">
        <v>490</v>
      </c>
      <c r="D176" s="213" t="s">
        <v>152</v>
      </c>
      <c r="E176" s="214" t="s">
        <v>6230</v>
      </c>
      <c r="F176" s="215" t="s">
        <v>6231</v>
      </c>
      <c r="G176" s="216" t="s">
        <v>554</v>
      </c>
      <c r="H176" s="217">
        <v>1</v>
      </c>
      <c r="I176" s="218"/>
      <c r="J176" s="219">
        <f>ROUND(I176*H176,2)</f>
        <v>0</v>
      </c>
      <c r="K176" s="215" t="s">
        <v>156</v>
      </c>
      <c r="L176" s="45"/>
      <c r="M176" s="285" t="s">
        <v>32</v>
      </c>
      <c r="N176" s="286" t="s">
        <v>47</v>
      </c>
      <c r="O176" s="277"/>
      <c r="P176" s="278">
        <f>O176*H176</f>
        <v>0</v>
      </c>
      <c r="Q176" s="278">
        <v>0</v>
      </c>
      <c r="R176" s="278">
        <f>Q176*H176</f>
        <v>0</v>
      </c>
      <c r="S176" s="278">
        <v>0</v>
      </c>
      <c r="T176" s="27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2328</v>
      </c>
      <c r="AT176" s="224" t="s">
        <v>152</v>
      </c>
      <c r="AU176" s="224" t="s">
        <v>83</v>
      </c>
      <c r="AY176" s="17" t="s">
        <v>151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7" t="s">
        <v>83</v>
      </c>
      <c r="BK176" s="225">
        <f>ROUND(I176*H176,2)</f>
        <v>0</v>
      </c>
      <c r="BL176" s="17" t="s">
        <v>2328</v>
      </c>
      <c r="BM176" s="224" t="s">
        <v>6232</v>
      </c>
    </row>
    <row r="177" s="2" customFormat="1" ht="6.96" customHeight="1">
      <c r="A177" s="39"/>
      <c r="B177" s="60"/>
      <c r="C177" s="61"/>
      <c r="D177" s="61"/>
      <c r="E177" s="61"/>
      <c r="F177" s="61"/>
      <c r="G177" s="61"/>
      <c r="H177" s="61"/>
      <c r="I177" s="61"/>
      <c r="J177" s="61"/>
      <c r="K177" s="61"/>
      <c r="L177" s="45"/>
      <c r="M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</row>
  </sheetData>
  <sheetProtection sheet="1" autoFilter="0" formatColumns="0" formatRows="0" objects="1" scenarios="1" spinCount="100000" saltValue="TalNQ1/aSbLsEmdaODPoH2j/B3O9263tac30hfjYjdVc12hwxW2CnXEfhrlLfN3STPBYa4DHMCHVQDCWgi3GeA==" hashValue="63eRXJbvMDXrDHJlGMR3Wm2A2s9ICLviDBB6ppxM8ijSxk95pzptkkbPOusF/eGIOaWN135UrIsa18n7vASCGw==" algorithmName="SHA-512" password="CC35"/>
  <autoFilter ref="C87:K17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Šanda Ondřej, Ing.</dc:creator>
  <cp:lastModifiedBy>Šanda Ondřej, Ing.</cp:lastModifiedBy>
  <dcterms:created xsi:type="dcterms:W3CDTF">2023-07-12T07:18:34Z</dcterms:created>
  <dcterms:modified xsi:type="dcterms:W3CDTF">2023-07-12T07:18:54Z</dcterms:modified>
</cp:coreProperties>
</file>