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15" windowHeight="10020" tabRatio="771" activeTab="0"/>
  </bookViews>
  <sheets>
    <sheet name=" Obsah" sheetId="1" r:id="rId1"/>
    <sheet name="1a Kategorie činností" sheetId="2" r:id="rId2"/>
    <sheet name="1b Adm.budova Nerudova 773-1" sheetId="3" r:id="rId3"/>
    <sheet name="1c Provoz vrátnice" sheetId="4" r:id="rId4"/>
    <sheet name="1d Údržba zeleně" sheetId="5" r:id="rId5"/>
    <sheet name="1e Zimní údržba" sheetId="6" r:id="rId6"/>
    <sheet name="1f Práce na zák.pož.objednatele" sheetId="7" r:id="rId7"/>
    <sheet name="1g  Rekapitulace ceny" sheetId="8" r:id="rId8"/>
  </sheets>
  <definedNames>
    <definedName name="_xlnm._FilterDatabase" localSheetId="2" hidden="1">'1b Adm.budova Nerudova 773-1'!$A$9:$G$514</definedName>
    <definedName name="_xlnm.Print_Area" localSheetId="2">'1b Adm.budova Nerudova 773-1'!$A$1:$J$516</definedName>
    <definedName name="_xlnm.Print_Area" localSheetId="3">'1c Provoz vrátnice'!$A$1:$K$8</definedName>
    <definedName name="_xlnm.Print_Area" localSheetId="5">'1e Zimní údržba'!$A$1:$D$15</definedName>
  </definedNames>
  <calcPr fullCalcOnLoad="1"/>
</workbook>
</file>

<file path=xl/comments5.xml><?xml version="1.0" encoding="utf-8"?>
<comments xmlns="http://schemas.openxmlformats.org/spreadsheetml/2006/main">
  <authors>
    <author>export</author>
  </authors>
  <commentList>
    <comment ref="B5" authorId="0">
      <text>
        <r>
          <rPr>
            <b/>
            <sz val="8"/>
            <rFont val="Tahoma"/>
            <family val="2"/>
          </rPr>
          <t>Attribute Name:</t>
        </r>
        <r>
          <rPr>
            <sz val="8"/>
            <rFont val="Tahoma"/>
            <family val="2"/>
          </rPr>
          <t xml:space="preserve">
Castka</t>
        </r>
      </text>
    </comment>
    <comment ref="A5" authorId="0">
      <text>
        <r>
          <rPr>
            <b/>
            <sz val="8"/>
            <rFont val="Tahoma"/>
            <family val="2"/>
          </rPr>
          <t>Attribute Name:</t>
        </r>
        <r>
          <rPr>
            <sz val="8"/>
            <rFont val="Tahoma"/>
            <family val="2"/>
          </rPr>
          <t xml:space="preserve">
Mesic</t>
        </r>
      </text>
    </comment>
  </commentList>
</comments>
</file>

<file path=xl/comments6.xml><?xml version="1.0" encoding="utf-8"?>
<comments xmlns="http://schemas.openxmlformats.org/spreadsheetml/2006/main">
  <authors>
    <author>export</author>
  </authors>
  <commentList>
    <comment ref="A5" authorId="0">
      <text>
        <r>
          <rPr>
            <b/>
            <sz val="8"/>
            <rFont val="Tahoma"/>
            <family val="2"/>
          </rPr>
          <t>Attribute Name:</t>
        </r>
        <r>
          <rPr>
            <sz val="8"/>
            <rFont val="Tahoma"/>
            <family val="2"/>
          </rPr>
          <t xml:space="preserve">
Mesic</t>
        </r>
      </text>
    </comment>
    <comment ref="B5" authorId="0">
      <text>
        <r>
          <rPr>
            <b/>
            <sz val="8"/>
            <rFont val="Tahoma"/>
            <family val="2"/>
          </rPr>
          <t>Attribute Name:</t>
        </r>
        <r>
          <rPr>
            <sz val="8"/>
            <rFont val="Tahoma"/>
            <family val="2"/>
          </rPr>
          <t xml:space="preserve">
Castka</t>
        </r>
      </text>
    </comment>
  </commentList>
</comments>
</file>

<file path=xl/sharedStrings.xml><?xml version="1.0" encoding="utf-8"?>
<sst xmlns="http://schemas.openxmlformats.org/spreadsheetml/2006/main" count="2601" uniqueCount="693">
  <si>
    <t>název budovy</t>
  </si>
  <si>
    <t>inventární číslo</t>
  </si>
  <si>
    <t>zakázkový znak</t>
  </si>
  <si>
    <t>GPS</t>
  </si>
  <si>
    <t>typ úklidu</t>
  </si>
  <si>
    <t>četnost</t>
  </si>
  <si>
    <t xml:space="preserve"> číslo dle PD</t>
  </si>
  <si>
    <t>název</t>
  </si>
  <si>
    <t>Chodba</t>
  </si>
  <si>
    <t>B</t>
  </si>
  <si>
    <t>Předsíň</t>
  </si>
  <si>
    <t>keramická dlažba</t>
  </si>
  <si>
    <t>A</t>
  </si>
  <si>
    <t>PVC</t>
  </si>
  <si>
    <t>C</t>
  </si>
  <si>
    <t>Garáž</t>
  </si>
  <si>
    <t>betonová mazanina</t>
  </si>
  <si>
    <t>0P01</t>
  </si>
  <si>
    <t>Kancelář</t>
  </si>
  <si>
    <t>koberec</t>
  </si>
  <si>
    <t>0P02</t>
  </si>
  <si>
    <t>2 x týdně</t>
  </si>
  <si>
    <t>Zasedací místnost</t>
  </si>
  <si>
    <t>1 x denně</t>
  </si>
  <si>
    <t>0P05</t>
  </si>
  <si>
    <t>Kopírka</t>
  </si>
  <si>
    <t>Schodiště</t>
  </si>
  <si>
    <t>1P17</t>
  </si>
  <si>
    <t>1P15</t>
  </si>
  <si>
    <t>1P01</t>
  </si>
  <si>
    <t>1P03</t>
  </si>
  <si>
    <t>1P04</t>
  </si>
  <si>
    <t>1P06</t>
  </si>
  <si>
    <t>1P07</t>
  </si>
  <si>
    <t>1P08</t>
  </si>
  <si>
    <t>1P09</t>
  </si>
  <si>
    <t>1P11</t>
  </si>
  <si>
    <t>1P12</t>
  </si>
  <si>
    <t>1P13</t>
  </si>
  <si>
    <t>1P27</t>
  </si>
  <si>
    <t>1P28</t>
  </si>
  <si>
    <t>2P27</t>
  </si>
  <si>
    <t>2P26</t>
  </si>
  <si>
    <t>2P25</t>
  </si>
  <si>
    <t>2P24</t>
  </si>
  <si>
    <t>2P23</t>
  </si>
  <si>
    <t>2P22</t>
  </si>
  <si>
    <t>2P21</t>
  </si>
  <si>
    <t>2P19</t>
  </si>
  <si>
    <t>2P18</t>
  </si>
  <si>
    <t>2P15</t>
  </si>
  <si>
    <t>2P16</t>
  </si>
  <si>
    <t>2P14</t>
  </si>
  <si>
    <t>2P12</t>
  </si>
  <si>
    <t>2P13</t>
  </si>
  <si>
    <t>2P11</t>
  </si>
  <si>
    <t>2P09</t>
  </si>
  <si>
    <t>2P08</t>
  </si>
  <si>
    <t>2P07</t>
  </si>
  <si>
    <t>2P28</t>
  </si>
  <si>
    <t>2P06</t>
  </si>
  <si>
    <t>2P05</t>
  </si>
  <si>
    <t>2P04</t>
  </si>
  <si>
    <t>2P03</t>
  </si>
  <si>
    <t>2P02</t>
  </si>
  <si>
    <t>2P01</t>
  </si>
  <si>
    <t>3P31</t>
  </si>
  <si>
    <t>3P29</t>
  </si>
  <si>
    <t>3P27</t>
  </si>
  <si>
    <t>3P28</t>
  </si>
  <si>
    <t>3P26</t>
  </si>
  <si>
    <t>3P25</t>
  </si>
  <si>
    <t>3P24</t>
  </si>
  <si>
    <t>3P23</t>
  </si>
  <si>
    <t>3P22</t>
  </si>
  <si>
    <t>3P21</t>
  </si>
  <si>
    <t>3P19</t>
  </si>
  <si>
    <t>3P18</t>
  </si>
  <si>
    <t>3P17</t>
  </si>
  <si>
    <t>3P16</t>
  </si>
  <si>
    <t>3P15</t>
  </si>
  <si>
    <t>3P14</t>
  </si>
  <si>
    <t>3P12</t>
  </si>
  <si>
    <t>3P13</t>
  </si>
  <si>
    <t>3P11</t>
  </si>
  <si>
    <t>3P09</t>
  </si>
  <si>
    <t>3P08</t>
  </si>
  <si>
    <t>3P07</t>
  </si>
  <si>
    <t>3P32</t>
  </si>
  <si>
    <t>3P06</t>
  </si>
  <si>
    <t>3P05</t>
  </si>
  <si>
    <t>3P03</t>
  </si>
  <si>
    <t>3P02</t>
  </si>
  <si>
    <t>3P01</t>
  </si>
  <si>
    <t>0P45</t>
  </si>
  <si>
    <t>0P46</t>
  </si>
  <si>
    <t>0P47</t>
  </si>
  <si>
    <t>0P52</t>
  </si>
  <si>
    <t>D</t>
  </si>
  <si>
    <t>E</t>
  </si>
  <si>
    <t>OBSAH:</t>
  </si>
  <si>
    <t>kontaktní osoba (telefon)</t>
  </si>
  <si>
    <t>adresa</t>
  </si>
  <si>
    <r>
      <t>plocha m</t>
    </r>
    <r>
      <rPr>
        <b/>
        <vertAlign val="superscript"/>
        <sz val="9"/>
        <rFont val="Tahoma"/>
        <family val="2"/>
      </rPr>
      <t>2</t>
    </r>
  </si>
  <si>
    <t>druh podlahové krytiny</t>
  </si>
  <si>
    <t>1S12</t>
  </si>
  <si>
    <t>1S28</t>
  </si>
  <si>
    <t>1S21</t>
  </si>
  <si>
    <t>0P07</t>
  </si>
  <si>
    <t>0P06</t>
  </si>
  <si>
    <t>0P03</t>
  </si>
  <si>
    <t>0P11</t>
  </si>
  <si>
    <t>0P12</t>
  </si>
  <si>
    <t>0P13</t>
  </si>
  <si>
    <t>0P14</t>
  </si>
  <si>
    <t>0P16</t>
  </si>
  <si>
    <t>0P18</t>
  </si>
  <si>
    <t>0P19</t>
  </si>
  <si>
    <t>0P21</t>
  </si>
  <si>
    <t>0P22</t>
  </si>
  <si>
    <t>0P23</t>
  </si>
  <si>
    <t>0P24</t>
  </si>
  <si>
    <t>0P25</t>
  </si>
  <si>
    <t>0P26</t>
  </si>
  <si>
    <t>0P27</t>
  </si>
  <si>
    <t>0P28</t>
  </si>
  <si>
    <t>0P29</t>
  </si>
  <si>
    <t>0P31</t>
  </si>
  <si>
    <t>0P32</t>
  </si>
  <si>
    <t>0P33</t>
  </si>
  <si>
    <t>0P35</t>
  </si>
  <si>
    <t>0P37</t>
  </si>
  <si>
    <t>0P38</t>
  </si>
  <si>
    <t>0P39</t>
  </si>
  <si>
    <t>0P41</t>
  </si>
  <si>
    <t>0P42</t>
  </si>
  <si>
    <t>0P43</t>
  </si>
  <si>
    <t>0P44</t>
  </si>
  <si>
    <t>1P14</t>
  </si>
  <si>
    <t>1P18</t>
  </si>
  <si>
    <t>1P19</t>
  </si>
  <si>
    <t>1P21</t>
  </si>
  <si>
    <t>1P22</t>
  </si>
  <si>
    <t>1P23</t>
  </si>
  <si>
    <t>1P24</t>
  </si>
  <si>
    <t>1P25</t>
  </si>
  <si>
    <t>1P26</t>
  </si>
  <si>
    <t>1P31</t>
  </si>
  <si>
    <t>1P32</t>
  </si>
  <si>
    <t>1P33</t>
  </si>
  <si>
    <t>1P34</t>
  </si>
  <si>
    <t>1P35</t>
  </si>
  <si>
    <t>1P36</t>
  </si>
  <si>
    <t>1P37</t>
  </si>
  <si>
    <t>2P29</t>
  </si>
  <si>
    <t>2P31</t>
  </si>
  <si>
    <t>2P32</t>
  </si>
  <si>
    <t>2P33</t>
  </si>
  <si>
    <t>2P34</t>
  </si>
  <si>
    <t>2P35</t>
  </si>
  <si>
    <t>2P36</t>
  </si>
  <si>
    <t>2P37</t>
  </si>
  <si>
    <t>2P38</t>
  </si>
  <si>
    <t>3P04</t>
  </si>
  <si>
    <t>3P34</t>
  </si>
  <si>
    <t>3P35</t>
  </si>
  <si>
    <t>3P36</t>
  </si>
  <si>
    <t>3P37</t>
  </si>
  <si>
    <t>3P38</t>
  </si>
  <si>
    <t>3P39</t>
  </si>
  <si>
    <t>3P41</t>
  </si>
  <si>
    <t>0P49</t>
  </si>
  <si>
    <t>0P51</t>
  </si>
  <si>
    <t>0P53</t>
  </si>
  <si>
    <t>0P54</t>
  </si>
  <si>
    <t>0P55</t>
  </si>
  <si>
    <t>0P56</t>
  </si>
  <si>
    <t>0P57</t>
  </si>
  <si>
    <t>0P58</t>
  </si>
  <si>
    <t>0P59</t>
  </si>
  <si>
    <t>0P61</t>
  </si>
  <si>
    <t>0P62</t>
  </si>
  <si>
    <t>0P63</t>
  </si>
  <si>
    <t>0P64</t>
  </si>
  <si>
    <t>0P65</t>
  </si>
  <si>
    <t>0P66</t>
  </si>
  <si>
    <t>0P67</t>
  </si>
  <si>
    <t>0P69</t>
  </si>
  <si>
    <t>1P38</t>
  </si>
  <si>
    <t>1P39</t>
  </si>
  <si>
    <t>1P41</t>
  </si>
  <si>
    <t>1P43</t>
  </si>
  <si>
    <t>1P49</t>
  </si>
  <si>
    <t>1P52</t>
  </si>
  <si>
    <t>1P53</t>
  </si>
  <si>
    <t>1P54</t>
  </si>
  <si>
    <t>1P55</t>
  </si>
  <si>
    <t>1P56</t>
  </si>
  <si>
    <t>1P57</t>
  </si>
  <si>
    <t>1P58</t>
  </si>
  <si>
    <t>1P59</t>
  </si>
  <si>
    <t>1P61</t>
  </si>
  <si>
    <t>1P62</t>
  </si>
  <si>
    <t>1P63</t>
  </si>
  <si>
    <t>1P65</t>
  </si>
  <si>
    <t>1P66</t>
  </si>
  <si>
    <t>1P67</t>
  </si>
  <si>
    <t>1S51</t>
  </si>
  <si>
    <t>1S38</t>
  </si>
  <si>
    <t>1S39</t>
  </si>
  <si>
    <t>úklid typu A</t>
  </si>
  <si>
    <t>úklid typu B</t>
  </si>
  <si>
    <t>úklid typu C</t>
  </si>
  <si>
    <t>úklid typu D</t>
  </si>
  <si>
    <t>úklid typu E</t>
  </si>
  <si>
    <t>úklid typu F</t>
  </si>
  <si>
    <t>F</t>
  </si>
  <si>
    <t>1P44</t>
  </si>
  <si>
    <t>WC</t>
  </si>
  <si>
    <t>1P45</t>
  </si>
  <si>
    <t>1P46</t>
  </si>
  <si>
    <t>1P47</t>
  </si>
  <si>
    <t>1P48</t>
  </si>
  <si>
    <t>1P51</t>
  </si>
  <si>
    <t>1S33</t>
  </si>
  <si>
    <t>1S34</t>
  </si>
  <si>
    <t>1S35</t>
  </si>
  <si>
    <t>1S36</t>
  </si>
  <si>
    <t>1S37</t>
  </si>
  <si>
    <t>1S41</t>
  </si>
  <si>
    <t>1S42</t>
  </si>
  <si>
    <t>1S43</t>
  </si>
  <si>
    <t>1S46</t>
  </si>
  <si>
    <t>1S47</t>
  </si>
  <si>
    <t>1S48</t>
  </si>
  <si>
    <t>1S49</t>
  </si>
  <si>
    <t>prosklené dveře a vitríny na chodbách</t>
  </si>
  <si>
    <t>1S01</t>
  </si>
  <si>
    <t>1S02</t>
  </si>
  <si>
    <t>1S03</t>
  </si>
  <si>
    <t>1S04</t>
  </si>
  <si>
    <t>1S05</t>
  </si>
  <si>
    <t>1S06</t>
  </si>
  <si>
    <t>1S07</t>
  </si>
  <si>
    <t>1S08</t>
  </si>
  <si>
    <t>1S09</t>
  </si>
  <si>
    <t>1S11</t>
  </si>
  <si>
    <t>1S15</t>
  </si>
  <si>
    <t>1S16</t>
  </si>
  <si>
    <t>1S17</t>
  </si>
  <si>
    <t>1S18</t>
  </si>
  <si>
    <t>1S19</t>
  </si>
  <si>
    <t>1S22</t>
  </si>
  <si>
    <t>1S23</t>
  </si>
  <si>
    <t>1S24</t>
  </si>
  <si>
    <t>1S25</t>
  </si>
  <si>
    <t>1S26</t>
  </si>
  <si>
    <t>1S27</t>
  </si>
  <si>
    <t>G</t>
  </si>
  <si>
    <t>úklid typu G</t>
  </si>
  <si>
    <t>TYPY ÚKLIDU:</t>
  </si>
  <si>
    <t>1 x měsíčně</t>
  </si>
  <si>
    <t>2 x ročně</t>
  </si>
  <si>
    <r>
      <t>typ B</t>
    </r>
    <r>
      <rPr>
        <sz val="11"/>
        <rFont val="Arial"/>
        <family val="2"/>
      </rPr>
      <t xml:space="preserve"> - </t>
    </r>
    <r>
      <rPr>
        <sz val="10"/>
        <rFont val="Arial"/>
        <family val="2"/>
      </rPr>
      <t>úklid podlahových ploch metodou mokrého stírání  u vstupních prostor, schodišť, výtahů, čištění zábradlí a madel na schodištích, umytí a vyleštění zrcadla ve výtahu, vynášení košů a nádob na tříděný odpad – jedná se zejména o chodby bez nábytku, příp. prostory bez vnitřního vybavení</t>
    </r>
  </si>
  <si>
    <r>
      <t>typ F</t>
    </r>
    <r>
      <rPr>
        <sz val="11"/>
        <rFont val="Arial"/>
        <family val="2"/>
      </rPr>
      <t xml:space="preserve"> - </t>
    </r>
    <r>
      <rPr>
        <sz val="10"/>
        <rFont val="Arial"/>
        <family val="2"/>
      </rPr>
      <t>strojní čištění podlahových ploch chodeb, vstupních prostor, součástí je vynášení košů a nádob na tříděný odpad, omytí hasících přístrojů, hydrantových skříní, nástěnek, ometení pavučin ze stěn, stropů a bepečnostních čidel – jedná se zejména o chodby bez nábytku, příp. prostory bez vnitřního vybavení</t>
    </r>
  </si>
  <si>
    <t>zásobník na toaletní papír</t>
  </si>
  <si>
    <t>zásobník na mýdlo</t>
  </si>
  <si>
    <t>pisoáry</t>
  </si>
  <si>
    <t>WC kabiny - osvěžovače vzduchu</t>
  </si>
  <si>
    <t>REKAPITULACE UKLÍZENÝCH PLOCH</t>
  </si>
  <si>
    <t>zásobník na papírové ručníky (různé typy)</t>
  </si>
  <si>
    <t>kancelář</t>
  </si>
  <si>
    <r>
      <t>typ A</t>
    </r>
    <r>
      <rPr>
        <sz val="11"/>
        <rFont val="Arial"/>
        <family val="2"/>
      </rPr>
      <t xml:space="preserve"> - </t>
    </r>
    <r>
      <rPr>
        <sz val="10"/>
        <rFont val="Arial"/>
        <family val="2"/>
      </rPr>
      <t>úklid veškerých podlahových ploch metodou mokrého stírání nebo vysávání koberců, odstranění skvrn a hrubého znečištění z podlah či nábytku do výšky 1,5 m, vyprázdění a vyčištění odpadkovách košů, třídění odpadů do speciálních nádob uvnitř objektu (papír plast sklo, komunální odpad), stírání prachu z vodorovných a svislých ploch nábytku do výše 1,5 m, stírání parapetů, čištění telefonních přístrojů, klávesnic, počítačů, kopírky, stolních lamp, umytí klik od dveří a vypínačů, ometení pavučin ze stěn, stropů a bezpečnostních čidel - jedná se o prostory, které jsou vybaveny nábytkem, regály, nebo technologickým zařízením</t>
    </r>
  </si>
  <si>
    <r>
      <t>typ D</t>
    </r>
    <r>
      <rPr>
        <sz val="11"/>
        <rFont val="Arial"/>
        <family val="2"/>
      </rPr>
      <t xml:space="preserve"> -</t>
    </r>
    <r>
      <rPr>
        <sz val="10"/>
        <rFont val="Arial"/>
        <family val="2"/>
      </rPr>
      <t xml:space="preserve"> umytí a leštění vnitřních dveří a vnitřních prosklených ploch z obou stran – součástí je umytí zárubní, rámů, klik, příp.parapetů. Otření prachu z vodorovných a svislých ploch nábytku nad 1,5 m.</t>
    </r>
  </si>
  <si>
    <t>ZÁSOBNÍKY</t>
  </si>
  <si>
    <t>CELKOVÝ POČET V BUDOVĚ (ks)</t>
  </si>
  <si>
    <t>sklad</t>
  </si>
  <si>
    <t>termín úklidu              (den, hodina)</t>
  </si>
  <si>
    <t xml:space="preserve">cena                                    (Kč za měsíc)   </t>
  </si>
  <si>
    <t>POČET HODIN ZA MĚSÍC</t>
  </si>
  <si>
    <t>POPIS ČINNOSTÍ</t>
  </si>
  <si>
    <t>1P05</t>
  </si>
  <si>
    <r>
      <t>typ E</t>
    </r>
    <r>
      <rPr>
        <sz val="11"/>
        <rFont val="Arial"/>
        <family val="2"/>
      </rPr>
      <t xml:space="preserve"> - </t>
    </r>
    <r>
      <rPr>
        <sz val="10"/>
        <rFont val="Arial"/>
        <family val="2"/>
      </rPr>
      <t>umytí a leštění oken, venkovních dveří a venkovních prosklených ploch z vnější i vnitřní strany – součástí je umytí vnitřních i venkovních parapetů, rámů oken, zárubní, žaluzií, sít proti hmyzu - pokud jsou instalovány</t>
    </r>
  </si>
  <si>
    <t>kopírka</t>
  </si>
  <si>
    <t>zásobník na sáčky na hygienické potřeby</t>
  </si>
  <si>
    <t>0P72</t>
  </si>
  <si>
    <t>0P73</t>
  </si>
  <si>
    <t>0P74</t>
  </si>
  <si>
    <t>0P77</t>
  </si>
  <si>
    <t>0P78</t>
  </si>
  <si>
    <t>0P79</t>
  </si>
  <si>
    <t>0P71</t>
  </si>
  <si>
    <t>0P75</t>
  </si>
  <si>
    <t>0P82</t>
  </si>
  <si>
    <t>1S45</t>
  </si>
  <si>
    <t>1S53</t>
  </si>
  <si>
    <t>1S54</t>
  </si>
  <si>
    <t>Sklad</t>
  </si>
  <si>
    <t>1S31</t>
  </si>
  <si>
    <t>1S32</t>
  </si>
  <si>
    <t>WC muži</t>
  </si>
  <si>
    <t>WC kabiny - zásobníky desinfekce</t>
  </si>
  <si>
    <t>četnost měsíčně</t>
  </si>
  <si>
    <t>celková půdorysná plocha / m2</t>
  </si>
  <si>
    <t>celková výměra mýtých ploch oken a dveří / m2</t>
  </si>
  <si>
    <t>mezisoučet</t>
  </si>
  <si>
    <t>přepočtená výměra/měsíc/m2</t>
  </si>
  <si>
    <r>
      <t xml:space="preserve">2x denně </t>
    </r>
    <r>
      <rPr>
        <sz val="9"/>
        <color indexed="8"/>
        <rFont val="Arial"/>
        <family val="2"/>
      </rPr>
      <t>desinfekce klik dveří, madel dveří a výtahu, ovládacích tlačítek výtahu, zábradlí, dávkovačů, ovladačů el.záznamových zařízení, prostoru recepce, vstupních turniketů, vstupních branek oplocení, stolů a pracovních desek v kuchyňkách i zasedacích místnostech</t>
    </r>
  </si>
  <si>
    <t>Celkem Kč bez DPH</t>
  </si>
  <si>
    <t>1.</t>
  </si>
  <si>
    <t>2.</t>
  </si>
  <si>
    <t>3.</t>
  </si>
  <si>
    <t>4.</t>
  </si>
  <si>
    <t>5.</t>
  </si>
  <si>
    <t>6.</t>
  </si>
  <si>
    <t>7.</t>
  </si>
  <si>
    <t>8.</t>
  </si>
  <si>
    <t>9.</t>
  </si>
  <si>
    <t>10.</t>
  </si>
  <si>
    <t>11.</t>
  </si>
  <si>
    <t>12.</t>
  </si>
  <si>
    <t>Celkem hod</t>
  </si>
  <si>
    <t>ÚDRŽBA ZELENĚ</t>
  </si>
  <si>
    <t>ZIMNÍ ÚDRŽBA</t>
  </si>
  <si>
    <t>Kč bez DPH / hod</t>
  </si>
  <si>
    <t>Předpokládaný počet hodin / měsíc</t>
  </si>
  <si>
    <r>
      <t xml:space="preserve">Součástí všech typů úklidu je:                                                                                                                                                                                          1x denně </t>
    </r>
    <r>
      <rPr>
        <sz val="10"/>
        <rFont val="Arial"/>
        <family val="2"/>
      </rPr>
      <t>vyprázdnění všech odpadkových košů ze všech uklízených prostor, shromáždění, vytřídění, s využitím odpadových nádob a kontejnerů pro třídění těchto komodit a to s takovou četností, aby nedocházelo ke skladování pytlů s odpadem nikde v prostorách budovy, ani v jejím okolí</t>
    </r>
  </si>
  <si>
    <t>m2</t>
  </si>
  <si>
    <t>Kč bez DPH</t>
  </si>
  <si>
    <t>CELKOVÁ CENA ZA PRAVIDELNÝ ÚKLID                         (Kč bez DPH  /  měsíc)</t>
  </si>
  <si>
    <t>CELKOVÁ PŮDORYSNÁ VÝMĚRA / m2             (A,B,C,F)</t>
  </si>
  <si>
    <t>PŘEPOČTENÁ PŮDORYSNÁ VÝMĚRA m2 / MĚSÍC            (A,B,C,F)</t>
  </si>
  <si>
    <t>CELKOVÁ VÝMĚRA MYTÝCH PLOCH OKEN A DVEŘÍ / m2                 (D,E,G)</t>
  </si>
  <si>
    <t>PŘEPOČTENÁ VÝMĚRA MYTÝCH PLOCH OKEN A DVEŘÍ  m2  / MĚSÍC               (D,E,G)</t>
  </si>
  <si>
    <t>1 kpl.</t>
  </si>
  <si>
    <t xml:space="preserve">DESINFEKCE KLIK, MADEL…                   </t>
  </si>
  <si>
    <t>CELKOVÁ CENA                                       (Kč bez DPH / měsíc)</t>
  </si>
  <si>
    <t>HODINOVÁ SAZBA (Kč bez DPH / hod)</t>
  </si>
  <si>
    <t>CELKOVÁ CENA                     (Kč bez DPH / měsíc)</t>
  </si>
  <si>
    <t>PRÁCE NA ZÁKLADĚ POŽADAVKU OBJEDNATELE</t>
  </si>
  <si>
    <t>DESINFEKCE            (Kč bez DPH / měsíc)</t>
  </si>
  <si>
    <t>PROVOZ VRÁTNICE (Kč bez DPH / měsíc)</t>
  </si>
  <si>
    <t>ÚDRŽBA ZELENĚ      (Kč bez DPH / měsíc)</t>
  </si>
  <si>
    <t>ZIMNÍ ÚDRŽBA                        (Kč bez DPH / měsíc)</t>
  </si>
  <si>
    <t>CELKOVÁ CENA ZA PŮDORYSNOU VÝMĚRU                   (Kč bez DPH / měsíc)</t>
  </si>
  <si>
    <t>CELKOVÁ CENA ZA VÝMĚRU MYTÝCH PLOCH OKEN A DVEŘÍ                         (Kč bez DPH /  měsíc)</t>
  </si>
  <si>
    <t>Kalendářní měsíc</t>
  </si>
  <si>
    <t>Kč bez DPH / měsíc</t>
  </si>
  <si>
    <t>CELKOVÁ CENA                     (Kč bez DPH / rok)</t>
  </si>
  <si>
    <t>ŽLUTĚ OZNAČENÉ BUŇKY VYPLNÍ UCHAZEČ</t>
  </si>
  <si>
    <t xml:space="preserve">MIMOŘÁDNÉ PRÁCE PROVEDENÉ NA ZÁKLADĚ POŽADAVKU OBJEDNATELE </t>
  </si>
  <si>
    <t>Celkem Kč bez DPH / měsíc</t>
  </si>
  <si>
    <t>Olomouc - admin.budova Nerudova 1</t>
  </si>
  <si>
    <t>IC6000315233</t>
  </si>
  <si>
    <t xml:space="preserve">49° 35' 22.33200000", 17° 15' 7.72200000"   </t>
  </si>
  <si>
    <t>Nerudova 733/1, Olomouc 779 00</t>
  </si>
  <si>
    <t xml:space="preserve">Provozování vrátnice administrativní budovy OŘ Ostrava - Olomouc - admin.budova Nerudova 733/1, Olomouc </t>
  </si>
  <si>
    <t>2x ročně</t>
  </si>
  <si>
    <t>Výměníková stanice</t>
  </si>
  <si>
    <t>Archiv</t>
  </si>
  <si>
    <t>1S09A</t>
  </si>
  <si>
    <t>1S21A</t>
  </si>
  <si>
    <t>2x týdně</t>
  </si>
  <si>
    <t>1S31A</t>
  </si>
  <si>
    <t>1S49A</t>
  </si>
  <si>
    <t>1S59A</t>
  </si>
  <si>
    <t>1S107</t>
  </si>
  <si>
    <t>1S109</t>
  </si>
  <si>
    <t>1x denně</t>
  </si>
  <si>
    <t>1S13</t>
  </si>
  <si>
    <t>1S14</t>
  </si>
  <si>
    <t>Šatna</t>
  </si>
  <si>
    <t>1S29</t>
  </si>
  <si>
    <t>Trafostanice</t>
  </si>
  <si>
    <t>1S39A</t>
  </si>
  <si>
    <t>Dílna</t>
  </si>
  <si>
    <t>1S55</t>
  </si>
  <si>
    <t>Kuchyň</t>
  </si>
  <si>
    <t>1S56</t>
  </si>
  <si>
    <t>1S57</t>
  </si>
  <si>
    <t>1S57A</t>
  </si>
  <si>
    <t>1S58</t>
  </si>
  <si>
    <t>1S59</t>
  </si>
  <si>
    <t>1S61</t>
  </si>
  <si>
    <t>1S62</t>
  </si>
  <si>
    <t>1S63</t>
  </si>
  <si>
    <t>1S64</t>
  </si>
  <si>
    <t>Vrátnice</t>
  </si>
  <si>
    <t>1S65</t>
  </si>
  <si>
    <t>1S66</t>
  </si>
  <si>
    <t>1S67</t>
  </si>
  <si>
    <t>1S68</t>
  </si>
  <si>
    <t>1S69</t>
  </si>
  <si>
    <t>1S71</t>
  </si>
  <si>
    <t>1S72</t>
  </si>
  <si>
    <t>1S73</t>
  </si>
  <si>
    <t>1S74</t>
  </si>
  <si>
    <t>1S75</t>
  </si>
  <si>
    <t>1S76</t>
  </si>
  <si>
    <t>1S78</t>
  </si>
  <si>
    <t>1S78A</t>
  </si>
  <si>
    <t>1S79</t>
  </si>
  <si>
    <t>1S81</t>
  </si>
  <si>
    <t>1S81A</t>
  </si>
  <si>
    <t>1S82</t>
  </si>
  <si>
    <t>1S83</t>
  </si>
  <si>
    <t>1S84</t>
  </si>
  <si>
    <t>1S85</t>
  </si>
  <si>
    <t>1S86</t>
  </si>
  <si>
    <t>1S87</t>
  </si>
  <si>
    <t>1S88</t>
  </si>
  <si>
    <t>Chodba a schodiště</t>
  </si>
  <si>
    <t>1S89</t>
  </si>
  <si>
    <t>1S91</t>
  </si>
  <si>
    <t>1S92</t>
  </si>
  <si>
    <t>1S93</t>
  </si>
  <si>
    <t>1S94</t>
  </si>
  <si>
    <t>1S95</t>
  </si>
  <si>
    <t>1S96</t>
  </si>
  <si>
    <t>1S97</t>
  </si>
  <si>
    <t>1S98</t>
  </si>
  <si>
    <t>0P102</t>
  </si>
  <si>
    <t>teraco</t>
  </si>
  <si>
    <t>0P103</t>
  </si>
  <si>
    <t>0P105</t>
  </si>
  <si>
    <t>0P106</t>
  </si>
  <si>
    <t>0P107</t>
  </si>
  <si>
    <t>0P108</t>
  </si>
  <si>
    <t>0P39A</t>
  </si>
  <si>
    <t>Ostatní technologie</t>
  </si>
  <si>
    <t>0P34</t>
  </si>
  <si>
    <t>0P36</t>
  </si>
  <si>
    <t>0P48</t>
  </si>
  <si>
    <t>0P68</t>
  </si>
  <si>
    <t>0P76</t>
  </si>
  <si>
    <t>0P81</t>
  </si>
  <si>
    <t>0P83</t>
  </si>
  <si>
    <t>0P84</t>
  </si>
  <si>
    <t>0P85</t>
  </si>
  <si>
    <t>0P86</t>
  </si>
  <si>
    <t>0P87</t>
  </si>
  <si>
    <t>0P88</t>
  </si>
  <si>
    <t>0P11A</t>
  </si>
  <si>
    <t>0P19A</t>
  </si>
  <si>
    <t>0P29A</t>
  </si>
  <si>
    <t>0P49A</t>
  </si>
  <si>
    <t>0P59A</t>
  </si>
  <si>
    <t>0P69A</t>
  </si>
  <si>
    <t>0P81A</t>
  </si>
  <si>
    <t>0P98</t>
  </si>
  <si>
    <t>0P99</t>
  </si>
  <si>
    <t>WC ženy</t>
  </si>
  <si>
    <t>1P09A</t>
  </si>
  <si>
    <t>1P106</t>
  </si>
  <si>
    <t>1P107</t>
  </si>
  <si>
    <t>1P108</t>
  </si>
  <si>
    <t>1P109</t>
  </si>
  <si>
    <t>1P16</t>
  </si>
  <si>
    <t>1P21A</t>
  </si>
  <si>
    <t>1P29</t>
  </si>
  <si>
    <t>1P29A</t>
  </si>
  <si>
    <t>1P41A</t>
  </si>
  <si>
    <t>1P42</t>
  </si>
  <si>
    <t>1P51A</t>
  </si>
  <si>
    <t>Ústředna</t>
  </si>
  <si>
    <t>1P61A</t>
  </si>
  <si>
    <t>1P68</t>
  </si>
  <si>
    <t>1P69</t>
  </si>
  <si>
    <t>1P71</t>
  </si>
  <si>
    <t>1P72</t>
  </si>
  <si>
    <t>1P73</t>
  </si>
  <si>
    <t>1P74</t>
  </si>
  <si>
    <t>1P75</t>
  </si>
  <si>
    <t>1P76</t>
  </si>
  <si>
    <t>1P78</t>
  </si>
  <si>
    <t>1P79</t>
  </si>
  <si>
    <t>1P81</t>
  </si>
  <si>
    <t>1P81A</t>
  </si>
  <si>
    <t>1P82</t>
  </si>
  <si>
    <t>1P83</t>
  </si>
  <si>
    <t>1P84</t>
  </si>
  <si>
    <t>1P85</t>
  </si>
  <si>
    <t>1P86</t>
  </si>
  <si>
    <t>1P87</t>
  </si>
  <si>
    <t>1P88</t>
  </si>
  <si>
    <t>1P89</t>
  </si>
  <si>
    <t>1P91</t>
  </si>
  <si>
    <t>1P91A</t>
  </si>
  <si>
    <t>1P92</t>
  </si>
  <si>
    <t>1P93</t>
  </si>
  <si>
    <t>1P94</t>
  </si>
  <si>
    <t>1P95</t>
  </si>
  <si>
    <t>1P112</t>
  </si>
  <si>
    <t>1P113</t>
  </si>
  <si>
    <t>1P115</t>
  </si>
  <si>
    <t>1P116</t>
  </si>
  <si>
    <t>2P17</t>
  </si>
  <si>
    <t>2P39</t>
  </si>
  <si>
    <t>2P41</t>
  </si>
  <si>
    <t>2P42</t>
  </si>
  <si>
    <t>2P43</t>
  </si>
  <si>
    <t>2P44</t>
  </si>
  <si>
    <t>2P45</t>
  </si>
  <si>
    <t>2P46</t>
  </si>
  <si>
    <t>2P47</t>
  </si>
  <si>
    <t>2P48</t>
  </si>
  <si>
    <t>2P49</t>
  </si>
  <si>
    <t>2P51</t>
  </si>
  <si>
    <t>2P52</t>
  </si>
  <si>
    <t>2P53</t>
  </si>
  <si>
    <t>2P54</t>
  </si>
  <si>
    <t>2P55</t>
  </si>
  <si>
    <t>2P56</t>
  </si>
  <si>
    <t>2P57</t>
  </si>
  <si>
    <t>2P58</t>
  </si>
  <si>
    <t>2P59</t>
  </si>
  <si>
    <t>2P61</t>
  </si>
  <si>
    <t>2P62</t>
  </si>
  <si>
    <t>2P63</t>
  </si>
  <si>
    <t>2P64</t>
  </si>
  <si>
    <t>2P65</t>
  </si>
  <si>
    <t>2P66</t>
  </si>
  <si>
    <t>2P67</t>
  </si>
  <si>
    <t>2P68</t>
  </si>
  <si>
    <t>2P69</t>
  </si>
  <si>
    <t>2P71</t>
  </si>
  <si>
    <t>2P72</t>
  </si>
  <si>
    <t>2P73</t>
  </si>
  <si>
    <t>2P73A</t>
  </si>
  <si>
    <t>2P74</t>
  </si>
  <si>
    <t>2P75</t>
  </si>
  <si>
    <t>2P76</t>
  </si>
  <si>
    <t>2P77</t>
  </si>
  <si>
    <t>2P78</t>
  </si>
  <si>
    <t>2P79</t>
  </si>
  <si>
    <t>2P09A</t>
  </si>
  <si>
    <t>2P19A</t>
  </si>
  <si>
    <t>2P31A</t>
  </si>
  <si>
    <t>2P39A</t>
  </si>
  <si>
    <t>2P49A</t>
  </si>
  <si>
    <t>2P61A</t>
  </si>
  <si>
    <t>2P71A</t>
  </si>
  <si>
    <t>2P79A</t>
  </si>
  <si>
    <t>2P89</t>
  </si>
  <si>
    <t>2P91</t>
  </si>
  <si>
    <t>2P92</t>
  </si>
  <si>
    <t>2P93</t>
  </si>
  <si>
    <t>2P94</t>
  </si>
  <si>
    <t>2P95</t>
  </si>
  <si>
    <t>2P96</t>
  </si>
  <si>
    <t>2P97</t>
  </si>
  <si>
    <t>2P98</t>
  </si>
  <si>
    <t>Komora</t>
  </si>
  <si>
    <t>3P33</t>
  </si>
  <si>
    <t>3P42</t>
  </si>
  <si>
    <t>3P43</t>
  </si>
  <si>
    <t>3P44</t>
  </si>
  <si>
    <t>3P45</t>
  </si>
  <si>
    <t>3P46</t>
  </si>
  <si>
    <t>3P48</t>
  </si>
  <si>
    <t>3P49</t>
  </si>
  <si>
    <t>3P51</t>
  </si>
  <si>
    <t>3P52</t>
  </si>
  <si>
    <t>3P53</t>
  </si>
  <si>
    <t>3P54</t>
  </si>
  <si>
    <t>3P55</t>
  </si>
  <si>
    <t>3P56</t>
  </si>
  <si>
    <t>3P57</t>
  </si>
  <si>
    <t>3P58</t>
  </si>
  <si>
    <t>3P59</t>
  </si>
  <si>
    <t>3P61</t>
  </si>
  <si>
    <t>3P62</t>
  </si>
  <si>
    <t>3P63</t>
  </si>
  <si>
    <t>3P64</t>
  </si>
  <si>
    <t>3P65</t>
  </si>
  <si>
    <t>3P66</t>
  </si>
  <si>
    <t>3P67</t>
  </si>
  <si>
    <t>3P68</t>
  </si>
  <si>
    <t>3P69</t>
  </si>
  <si>
    <t>3P71</t>
  </si>
  <si>
    <t>3P72</t>
  </si>
  <si>
    <t>3P73</t>
  </si>
  <si>
    <t>Nocležna</t>
  </si>
  <si>
    <t>3P74</t>
  </si>
  <si>
    <t>3P75</t>
  </si>
  <si>
    <t>3P76</t>
  </si>
  <si>
    <t>3P77</t>
  </si>
  <si>
    <t>3P09A</t>
  </si>
  <si>
    <t>3P19A</t>
  </si>
  <si>
    <t>3P29A</t>
  </si>
  <si>
    <t>3P41A</t>
  </si>
  <si>
    <t>3P51A</t>
  </si>
  <si>
    <t>3P59A</t>
  </si>
  <si>
    <t>3P69A</t>
  </si>
  <si>
    <t>3P86</t>
  </si>
  <si>
    <t>3P87</t>
  </si>
  <si>
    <t>3P88</t>
  </si>
  <si>
    <t>3P91</t>
  </si>
  <si>
    <t>3P92</t>
  </si>
  <si>
    <t>3P94</t>
  </si>
  <si>
    <t>3P95</t>
  </si>
  <si>
    <t>3P97</t>
  </si>
  <si>
    <t>4P01</t>
  </si>
  <si>
    <t>4P02</t>
  </si>
  <si>
    <t>4P03</t>
  </si>
  <si>
    <t>4P04</t>
  </si>
  <si>
    <t>4P05</t>
  </si>
  <si>
    <t>4P06</t>
  </si>
  <si>
    <t>4P07</t>
  </si>
  <si>
    <t>4P08</t>
  </si>
  <si>
    <t>4P09</t>
  </si>
  <si>
    <t>4P11</t>
  </si>
  <si>
    <t>4P12</t>
  </si>
  <si>
    <t>4P13</t>
  </si>
  <si>
    <t>4P14</t>
  </si>
  <si>
    <t>4P15</t>
  </si>
  <si>
    <t>4P16</t>
  </si>
  <si>
    <t>4P17</t>
  </si>
  <si>
    <t>4P18</t>
  </si>
  <si>
    <t>4P19</t>
  </si>
  <si>
    <t>4P21</t>
  </si>
  <si>
    <t>4P22</t>
  </si>
  <si>
    <t>4P23</t>
  </si>
  <si>
    <t>4P24</t>
  </si>
  <si>
    <t>Sprchy</t>
  </si>
  <si>
    <t>0P01A</t>
  </si>
  <si>
    <t>0P104</t>
  </si>
  <si>
    <t>Výtahová šachta</t>
  </si>
  <si>
    <t>Adm. Budova</t>
  </si>
  <si>
    <t>PODATELNA</t>
  </si>
  <si>
    <t>Kancelář (technická - kopírka plotr)</t>
  </si>
  <si>
    <t>Koberec</t>
  </si>
  <si>
    <t>1/2 PVC, 1/2 koberec</t>
  </si>
  <si>
    <t xml:space="preserve">Provozování vrátnice administrativní budovy OŘ Ostrava-admin.budova Nerudova 733/1, Olomouc </t>
  </si>
  <si>
    <t xml:space="preserve">MIMOŘÁDNÉ ÚDRŽBOVÉ PRÁCE PROVEDENÉ NA ZÁKLADĚ POŽADAVKU OBJEDNATELE </t>
  </si>
  <si>
    <t>40 hod</t>
  </si>
  <si>
    <t>Kancelář  (kancelář)</t>
  </si>
  <si>
    <t xml:space="preserve">Kancelář </t>
  </si>
  <si>
    <t>okna</t>
  </si>
  <si>
    <r>
      <t>typ G</t>
    </r>
    <r>
      <rPr>
        <sz val="11"/>
        <rFont val="Arial"/>
        <family val="2"/>
      </rPr>
      <t xml:space="preserve"> - </t>
    </r>
    <r>
      <rPr>
        <sz val="10"/>
        <rFont val="Arial"/>
        <family val="2"/>
      </rPr>
      <t>každodenní mytí a leštění vnitřních vitrín a prosklených dveří na chodbách včetně rámů a klik, mytí a leštění hlavních vstupních dveří a posuvných prosklených dveří</t>
    </r>
  </si>
  <si>
    <t xml:space="preserve">vnitřní dveře, zárubně </t>
  </si>
  <si>
    <t>vstupní dveře venkovní a vnitřní prosklené</t>
  </si>
  <si>
    <t xml:space="preserve">PRÁCE PROVEDENÉ NA ZÁKLADĚ POŽADAVKU OBJEDNATELE (NAPŘ. OPRAVNÉ A ÚDRŽBOVÉ PRÁCE.) </t>
  </si>
  <si>
    <t>průměr / měsíc</t>
  </si>
  <si>
    <t>sklad (nově garáž o 6-ti stáních)</t>
  </si>
  <si>
    <t>Chodba (nově garáž o 6-ti stáních)</t>
  </si>
  <si>
    <t>sklad (nově stání pro kola)</t>
  </si>
  <si>
    <t>Sklad (nově WC ženy)</t>
  </si>
  <si>
    <t>Sklad (nově WC muži)</t>
  </si>
  <si>
    <t xml:space="preserve">Kancelář (nově denní místnost) </t>
  </si>
  <si>
    <t xml:space="preserve">Archiv </t>
  </si>
  <si>
    <t>sklad (nově šatna ženy)</t>
  </si>
  <si>
    <t>Sklad (nově kancelář)</t>
  </si>
  <si>
    <t>1S18A</t>
  </si>
  <si>
    <t>nově vzniklá místnost (dílna)</t>
  </si>
  <si>
    <t>Sklad (nově provozní sklad)</t>
  </si>
  <si>
    <t>1S17A</t>
  </si>
  <si>
    <t>nově vzniklá místnost (sklad OOP a nářadí)</t>
  </si>
  <si>
    <t>Chodba (nová chodba)</t>
  </si>
  <si>
    <t>nově vzniklá místnost (úklid)</t>
  </si>
  <si>
    <t>1S91A</t>
  </si>
  <si>
    <t>Úklidová místnost (nově WC ženy)</t>
  </si>
  <si>
    <t>zasedací místnost (nově konf.místnost)</t>
  </si>
  <si>
    <t>sklad (nově bufet)</t>
  </si>
  <si>
    <t>sklad (nově WC muži+ženy+úklid)</t>
  </si>
  <si>
    <r>
      <t>typ C</t>
    </r>
    <r>
      <rPr>
        <sz val="11"/>
        <rFont val="Arial"/>
        <family val="2"/>
      </rPr>
      <t xml:space="preserve"> - </t>
    </r>
    <r>
      <rPr>
        <sz val="10"/>
        <rFont val="Arial"/>
        <family val="2"/>
      </rPr>
      <t>mokré desinfekční vytírání podlahových ploch, odstranění skvrn a hrubého znečištění, umytí a desinfekce sanitárního vybavení (umývadlo, mísa WC, pisoár, sprcha, sprchový kout, baterie), zrcadel, zásobníků, vysoušečů rukou, dávkovačů, košů, štětek WC, kuchyňské linky, dřezu, ledniček, el. konvic, mikrovlných trub, umytí klik od dveří a vypínačů. Dodávka a průběžné doplňování toaletního papíru, tekutého mýdla, papírových ručníků,desinfekčních prostředků do WC mís, pisoárových kostek a osvěžovačů vzduchu do WC kabin. Mytí a leštění keramických obkladů, mokré čištění a leštění sprchových zástěn, mokré čištění a leštění kuchyňské linky, hygienické ošetření ledniček, ometení pavučin - jedná se o prostory sociálních zaříení a kuchyněk</t>
    </r>
  </si>
  <si>
    <t>1x týdně</t>
  </si>
  <si>
    <t>1x měsíčně</t>
  </si>
  <si>
    <t>Provoz vrátnice (24 hodin, 7 dní v týdnu)</t>
  </si>
  <si>
    <t>zásobník na dezinfekci</t>
  </si>
  <si>
    <t>List 1a:</t>
  </si>
  <si>
    <t>Kategorie činností (typy úklidů)</t>
  </si>
  <si>
    <t>List 1b:</t>
  </si>
  <si>
    <t>Administrativní budova Nerudova 1, Olomouc (výměry konkrétních ploch, k nimž se váže provádění úklidu + ceny)</t>
  </si>
  <si>
    <t>List 1c:</t>
  </si>
  <si>
    <t>Provoz vrátnice</t>
  </si>
  <si>
    <t>List 1e:</t>
  </si>
  <si>
    <t>Údržba zeleně</t>
  </si>
  <si>
    <t>List 1f:</t>
  </si>
  <si>
    <t>Zimní údržba</t>
  </si>
  <si>
    <t>List 1g:</t>
  </si>
  <si>
    <t>Práce na základě požadavků</t>
  </si>
  <si>
    <t>Rekapitulace ceny</t>
  </si>
  <si>
    <t>List 1d:</t>
  </si>
  <si>
    <r>
      <rPr>
        <b/>
        <sz val="14"/>
        <rFont val="Arial"/>
        <family val="2"/>
      </rPr>
      <t>VÝKAZ VÝMĚR</t>
    </r>
    <r>
      <rPr>
        <sz val="14"/>
        <rFont val="Arial"/>
        <family val="2"/>
      </rPr>
      <t xml:space="preserve">     "Zajištění servisních služeb v administrativní budově OŘ Ostrava - ul. 
                        Nerudova 773/1, Olomouc"</t>
    </r>
  </si>
  <si>
    <t>takto podbarvené buňky jsou určeny k doplnění účastníkem (na listu 1b-1f) !</t>
  </si>
  <si>
    <t>CELKOVÁ CENA (KČ BEZ DPH)</t>
  </si>
  <si>
    <t>CELKOVÁ CENA (Kč bez DPH /12 měsíců)</t>
  </si>
  <si>
    <t>MIMOŘÁDNÉ ČINNOSTI</t>
  </si>
  <si>
    <t>DESINFEKCE</t>
  </si>
  <si>
    <t>PRAVIDELNÝ ÚKLID</t>
  </si>
  <si>
    <t>PROVOZ VRÁTNICE</t>
  </si>
  <si>
    <t xml:space="preserve">PRÁCE PROVEDENÉ NA ZÁKLADĚ POŽADAVKU OBJEDNATELE (NAPŘ. ČIŠTĚNÍ KOBERCŮ, ČALOUNĚNÍ, ÚDRŽBA ZELENĚ, ZIMNÍ ÚDRŽBA APOD.) </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</si>
</sst>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 ##,000_);[Red]\([$€-2]\ #\ ##,000\)"/>
    <numFmt numFmtId="173" formatCode="[$-405]dddd\ d\.\ mmmm\ yyyy"/>
    <numFmt numFmtId="174" formatCode="0.00\ %"/>
    <numFmt numFmtId="175" formatCode="\+000,000,000,000"/>
    <numFmt numFmtId="176" formatCode="0.00000"/>
    <numFmt numFmtId="177" formatCode="0.0000"/>
    <numFmt numFmtId="178" formatCode="0.0"/>
  </numFmts>
  <fonts count="118">
    <font>
      <sz val="11"/>
      <color theme="1"/>
      <name val="Calibri"/>
      <family val="2"/>
    </font>
    <font>
      <sz val="11"/>
      <color indexed="8"/>
      <name val="Calibri"/>
      <family val="2"/>
    </font>
    <font>
      <sz val="10"/>
      <name val="Arial"/>
      <family val="2"/>
    </font>
    <font>
      <b/>
      <sz val="10"/>
      <name val="Arial"/>
      <family val="2"/>
    </font>
    <font>
      <sz val="14"/>
      <name val="Arial"/>
      <family val="2"/>
    </font>
    <font>
      <b/>
      <sz val="11"/>
      <name val="Arial"/>
      <family val="2"/>
    </font>
    <font>
      <sz val="12"/>
      <name val="Arial"/>
      <family val="2"/>
    </font>
    <font>
      <b/>
      <sz val="10"/>
      <name val="Tahoma"/>
      <family val="2"/>
    </font>
    <font>
      <b/>
      <sz val="16"/>
      <name val="Tahoma"/>
      <family val="2"/>
    </font>
    <font>
      <b/>
      <sz val="12"/>
      <name val="Tahoma"/>
      <family val="2"/>
    </font>
    <font>
      <sz val="10"/>
      <name val="Tahoma"/>
      <family val="2"/>
    </font>
    <font>
      <b/>
      <sz val="9"/>
      <name val="Tahoma"/>
      <family val="2"/>
    </font>
    <font>
      <b/>
      <vertAlign val="superscript"/>
      <sz val="9"/>
      <name val="Tahoma"/>
      <family val="2"/>
    </font>
    <font>
      <sz val="16"/>
      <name val="Arial"/>
      <family val="2"/>
    </font>
    <font>
      <b/>
      <sz val="11"/>
      <name val="Tahoma"/>
      <family val="2"/>
    </font>
    <font>
      <sz val="15"/>
      <name val="Arial"/>
      <family val="2"/>
    </font>
    <font>
      <sz val="11"/>
      <name val="Arial"/>
      <family val="2"/>
    </font>
    <font>
      <sz val="11"/>
      <name val="Times New Roman"/>
      <family val="1"/>
    </font>
    <font>
      <b/>
      <sz val="10"/>
      <color indexed="8"/>
      <name val="Arial"/>
      <family val="2"/>
    </font>
    <font>
      <sz val="11"/>
      <name val="Tahoma"/>
      <family val="2"/>
    </font>
    <font>
      <b/>
      <sz val="14"/>
      <name val="Arial"/>
      <family val="2"/>
    </font>
    <font>
      <b/>
      <sz val="9"/>
      <color indexed="8"/>
      <name val="Arial"/>
      <family val="2"/>
    </font>
    <font>
      <b/>
      <sz val="9"/>
      <name val="Arial"/>
      <family val="2"/>
    </font>
    <font>
      <sz val="9"/>
      <color indexed="8"/>
      <name val="Arial"/>
      <family val="2"/>
    </font>
    <font>
      <sz val="10"/>
      <name val="Verdana"/>
      <family val="2"/>
    </font>
    <font>
      <b/>
      <sz val="10"/>
      <name val="Verdana"/>
      <family val="2"/>
    </font>
    <font>
      <b/>
      <sz val="8"/>
      <name val="Tahoma"/>
      <family val="2"/>
    </font>
    <font>
      <sz val="8"/>
      <name val="Tahoma"/>
      <family val="2"/>
    </font>
    <font>
      <b/>
      <sz val="11"/>
      <name val="Verdana"/>
      <family val="2"/>
    </font>
    <font>
      <sz val="8"/>
      <name val="Verdana"/>
      <family val="2"/>
    </font>
    <font>
      <b/>
      <sz val="16"/>
      <name val="Verdana"/>
      <family val="2"/>
    </font>
    <font>
      <b/>
      <sz val="12"/>
      <name val="Arial"/>
      <family val="2"/>
    </font>
    <font>
      <sz val="11"/>
      <color indexed="9"/>
      <name val="Calibri"/>
      <family val="2"/>
    </font>
    <font>
      <b/>
      <sz val="11"/>
      <color indexed="8"/>
      <name val="Calibri"/>
      <family val="2"/>
    </font>
    <font>
      <sz val="10"/>
      <color indexed="8"/>
      <name val="Calibri"/>
      <family val="2"/>
    </font>
    <font>
      <u val="single"/>
      <sz val="11"/>
      <color indexed="12"/>
      <name val="Calibri"/>
      <family val="2"/>
    </font>
    <font>
      <b/>
      <sz val="11"/>
      <color indexed="9"/>
      <name val="Calibri"/>
      <family val="2"/>
    </font>
    <font>
      <b/>
      <sz val="15"/>
      <color indexed="56"/>
      <name val="Calibri"/>
      <family val="2"/>
    </font>
    <font>
      <b/>
      <sz val="18"/>
      <color indexed="10"/>
      <name val="Calibri"/>
      <family val="2"/>
    </font>
    <font>
      <b/>
      <sz val="13"/>
      <color indexed="56"/>
      <name val="Calibri"/>
      <family val="2"/>
    </font>
    <font>
      <b/>
      <sz val="11"/>
      <color indexed="56"/>
      <name val="Calibri"/>
      <family val="2"/>
    </font>
    <font>
      <b/>
      <sz val="9"/>
      <name val="Calibri"/>
      <family val="2"/>
    </font>
    <font>
      <b/>
      <sz val="18"/>
      <color indexed="56"/>
      <name val="Cambria"/>
      <family val="2"/>
    </font>
    <font>
      <sz val="24"/>
      <color indexed="62"/>
      <name val="Cambria"/>
      <family val="2"/>
    </font>
    <font>
      <sz val="11"/>
      <color indexed="60"/>
      <name val="Calibri"/>
      <family val="2"/>
    </font>
    <font>
      <sz val="11"/>
      <color indexed="8"/>
      <name val="Verdana"/>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Calibri"/>
      <family val="2"/>
    </font>
    <font>
      <sz val="10"/>
      <color indexed="8"/>
      <name val="Arial"/>
      <family val="2"/>
    </font>
    <font>
      <sz val="10"/>
      <color indexed="10"/>
      <name val="Tahoma"/>
      <family val="2"/>
    </font>
    <font>
      <b/>
      <sz val="14"/>
      <color indexed="8"/>
      <name val="Verdana"/>
      <family val="2"/>
    </font>
    <font>
      <b/>
      <sz val="14"/>
      <color indexed="8"/>
      <name val="Calibri"/>
      <family val="2"/>
    </font>
    <font>
      <b/>
      <sz val="12"/>
      <color indexed="8"/>
      <name val="Arial"/>
      <family val="2"/>
    </font>
    <font>
      <b/>
      <sz val="11"/>
      <color indexed="8"/>
      <name val="Arial"/>
      <family val="2"/>
    </font>
    <font>
      <b/>
      <sz val="10"/>
      <color indexed="8"/>
      <name val="Verdana"/>
      <family val="2"/>
    </font>
    <font>
      <sz val="10"/>
      <color indexed="8"/>
      <name val="Verdana"/>
      <family val="2"/>
    </font>
    <font>
      <b/>
      <sz val="11"/>
      <color indexed="8"/>
      <name val="Verdana"/>
      <family val="2"/>
    </font>
    <font>
      <sz val="8"/>
      <color indexed="8"/>
      <name val="Verdana"/>
      <family val="2"/>
    </font>
    <font>
      <sz val="8"/>
      <color indexed="8"/>
      <name val="Calibri"/>
      <family val="2"/>
    </font>
    <font>
      <b/>
      <sz val="12"/>
      <name val="Calibri"/>
      <family val="2"/>
    </font>
    <font>
      <b/>
      <sz val="11"/>
      <color indexed="10"/>
      <name val="Verdana"/>
      <family val="2"/>
    </font>
    <font>
      <sz val="8"/>
      <name val="Calibri"/>
      <family val="2"/>
    </font>
    <font>
      <sz val="12"/>
      <color indexed="8"/>
      <name val="Arial"/>
      <family val="2"/>
    </font>
    <font>
      <sz val="8"/>
      <color indexed="8"/>
      <name val="Arial"/>
      <family val="2"/>
    </font>
    <font>
      <sz val="10"/>
      <color indexed="10"/>
      <name val="Verdana"/>
      <family val="2"/>
    </font>
    <font>
      <sz val="8"/>
      <color indexed="10"/>
      <name val="Verdana"/>
      <family val="2"/>
    </font>
    <font>
      <sz val="8"/>
      <color indexed="10"/>
      <name val="Calibri"/>
      <family val="2"/>
    </font>
    <font>
      <sz val="8"/>
      <name val="Segoe UI"/>
      <family val="2"/>
    </font>
    <font>
      <sz val="11"/>
      <color theme="0"/>
      <name val="Calibri"/>
      <family val="2"/>
    </font>
    <font>
      <b/>
      <sz val="11"/>
      <color theme="1"/>
      <name val="Calibri"/>
      <family val="2"/>
    </font>
    <font>
      <sz val="10"/>
      <color theme="1"/>
      <name val="Calibri"/>
      <family val="2"/>
    </font>
    <font>
      <u val="single"/>
      <sz val="11"/>
      <color theme="10"/>
      <name val="Calibri"/>
      <family val="2"/>
    </font>
    <font>
      <b/>
      <sz val="11"/>
      <color theme="0"/>
      <name val="Calibri"/>
      <family val="2"/>
    </font>
    <font>
      <b/>
      <sz val="15"/>
      <color theme="3"/>
      <name val="Calibri"/>
      <family val="2"/>
    </font>
    <font>
      <b/>
      <sz val="18"/>
      <color theme="5"/>
      <name val="Calibri"/>
      <family val="2"/>
    </font>
    <font>
      <b/>
      <sz val="13"/>
      <color theme="3"/>
      <name val="Calibri"/>
      <family val="2"/>
    </font>
    <font>
      <b/>
      <sz val="11"/>
      <color theme="3"/>
      <name val="Calibri"/>
      <family val="2"/>
    </font>
    <font>
      <b/>
      <sz val="18"/>
      <color theme="3"/>
      <name val="Cambria"/>
      <family val="2"/>
    </font>
    <font>
      <sz val="24"/>
      <color theme="4"/>
      <name val="Cambria"/>
      <family val="2"/>
    </font>
    <font>
      <sz val="11"/>
      <color rgb="FF9C6500"/>
      <name val="Calibri"/>
      <family val="2"/>
    </font>
    <font>
      <sz val="11"/>
      <color theme="1"/>
      <name val="Verdana"/>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1"/>
      <name val="Arial"/>
      <family val="2"/>
    </font>
    <font>
      <sz val="10"/>
      <color rgb="FFFF0000"/>
      <name val="Tahoma"/>
      <family val="2"/>
    </font>
    <font>
      <b/>
      <sz val="14"/>
      <color theme="1"/>
      <name val="Verdana"/>
      <family val="2"/>
    </font>
    <font>
      <b/>
      <sz val="14"/>
      <color theme="1"/>
      <name val="Calibri"/>
      <family val="2"/>
    </font>
    <font>
      <b/>
      <sz val="12"/>
      <color theme="1"/>
      <name val="Arial"/>
      <family val="2"/>
    </font>
    <font>
      <b/>
      <sz val="11"/>
      <color theme="1"/>
      <name val="Arial"/>
      <family val="2"/>
    </font>
    <font>
      <b/>
      <sz val="9"/>
      <color theme="1"/>
      <name val="Arial"/>
      <family val="2"/>
    </font>
    <font>
      <b/>
      <sz val="10"/>
      <color theme="1"/>
      <name val="Verdana"/>
      <family val="2"/>
    </font>
    <font>
      <sz val="10"/>
      <color theme="1"/>
      <name val="Verdana"/>
      <family val="2"/>
    </font>
    <font>
      <b/>
      <sz val="11"/>
      <color theme="1"/>
      <name val="Verdana"/>
      <family val="2"/>
    </font>
    <font>
      <sz val="8"/>
      <color theme="1"/>
      <name val="Verdana"/>
      <family val="2"/>
    </font>
    <font>
      <sz val="8"/>
      <color theme="1"/>
      <name val="Calibri"/>
      <family val="2"/>
    </font>
    <font>
      <b/>
      <sz val="11"/>
      <color rgb="FFFF0000"/>
      <name val="Verdana"/>
      <family val="2"/>
    </font>
    <font>
      <sz val="12"/>
      <color theme="1"/>
      <name val="Arial"/>
      <family val="2"/>
    </font>
    <font>
      <sz val="8"/>
      <color theme="1"/>
      <name val="Arial"/>
      <family val="2"/>
    </font>
    <font>
      <sz val="10"/>
      <color rgb="FFFF0000"/>
      <name val="Verdana"/>
      <family val="2"/>
    </font>
    <font>
      <sz val="8"/>
      <color rgb="FFFF0000"/>
      <name val="Verdana"/>
      <family val="2"/>
    </font>
    <font>
      <sz val="8"/>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theme="0" tint="-0.04997999966144562"/>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0"/>
        <bgColor indexed="64"/>
      </patternFill>
    </fill>
  </fills>
  <borders count="84">
    <border>
      <left/>
      <right/>
      <top/>
      <bottom/>
      <diagonal/>
    </border>
    <border>
      <left>
        <color indexed="63"/>
      </left>
      <right>
        <color indexed="63"/>
      </right>
      <top style="thin">
        <color theme="4"/>
      </top>
      <bottom style="double">
        <color theme="4"/>
      </botto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medium">
        <color theme="6"/>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medium"/>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medium"/>
    </border>
    <border>
      <left>
        <color indexed="63"/>
      </left>
      <right>
        <color indexed="63"/>
      </right>
      <top style="thin"/>
      <bottom>
        <color indexed="63"/>
      </bottom>
    </border>
    <border>
      <left>
        <color indexed="63"/>
      </left>
      <right style="thin"/>
      <top style="thin"/>
      <bottom style="medium"/>
    </border>
    <border>
      <left style="thin"/>
      <right style="thin"/>
      <top>
        <color indexed="63"/>
      </top>
      <bottom>
        <color indexed="63"/>
      </bottom>
    </border>
    <border>
      <left style="thin"/>
      <right>
        <color indexed="63"/>
      </right>
      <top style="thin"/>
      <bottom style="thin"/>
    </border>
    <border>
      <left style="thin"/>
      <right style="thin"/>
      <top style="medium"/>
      <bottom>
        <color indexed="63"/>
      </bottom>
    </border>
    <border>
      <left style="thin"/>
      <right style="thin"/>
      <top style="hair"/>
      <bottom style="hair"/>
    </border>
    <border>
      <left style="thin"/>
      <right style="thin"/>
      <top style="medium"/>
      <bottom style="hair"/>
    </border>
    <border>
      <left style="thin"/>
      <right style="medium"/>
      <top style="medium"/>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medium"/>
      <right style="thin"/>
      <top style="medium"/>
      <bottom style="hair"/>
    </border>
    <border>
      <left style="medium"/>
      <right style="thin"/>
      <top style="hair"/>
      <bottom style="hair"/>
    </border>
    <border>
      <left style="medium"/>
      <right style="thin"/>
      <top style="hair"/>
      <bottom>
        <color indexed="63"/>
      </bottom>
    </border>
    <border>
      <left style="thin"/>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thin"/>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medium"/>
    </border>
    <border>
      <left style="thin"/>
      <right>
        <color indexed="63"/>
      </right>
      <top style="thin"/>
      <bottom style="mediu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thin"/>
      <top>
        <color indexed="63"/>
      </top>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thin"/>
      <right>
        <color indexed="63"/>
      </right>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hair"/>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8" fillId="0" borderId="2">
      <alignment vertical="center"/>
      <protection/>
    </xf>
    <xf numFmtId="0" fontId="79" fillId="0" borderId="0" applyNumberFormat="0" applyFill="0" applyBorder="0" applyAlignment="0" applyProtection="0"/>
    <xf numFmtId="0" fontId="80" fillId="2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4" applyNumberFormat="0" applyFill="0" applyAlignment="0" applyProtection="0"/>
    <xf numFmtId="0" fontId="82" fillId="0" borderId="0"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41" fillId="0" borderId="7" applyFont="0">
      <alignment/>
      <protection/>
    </xf>
    <xf numFmtId="0" fontId="85" fillId="0" borderId="0" applyNumberFormat="0" applyFill="0" applyBorder="0" applyAlignment="0" applyProtection="0"/>
    <xf numFmtId="0" fontId="86" fillId="0" borderId="0" applyNumberFormat="0" applyFill="0" applyBorder="0" applyAlignment="0" applyProtection="0"/>
    <xf numFmtId="0" fontId="87" fillId="21" borderId="0" applyNumberFormat="0" applyBorder="0" applyAlignment="0" applyProtection="0"/>
    <xf numFmtId="0" fontId="2" fillId="0" borderId="0">
      <alignment/>
      <protection/>
    </xf>
    <xf numFmtId="0" fontId="78"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88"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8" fillId="0" borderId="0">
      <alignment/>
      <protection/>
    </xf>
    <xf numFmtId="0" fontId="2" fillId="0" borderId="0">
      <alignment/>
      <protection/>
    </xf>
    <xf numFmtId="0" fontId="88" fillId="0" borderId="0">
      <alignment/>
      <protection/>
    </xf>
    <xf numFmtId="0" fontId="78" fillId="0" borderId="0">
      <alignment/>
      <protection/>
    </xf>
    <xf numFmtId="0" fontId="78" fillId="22" borderId="0" applyNumberFormat="0" applyFont="0" applyBorder="0" applyAlignment="0" applyProtection="0"/>
    <xf numFmtId="0" fontId="89" fillId="0" borderId="0" applyNumberFormat="0" applyFill="0" applyBorder="0" applyAlignment="0" applyProtection="0"/>
    <xf numFmtId="0" fontId="0" fillId="23" borderId="8" applyNumberFormat="0" applyFont="0" applyAlignment="0" applyProtection="0"/>
    <xf numFmtId="174" fontId="78" fillId="0" borderId="0" applyFont="0" applyFill="0" applyBorder="0" applyAlignment="0">
      <protection/>
    </xf>
    <xf numFmtId="9" fontId="0" fillId="0" borderId="0" applyFont="0" applyFill="0" applyBorder="0" applyAlignment="0" applyProtection="0"/>
    <xf numFmtId="0" fontId="90" fillId="0" borderId="9" applyNumberFormat="0" applyFill="0" applyAlignment="0" applyProtection="0"/>
    <xf numFmtId="0" fontId="91"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0" applyNumberFormat="0" applyAlignment="0" applyProtection="0"/>
    <xf numFmtId="0" fontId="95" fillId="27" borderId="10" applyNumberFormat="0" applyAlignment="0" applyProtection="0"/>
    <xf numFmtId="0" fontId="96" fillId="27" borderId="11" applyNumberFormat="0" applyAlignment="0" applyProtection="0"/>
    <xf numFmtId="0" fontId="97" fillId="0" borderId="0" applyNumberFormat="0" applyFill="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76" fillId="33" borderId="0" applyNumberFormat="0" applyBorder="0" applyAlignment="0" applyProtection="0"/>
  </cellStyleXfs>
  <cellXfs count="351">
    <xf numFmtId="0" fontId="0" fillId="0" borderId="0" xfId="0" applyFont="1" applyAlignment="1">
      <alignment/>
    </xf>
    <xf numFmtId="0" fontId="2" fillId="0" borderId="0" xfId="80">
      <alignment/>
      <protection/>
    </xf>
    <xf numFmtId="0" fontId="8" fillId="0" borderId="0" xfId="80" applyFont="1" applyBorder="1" applyAlignment="1">
      <alignment horizontal="left"/>
      <protection/>
    </xf>
    <xf numFmtId="166" fontId="9" fillId="0" borderId="0" xfId="80" applyNumberFormat="1" applyFont="1" applyBorder="1" applyAlignment="1">
      <alignment horizontal="left"/>
      <protection/>
    </xf>
    <xf numFmtId="0" fontId="2" fillId="0" borderId="0" xfId="80" applyFont="1">
      <alignment/>
      <protection/>
    </xf>
    <xf numFmtId="0" fontId="9" fillId="0" borderId="0" xfId="80" applyFont="1" applyBorder="1" applyAlignment="1">
      <alignment horizontal="left"/>
      <protection/>
    </xf>
    <xf numFmtId="0" fontId="9" fillId="0" borderId="0" xfId="80" applyFont="1" applyBorder="1" applyAlignment="1">
      <alignment horizontal="center"/>
      <protection/>
    </xf>
    <xf numFmtId="0" fontId="7" fillId="0" borderId="0" xfId="80" applyFont="1" applyBorder="1" applyAlignment="1">
      <alignment horizontal="left"/>
      <protection/>
    </xf>
    <xf numFmtId="0" fontId="6" fillId="0" borderId="0" xfId="80" applyFont="1">
      <alignment/>
      <protection/>
    </xf>
    <xf numFmtId="0" fontId="7" fillId="0" borderId="0" xfId="57" applyFont="1" applyBorder="1" applyAlignment="1">
      <alignment vertical="center"/>
      <protection/>
    </xf>
    <xf numFmtId="0" fontId="10" fillId="0" borderId="12" xfId="80" applyFont="1" applyBorder="1">
      <alignment/>
      <protection/>
    </xf>
    <xf numFmtId="0" fontId="55" fillId="0" borderId="0" xfId="0" applyFont="1" applyAlignment="1">
      <alignment/>
    </xf>
    <xf numFmtId="0" fontId="8" fillId="0" borderId="0" xfId="80" applyFont="1" applyBorder="1" applyAlignment="1">
      <alignment horizontal="right"/>
      <protection/>
    </xf>
    <xf numFmtId="0" fontId="5" fillId="0" borderId="12" xfId="0" applyFont="1" applyBorder="1" applyAlignment="1">
      <alignment horizontal="center" vertical="center"/>
    </xf>
    <xf numFmtId="49" fontId="10" fillId="0" borderId="12" xfId="80" applyNumberFormat="1" applyFont="1" applyBorder="1" applyAlignment="1">
      <alignment horizontal="center" vertical="center"/>
      <protection/>
    </xf>
    <xf numFmtId="166" fontId="9" fillId="0" borderId="0" xfId="57" applyNumberFormat="1" applyFont="1" applyBorder="1" applyAlignment="1">
      <alignment horizontal="left" vertical="center"/>
      <protection/>
    </xf>
    <xf numFmtId="0" fontId="3" fillId="0" borderId="13" xfId="0" applyFont="1" applyBorder="1" applyAlignment="1">
      <alignment horizontal="center" vertical="center"/>
    </xf>
    <xf numFmtId="0" fontId="10" fillId="0" borderId="0" xfId="57" applyFont="1" applyBorder="1" applyAlignment="1">
      <alignment horizontal="left" vertical="center"/>
      <protection/>
    </xf>
    <xf numFmtId="0" fontId="14" fillId="0" borderId="0" xfId="80" applyFont="1" applyBorder="1" applyAlignment="1">
      <alignment horizontal="left"/>
      <protection/>
    </xf>
    <xf numFmtId="166" fontId="14" fillId="0" borderId="0" xfId="80" applyNumberFormat="1" applyFont="1" applyBorder="1" applyAlignment="1">
      <alignment horizontal="left"/>
      <protection/>
    </xf>
    <xf numFmtId="0" fontId="10" fillId="0" borderId="0" xfId="80" applyFont="1" applyFill="1" applyBorder="1" applyAlignment="1">
      <alignment horizontal="left" vertical="center"/>
      <protection/>
    </xf>
    <xf numFmtId="0" fontId="0" fillId="0" borderId="0" xfId="0" applyFill="1" applyBorder="1" applyAlignment="1">
      <alignment/>
    </xf>
    <xf numFmtId="0" fontId="98" fillId="0" borderId="0" xfId="0" applyFont="1" applyFill="1" applyBorder="1" applyAlignment="1">
      <alignment/>
    </xf>
    <xf numFmtId="0" fontId="99" fillId="0" borderId="14" xfId="0" applyFont="1" applyBorder="1" applyAlignment="1">
      <alignment horizontal="center" vertical="center"/>
    </xf>
    <xf numFmtId="0" fontId="10" fillId="0" borderId="15" xfId="80" applyFont="1" applyBorder="1">
      <alignment/>
      <protection/>
    </xf>
    <xf numFmtId="0" fontId="77" fillId="0" borderId="0" xfId="0" applyFont="1" applyAlignment="1">
      <alignment/>
    </xf>
    <xf numFmtId="0" fontId="21" fillId="34" borderId="16" xfId="76" applyFont="1" applyFill="1" applyBorder="1" applyAlignment="1">
      <alignment horizontal="center" vertical="center" wrapText="1"/>
      <protection/>
    </xf>
    <xf numFmtId="4" fontId="98" fillId="0" borderId="12" xfId="0" applyNumberFormat="1" applyFont="1" applyBorder="1" applyAlignment="1">
      <alignment/>
    </xf>
    <xf numFmtId="0" fontId="3" fillId="0" borderId="0" xfId="0" applyFont="1" applyBorder="1" applyAlignment="1">
      <alignment horizontal="center" vertical="center"/>
    </xf>
    <xf numFmtId="4" fontId="98" fillId="0" borderId="0" xfId="0" applyNumberFormat="1" applyFont="1" applyBorder="1" applyAlignment="1">
      <alignment/>
    </xf>
    <xf numFmtId="4" fontId="2" fillId="0" borderId="0" xfId="0" applyNumberFormat="1" applyFont="1" applyBorder="1" applyAlignment="1">
      <alignment/>
    </xf>
    <xf numFmtId="4" fontId="99" fillId="0" borderId="0" xfId="0" applyNumberFormat="1" applyFont="1" applyBorder="1" applyAlignment="1">
      <alignment/>
    </xf>
    <xf numFmtId="0" fontId="22" fillId="0" borderId="0" xfId="0" applyFont="1" applyFill="1" applyBorder="1" applyAlignment="1">
      <alignment wrapText="1"/>
    </xf>
    <xf numFmtId="0" fontId="0" fillId="0" borderId="0" xfId="0" applyAlignment="1">
      <alignment/>
    </xf>
    <xf numFmtId="0" fontId="0" fillId="0" borderId="0" xfId="0" applyAlignment="1">
      <alignment/>
    </xf>
    <xf numFmtId="49" fontId="10" fillId="0" borderId="17" xfId="80" applyNumberFormat="1" applyFont="1" applyBorder="1" applyAlignment="1">
      <alignment horizontal="center" vertical="center"/>
      <protection/>
    </xf>
    <xf numFmtId="4" fontId="98" fillId="0" borderId="12" xfId="0" applyNumberFormat="1" applyFont="1" applyFill="1" applyBorder="1" applyAlignment="1">
      <alignment/>
    </xf>
    <xf numFmtId="4" fontId="2" fillId="0" borderId="12" xfId="0" applyNumberFormat="1" applyFont="1" applyFill="1" applyBorder="1" applyAlignment="1">
      <alignment/>
    </xf>
    <xf numFmtId="4" fontId="98" fillId="0" borderId="14" xfId="0" applyNumberFormat="1" applyFont="1" applyFill="1" applyBorder="1" applyAlignment="1">
      <alignment/>
    </xf>
    <xf numFmtId="4" fontId="98" fillId="0" borderId="13" xfId="0" applyNumberFormat="1" applyFont="1" applyFill="1" applyBorder="1" applyAlignment="1">
      <alignment/>
    </xf>
    <xf numFmtId="0" fontId="0" fillId="0" borderId="0" xfId="0" applyAlignment="1">
      <alignment horizontal="center" vertical="center"/>
    </xf>
    <xf numFmtId="0" fontId="0" fillId="0" borderId="0" xfId="0" applyAlignment="1">
      <alignment horizontal="center"/>
    </xf>
    <xf numFmtId="4" fontId="0" fillId="0" borderId="0" xfId="0" applyNumberFormat="1" applyAlignment="1">
      <alignment/>
    </xf>
    <xf numFmtId="0" fontId="0" fillId="0" borderId="0" xfId="0" applyAlignment="1">
      <alignment/>
    </xf>
    <xf numFmtId="0" fontId="100" fillId="0" borderId="12" xfId="80" applyFont="1" applyBorder="1" applyAlignment="1">
      <alignment horizontal="center"/>
      <protection/>
    </xf>
    <xf numFmtId="0" fontId="100" fillId="0" borderId="15" xfId="80" applyFont="1" applyBorder="1" applyAlignment="1">
      <alignment horizontal="center"/>
      <protection/>
    </xf>
    <xf numFmtId="0" fontId="7" fillId="34" borderId="15" xfId="61" applyFont="1" applyFill="1" applyBorder="1" applyAlignment="1">
      <alignment horizontal="center" vertical="center" wrapText="1"/>
      <protection/>
    </xf>
    <xf numFmtId="0" fontId="17" fillId="34" borderId="12" xfId="0" applyFont="1" applyFill="1" applyBorder="1" applyAlignment="1">
      <alignment vertical="center"/>
    </xf>
    <xf numFmtId="0" fontId="10" fillId="0" borderId="17" xfId="80" applyFont="1" applyBorder="1" applyAlignment="1">
      <alignment horizontal="center" vertical="center"/>
      <protection/>
    </xf>
    <xf numFmtId="14" fontId="10" fillId="35" borderId="18" xfId="80" applyNumberFormat="1" applyFont="1" applyFill="1" applyBorder="1" applyAlignment="1">
      <alignment horizontal="center" vertical="center"/>
      <protection/>
    </xf>
    <xf numFmtId="14" fontId="10" fillId="35" borderId="19" xfId="80" applyNumberFormat="1" applyFont="1" applyFill="1" applyBorder="1" applyAlignment="1">
      <alignment horizontal="center" vertical="center"/>
      <protection/>
    </xf>
    <xf numFmtId="4" fontId="0" fillId="0" borderId="0" xfId="0" applyNumberFormat="1" applyFill="1" applyAlignment="1">
      <alignment/>
    </xf>
    <xf numFmtId="0" fontId="0" fillId="0" borderId="0" xfId="0" applyFill="1" applyAlignment="1">
      <alignment/>
    </xf>
    <xf numFmtId="0" fontId="10" fillId="0" borderId="15" xfId="80" applyFont="1" applyFill="1" applyBorder="1">
      <alignment/>
      <protection/>
    </xf>
    <xf numFmtId="0" fontId="100" fillId="0" borderId="20" xfId="80" applyFont="1" applyFill="1" applyBorder="1" applyAlignment="1">
      <alignment horizontal="center"/>
      <protection/>
    </xf>
    <xf numFmtId="0" fontId="10" fillId="0" borderId="20" xfId="80" applyFont="1" applyFill="1" applyBorder="1" applyAlignment="1">
      <alignment horizontal="center"/>
      <protection/>
    </xf>
    <xf numFmtId="49" fontId="10" fillId="0" borderId="20" xfId="80" applyNumberFormat="1" applyFont="1" applyFill="1" applyBorder="1" applyAlignment="1">
      <alignment horizontal="center" vertical="center"/>
      <protection/>
    </xf>
    <xf numFmtId="2" fontId="0" fillId="0" borderId="0" xfId="0" applyNumberFormat="1" applyFill="1" applyAlignment="1">
      <alignment/>
    </xf>
    <xf numFmtId="0" fontId="0" fillId="0" borderId="12" xfId="0" applyFill="1" applyBorder="1" applyAlignment="1">
      <alignment/>
    </xf>
    <xf numFmtId="2" fontId="0" fillId="0" borderId="12" xfId="0" applyNumberFormat="1" applyFill="1" applyBorder="1" applyAlignment="1">
      <alignment/>
    </xf>
    <xf numFmtId="4" fontId="98" fillId="0" borderId="21" xfId="0" applyNumberFormat="1" applyFont="1" applyFill="1" applyBorder="1" applyAlignment="1">
      <alignment/>
    </xf>
    <xf numFmtId="0" fontId="7" fillId="34" borderId="15" xfId="57" applyFont="1" applyFill="1" applyBorder="1" applyAlignment="1">
      <alignment horizontal="center" vertical="center" wrapText="1"/>
      <protection/>
    </xf>
    <xf numFmtId="0" fontId="7" fillId="34" borderId="22" xfId="57" applyFont="1" applyFill="1" applyBorder="1" applyAlignment="1">
      <alignment horizontal="center" vertical="center" wrapText="1"/>
      <protection/>
    </xf>
    <xf numFmtId="0" fontId="11" fillId="34" borderId="22" xfId="57" applyFont="1" applyFill="1" applyBorder="1" applyAlignment="1">
      <alignment horizontal="center" vertical="center" wrapText="1"/>
      <protection/>
    </xf>
    <xf numFmtId="0" fontId="7" fillId="35" borderId="15" xfId="61" applyFont="1" applyFill="1" applyBorder="1" applyAlignment="1">
      <alignment horizontal="center" vertical="center" wrapText="1"/>
      <protection/>
    </xf>
    <xf numFmtId="0" fontId="101" fillId="0" borderId="0" xfId="0" applyFont="1" applyAlignment="1">
      <alignment horizontal="left"/>
    </xf>
    <xf numFmtId="0" fontId="0" fillId="0" borderId="0" xfId="0" applyAlignment="1">
      <alignment horizontal="left"/>
    </xf>
    <xf numFmtId="0" fontId="24" fillId="0" borderId="0" xfId="0" applyFont="1" applyAlignment="1">
      <alignment horizontal="left"/>
    </xf>
    <xf numFmtId="0" fontId="0" fillId="0" borderId="0" xfId="0" applyBorder="1" applyAlignment="1">
      <alignment/>
    </xf>
    <xf numFmtId="4" fontId="98" fillId="0" borderId="23" xfId="0" applyNumberFormat="1" applyFont="1" applyFill="1" applyBorder="1" applyAlignment="1">
      <alignment/>
    </xf>
    <xf numFmtId="4" fontId="98" fillId="0" borderId="0" xfId="0" applyNumberFormat="1" applyFont="1" applyFill="1" applyBorder="1" applyAlignment="1">
      <alignment/>
    </xf>
    <xf numFmtId="0" fontId="21" fillId="34" borderId="24" xfId="76" applyFont="1" applyFill="1" applyBorder="1" applyAlignment="1">
      <alignment horizontal="center" vertical="center" wrapText="1"/>
      <protection/>
    </xf>
    <xf numFmtId="0" fontId="102" fillId="0" borderId="0" xfId="0" applyFont="1" applyAlignment="1">
      <alignment/>
    </xf>
    <xf numFmtId="0" fontId="0" fillId="0" borderId="25" xfId="0" applyBorder="1" applyAlignment="1">
      <alignment horizontal="center" vertical="center"/>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2" fontId="0" fillId="0" borderId="28" xfId="0" applyNumberFormat="1" applyBorder="1" applyAlignment="1">
      <alignment horizontal="center" vertical="center"/>
    </xf>
    <xf numFmtId="0" fontId="0" fillId="0" borderId="29" xfId="0" applyBorder="1" applyAlignment="1">
      <alignment horizontal="center" vertical="center"/>
    </xf>
    <xf numFmtId="2" fontId="0" fillId="0" borderId="30" xfId="0" applyNumberFormat="1" applyBorder="1" applyAlignment="1">
      <alignment horizontal="center" vertical="center"/>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77" fillId="0" borderId="26" xfId="0" applyFont="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10" borderId="32" xfId="0" applyFill="1" applyBorder="1" applyAlignment="1">
      <alignment horizontal="center" vertical="center"/>
    </xf>
    <xf numFmtId="0" fontId="21" fillId="3" borderId="34" xfId="76" applyFont="1" applyFill="1" applyBorder="1" applyAlignment="1">
      <alignment horizontal="center" vertical="center" wrapText="1"/>
      <protection/>
    </xf>
    <xf numFmtId="0" fontId="21" fillId="10" borderId="34" xfId="76" applyFont="1" applyFill="1" applyBorder="1" applyAlignment="1">
      <alignment horizontal="center" vertical="center" wrapText="1"/>
      <protection/>
    </xf>
    <xf numFmtId="0" fontId="18" fillId="36" borderId="18" xfId="76" applyFont="1" applyFill="1" applyBorder="1" applyAlignment="1">
      <alignment horizontal="center" vertical="center" wrapText="1"/>
      <protection/>
    </xf>
    <xf numFmtId="0" fontId="21" fillId="37" borderId="24" xfId="76" applyFont="1" applyFill="1" applyBorder="1" applyAlignment="1">
      <alignment horizontal="center" vertical="center" wrapText="1"/>
      <protection/>
    </xf>
    <xf numFmtId="0" fontId="21" fillId="37" borderId="16" xfId="76" applyFont="1" applyFill="1" applyBorder="1" applyAlignment="1">
      <alignment horizontal="center" vertical="center" wrapText="1"/>
      <protection/>
    </xf>
    <xf numFmtId="0" fontId="21" fillId="34" borderId="18" xfId="76" applyFont="1" applyFill="1" applyBorder="1" applyAlignment="1">
      <alignment horizontal="center" vertical="center" wrapText="1"/>
      <protection/>
    </xf>
    <xf numFmtId="14" fontId="10" fillId="0" borderId="35" xfId="80" applyNumberFormat="1" applyFont="1" applyFill="1" applyBorder="1" applyAlignment="1">
      <alignment horizontal="center" vertical="center"/>
      <protection/>
    </xf>
    <xf numFmtId="0" fontId="10" fillId="0" borderId="36" xfId="80" applyFont="1" applyFill="1" applyBorder="1" applyAlignment="1">
      <alignment horizontal="center" vertical="center"/>
      <protection/>
    </xf>
    <xf numFmtId="4" fontId="10" fillId="0" borderId="36" xfId="80" applyNumberFormat="1" applyFont="1" applyFill="1" applyBorder="1" applyAlignment="1">
      <alignment horizontal="center" vertical="center"/>
      <protection/>
    </xf>
    <xf numFmtId="49" fontId="10" fillId="0" borderId="36" xfId="80" applyNumberFormat="1" applyFont="1" applyFill="1" applyBorder="1" applyAlignment="1">
      <alignment horizontal="center" vertical="center"/>
      <protection/>
    </xf>
    <xf numFmtId="0" fontId="0" fillId="0" borderId="36" xfId="0" applyFill="1" applyBorder="1" applyAlignment="1">
      <alignment/>
    </xf>
    <xf numFmtId="2" fontId="0" fillId="0" borderId="36" xfId="0" applyNumberFormat="1" applyFill="1" applyBorder="1" applyAlignment="1">
      <alignment/>
    </xf>
    <xf numFmtId="4" fontId="103" fillId="34" borderId="37" xfId="0" applyNumberFormat="1" applyFont="1" applyFill="1" applyBorder="1" applyAlignment="1">
      <alignment/>
    </xf>
    <xf numFmtId="4" fontId="98" fillId="3" borderId="13" xfId="0" applyNumberFormat="1" applyFont="1" applyFill="1" applyBorder="1" applyAlignment="1">
      <alignment/>
    </xf>
    <xf numFmtId="4" fontId="104" fillId="3" borderId="37" xfId="0" applyNumberFormat="1" applyFont="1" applyFill="1" applyBorder="1" applyAlignment="1">
      <alignment wrapText="1"/>
    </xf>
    <xf numFmtId="4" fontId="103" fillId="3" borderId="38" xfId="0" applyNumberFormat="1" applyFont="1" applyFill="1" applyBorder="1" applyAlignment="1">
      <alignment/>
    </xf>
    <xf numFmtId="4" fontId="98" fillId="10" borderId="12" xfId="0" applyNumberFormat="1" applyFont="1" applyFill="1" applyBorder="1" applyAlignment="1">
      <alignment/>
    </xf>
    <xf numFmtId="4" fontId="104" fillId="10" borderId="37" xfId="0" applyNumberFormat="1" applyFont="1" applyFill="1" applyBorder="1" applyAlignment="1">
      <alignment wrapText="1"/>
    </xf>
    <xf numFmtId="4" fontId="103" fillId="10" borderId="38" xfId="0" applyNumberFormat="1" applyFont="1" applyFill="1" applyBorder="1" applyAlignment="1">
      <alignment/>
    </xf>
    <xf numFmtId="4" fontId="98" fillId="37" borderId="14" xfId="0" applyNumberFormat="1" applyFont="1" applyFill="1" applyBorder="1" applyAlignment="1">
      <alignment/>
    </xf>
    <xf numFmtId="2" fontId="104" fillId="37" borderId="38" xfId="0" applyNumberFormat="1" applyFont="1" applyFill="1" applyBorder="1" applyAlignment="1">
      <alignment horizontal="right" wrapText="1"/>
    </xf>
    <xf numFmtId="4" fontId="103" fillId="37" borderId="38" xfId="0" applyNumberFormat="1" applyFont="1" applyFill="1" applyBorder="1" applyAlignment="1">
      <alignment/>
    </xf>
    <xf numFmtId="4" fontId="105" fillId="7" borderId="18" xfId="0" applyNumberFormat="1" applyFont="1" applyFill="1" applyBorder="1" applyAlignment="1">
      <alignment horizontal="center" vertical="center" wrapText="1"/>
    </xf>
    <xf numFmtId="4" fontId="105" fillId="7" borderId="39" xfId="0" applyNumberFormat="1" applyFont="1" applyFill="1" applyBorder="1" applyAlignment="1">
      <alignment horizontal="center" vertical="center" wrapText="1"/>
    </xf>
    <xf numFmtId="0" fontId="99" fillId="0" borderId="40" xfId="0" applyFont="1" applyBorder="1" applyAlignment="1">
      <alignment horizontal="center" vertical="center"/>
    </xf>
    <xf numFmtId="4" fontId="98" fillId="0" borderId="41" xfId="0" applyNumberFormat="1" applyFont="1" applyBorder="1" applyAlignment="1">
      <alignment horizontal="center" vertical="center"/>
    </xf>
    <xf numFmtId="4" fontId="99" fillId="0" borderId="42" xfId="0" applyNumberFormat="1" applyFont="1" applyBorder="1" applyAlignment="1">
      <alignment horizontal="center" vertical="center"/>
    </xf>
    <xf numFmtId="0" fontId="25" fillId="0" borderId="31" xfId="0" applyFont="1" applyBorder="1" applyAlignment="1">
      <alignment horizontal="center" vertical="center" wrapText="1"/>
    </xf>
    <xf numFmtId="0" fontId="0" fillId="0" borderId="24" xfId="0" applyFill="1" applyBorder="1" applyAlignment="1">
      <alignment/>
    </xf>
    <xf numFmtId="2" fontId="0" fillId="0" borderId="16" xfId="0" applyNumberFormat="1" applyFill="1" applyBorder="1" applyAlignment="1">
      <alignment/>
    </xf>
    <xf numFmtId="0" fontId="0" fillId="0" borderId="43" xfId="0" applyFill="1" applyBorder="1" applyAlignment="1">
      <alignment/>
    </xf>
    <xf numFmtId="2" fontId="0" fillId="0" borderId="44" xfId="0" applyNumberFormat="1" applyFill="1" applyBorder="1" applyAlignment="1">
      <alignment horizontal="right"/>
    </xf>
    <xf numFmtId="0" fontId="0" fillId="0" borderId="22" xfId="0" applyFill="1" applyBorder="1" applyAlignment="1">
      <alignment/>
    </xf>
    <xf numFmtId="2" fontId="0" fillId="0" borderId="45" xfId="0" applyNumberFormat="1" applyFill="1" applyBorder="1" applyAlignment="1">
      <alignment/>
    </xf>
    <xf numFmtId="2" fontId="10" fillId="0" borderId="36" xfId="80" applyNumberFormat="1" applyFont="1" applyFill="1" applyBorder="1" applyAlignment="1">
      <alignment horizontal="center" vertical="center"/>
      <protection/>
    </xf>
    <xf numFmtId="4" fontId="0" fillId="0" borderId="46" xfId="0" applyNumberFormat="1" applyFill="1" applyBorder="1" applyAlignment="1">
      <alignment/>
    </xf>
    <xf numFmtId="165" fontId="0" fillId="36" borderId="15" xfId="0" applyNumberFormat="1" applyFill="1" applyBorder="1" applyAlignment="1">
      <alignment/>
    </xf>
    <xf numFmtId="165" fontId="0" fillId="36" borderId="25" xfId="0" applyNumberFormat="1" applyFill="1" applyBorder="1" applyAlignment="1">
      <alignment/>
    </xf>
    <xf numFmtId="0" fontId="77" fillId="36" borderId="0" xfId="0" applyFont="1" applyFill="1" applyAlignment="1">
      <alignment horizontal="center" vertical="center" wrapText="1"/>
    </xf>
    <xf numFmtId="14" fontId="10" fillId="0" borderId="47" xfId="80" applyNumberFormat="1" applyFont="1" applyFill="1" applyBorder="1" applyAlignment="1">
      <alignment horizontal="center" vertical="center"/>
      <protection/>
    </xf>
    <xf numFmtId="49" fontId="10" fillId="0" borderId="22" xfId="80" applyNumberFormat="1" applyFont="1" applyFill="1" applyBorder="1" applyAlignment="1">
      <alignment horizontal="center" vertical="center"/>
      <protection/>
    </xf>
    <xf numFmtId="2" fontId="10" fillId="0" borderId="22" xfId="80" applyNumberFormat="1" applyFont="1" applyFill="1" applyBorder="1" applyAlignment="1">
      <alignment horizontal="center" vertical="center"/>
      <protection/>
    </xf>
    <xf numFmtId="0" fontId="10" fillId="0" borderId="0" xfId="80" applyFont="1" applyFill="1" applyBorder="1" applyAlignment="1">
      <alignment horizontal="center" vertical="center"/>
      <protection/>
    </xf>
    <xf numFmtId="4" fontId="10" fillId="0" borderId="0" xfId="80" applyNumberFormat="1" applyFont="1" applyFill="1" applyBorder="1" applyAlignment="1">
      <alignment horizontal="center" vertical="center"/>
      <protection/>
    </xf>
    <xf numFmtId="49" fontId="10" fillId="0" borderId="0" xfId="80" applyNumberFormat="1" applyFont="1" applyFill="1" applyBorder="1" applyAlignment="1">
      <alignment horizontal="center" vertical="center"/>
      <protection/>
    </xf>
    <xf numFmtId="4" fontId="0" fillId="0" borderId="0" xfId="0" applyNumberFormat="1" applyFill="1" applyBorder="1" applyAlignment="1">
      <alignment/>
    </xf>
    <xf numFmtId="4" fontId="105" fillId="7" borderId="36" xfId="0" applyNumberFormat="1" applyFont="1" applyFill="1" applyBorder="1" applyAlignment="1">
      <alignment horizontal="center" vertical="center" wrapText="1"/>
    </xf>
    <xf numFmtId="0" fontId="25" fillId="38" borderId="48" xfId="0" applyFont="1" applyFill="1" applyBorder="1" applyAlignment="1">
      <alignment/>
    </xf>
    <xf numFmtId="0" fontId="25" fillId="38" borderId="49" xfId="0" applyFont="1" applyFill="1" applyBorder="1" applyAlignment="1">
      <alignment horizontal="left"/>
    </xf>
    <xf numFmtId="4" fontId="102" fillId="0" borderId="49" xfId="0" applyNumberFormat="1" applyFont="1" applyBorder="1" applyAlignment="1">
      <alignment/>
    </xf>
    <xf numFmtId="2" fontId="77" fillId="0" borderId="50" xfId="0" applyNumberFormat="1" applyFont="1" applyBorder="1" applyAlignment="1">
      <alignment horizontal="center" vertical="center"/>
    </xf>
    <xf numFmtId="0" fontId="25" fillId="0" borderId="24" xfId="0" applyFont="1" applyBorder="1" applyAlignment="1">
      <alignment horizontal="center" vertical="center" wrapText="1"/>
    </xf>
    <xf numFmtId="0" fontId="28" fillId="0" borderId="0" xfId="61" applyFont="1" applyFill="1" applyBorder="1" applyAlignment="1">
      <alignment horizontal="left" vertical="center"/>
      <protection/>
    </xf>
    <xf numFmtId="0" fontId="88" fillId="0" borderId="0" xfId="0" applyFont="1" applyAlignment="1">
      <alignment/>
    </xf>
    <xf numFmtId="4" fontId="106" fillId="7" borderId="18" xfId="0" applyNumberFormat="1" applyFont="1" applyFill="1" applyBorder="1" applyAlignment="1">
      <alignment horizontal="center" vertical="center" wrapText="1"/>
    </xf>
    <xf numFmtId="4" fontId="106" fillId="7" borderId="51" xfId="0" applyNumberFormat="1" applyFont="1" applyFill="1" applyBorder="1" applyAlignment="1">
      <alignment horizontal="center" vertical="center" wrapText="1"/>
    </xf>
    <xf numFmtId="4" fontId="106" fillId="7" borderId="39" xfId="0" applyNumberFormat="1" applyFont="1" applyFill="1" applyBorder="1" applyAlignment="1">
      <alignment horizontal="center" vertical="center" wrapText="1"/>
    </xf>
    <xf numFmtId="0" fontId="106" fillId="0" borderId="40" xfId="0" applyFont="1" applyBorder="1" applyAlignment="1">
      <alignment horizontal="center" vertical="center"/>
    </xf>
    <xf numFmtId="165" fontId="107" fillId="36" borderId="52" xfId="0" applyNumberFormat="1" applyFont="1" applyFill="1" applyBorder="1" applyAlignment="1">
      <alignment vertical="center"/>
    </xf>
    <xf numFmtId="4" fontId="106" fillId="0" borderId="53" xfId="0" applyNumberFormat="1" applyFont="1" applyBorder="1" applyAlignment="1">
      <alignment horizontal="center" vertical="center"/>
    </xf>
    <xf numFmtId="0" fontId="108" fillId="36" borderId="0" xfId="0" applyFont="1" applyFill="1" applyAlignment="1">
      <alignment horizontal="center" vertical="center" wrapText="1"/>
    </xf>
    <xf numFmtId="0" fontId="99" fillId="0" borderId="54" xfId="0" applyFont="1" applyFill="1" applyBorder="1" applyAlignment="1">
      <alignment/>
    </xf>
    <xf numFmtId="4" fontId="105" fillId="0" borderId="54" xfId="0" applyNumberFormat="1" applyFont="1" applyFill="1" applyBorder="1" applyAlignment="1">
      <alignment wrapText="1"/>
    </xf>
    <xf numFmtId="4" fontId="105" fillId="0" borderId="0" xfId="0" applyNumberFormat="1" applyFont="1" applyFill="1" applyBorder="1" applyAlignment="1">
      <alignment wrapText="1"/>
    </xf>
    <xf numFmtId="4" fontId="99" fillId="0" borderId="14" xfId="0" applyNumberFormat="1" applyFont="1" applyBorder="1" applyAlignment="1">
      <alignment horizontal="center" vertical="center"/>
    </xf>
    <xf numFmtId="0" fontId="22" fillId="0" borderId="0" xfId="0" applyFont="1" applyFill="1" applyBorder="1" applyAlignment="1">
      <alignment horizontal="left" wrapText="1"/>
    </xf>
    <xf numFmtId="4" fontId="99" fillId="0" borderId="0" xfId="0" applyNumberFormat="1" applyFont="1" applyBorder="1" applyAlignment="1">
      <alignment horizontal="center" vertical="center"/>
    </xf>
    <xf numFmtId="165" fontId="0" fillId="36" borderId="12" xfId="0" applyNumberFormat="1" applyFill="1" applyBorder="1" applyAlignment="1">
      <alignment/>
    </xf>
    <xf numFmtId="4" fontId="99" fillId="0" borderId="12" xfId="0" applyNumberFormat="1" applyFont="1" applyBorder="1" applyAlignment="1">
      <alignment horizontal="center" vertical="center"/>
    </xf>
    <xf numFmtId="165" fontId="0" fillId="0" borderId="0" xfId="0" applyNumberFormat="1" applyFill="1" applyBorder="1" applyAlignment="1">
      <alignment/>
    </xf>
    <xf numFmtId="0" fontId="7" fillId="34" borderId="22" xfId="57" applyFont="1" applyFill="1" applyBorder="1" applyAlignment="1">
      <alignment horizontal="left" vertical="center" wrapText="1"/>
      <protection/>
    </xf>
    <xf numFmtId="4" fontId="10" fillId="0" borderId="36" xfId="80" applyNumberFormat="1" applyFont="1" applyFill="1" applyBorder="1" applyAlignment="1">
      <alignment horizontal="left" vertical="center"/>
      <protection/>
    </xf>
    <xf numFmtId="4" fontId="10" fillId="0" borderId="0" xfId="80" applyNumberFormat="1" applyFont="1" applyFill="1" applyBorder="1" applyAlignment="1">
      <alignment horizontal="left" vertical="center"/>
      <protection/>
    </xf>
    <xf numFmtId="0" fontId="0" fillId="0" borderId="0" xfId="0" applyFill="1" applyAlignment="1">
      <alignment horizontal="left"/>
    </xf>
    <xf numFmtId="0" fontId="3" fillId="0" borderId="5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99" fillId="0" borderId="55" xfId="0" applyFont="1" applyBorder="1" applyAlignment="1">
      <alignment horizontal="center" vertical="center"/>
    </xf>
    <xf numFmtId="4" fontId="98" fillId="0" borderId="45" xfId="0" applyNumberFormat="1" applyFont="1" applyBorder="1" applyAlignment="1">
      <alignment horizontal="center" vertical="center"/>
    </xf>
    <xf numFmtId="4" fontId="98" fillId="0" borderId="47" xfId="0" applyNumberFormat="1" applyFont="1" applyFill="1" applyBorder="1" applyAlignment="1">
      <alignment/>
    </xf>
    <xf numFmtId="4" fontId="99" fillId="0" borderId="56" xfId="0" applyNumberFormat="1" applyFont="1" applyBorder="1" applyAlignment="1">
      <alignment horizontal="center" vertical="center"/>
    </xf>
    <xf numFmtId="0" fontId="29" fillId="0" borderId="12" xfId="0" applyFont="1" applyFill="1" applyBorder="1" applyAlignment="1" applyProtection="1">
      <alignment/>
      <protection locked="0"/>
    </xf>
    <xf numFmtId="0" fontId="29" fillId="0" borderId="12" xfId="0" applyFont="1" applyFill="1" applyBorder="1" applyAlignment="1" applyProtection="1">
      <alignment horizontal="left"/>
      <protection locked="0"/>
    </xf>
    <xf numFmtId="0" fontId="109" fillId="0" borderId="12" xfId="0" applyFont="1" applyFill="1" applyBorder="1" applyAlignment="1" applyProtection="1">
      <alignment/>
      <protection locked="0"/>
    </xf>
    <xf numFmtId="0" fontId="109" fillId="0" borderId="12" xfId="0" applyFont="1" applyFill="1" applyBorder="1" applyAlignment="1" applyProtection="1">
      <alignment horizontal="left"/>
      <protection locked="0"/>
    </xf>
    <xf numFmtId="0" fontId="109" fillId="0" borderId="12" xfId="0" applyFont="1" applyFill="1" applyBorder="1" applyAlignment="1" applyProtection="1">
      <alignment horizontal="left" vertical="center"/>
      <protection locked="0"/>
    </xf>
    <xf numFmtId="0" fontId="29" fillId="0" borderId="12" xfId="0" applyFont="1" applyFill="1" applyBorder="1" applyAlignment="1" applyProtection="1">
      <alignment wrapText="1"/>
      <protection locked="0"/>
    </xf>
    <xf numFmtId="49" fontId="27" fillId="0" borderId="12" xfId="80" applyNumberFormat="1" applyFont="1" applyBorder="1" applyAlignment="1">
      <alignment horizontal="center" vertical="center"/>
      <protection/>
    </xf>
    <xf numFmtId="49" fontId="27" fillId="0" borderId="12" xfId="80" applyNumberFormat="1" applyFont="1" applyFill="1" applyBorder="1" applyAlignment="1">
      <alignment horizontal="center" vertical="center"/>
      <protection/>
    </xf>
    <xf numFmtId="0" fontId="3" fillId="0" borderId="5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25" fillId="0" borderId="0" xfId="0" applyFont="1" applyAlignment="1">
      <alignment horizontal="center"/>
    </xf>
    <xf numFmtId="0" fontId="0" fillId="0" borderId="48" xfId="0" applyBorder="1" applyAlignment="1">
      <alignment/>
    </xf>
    <xf numFmtId="0" fontId="0" fillId="0" borderId="49" xfId="0" applyBorder="1" applyAlignment="1">
      <alignment/>
    </xf>
    <xf numFmtId="4" fontId="0" fillId="0" borderId="50" xfId="0" applyNumberFormat="1" applyBorder="1" applyAlignment="1">
      <alignment horizontal="center"/>
    </xf>
    <xf numFmtId="0" fontId="29" fillId="39" borderId="12" xfId="0" applyFont="1" applyFill="1" applyBorder="1" applyAlignment="1" applyProtection="1">
      <alignment horizontal="left"/>
      <protection locked="0"/>
    </xf>
    <xf numFmtId="0" fontId="109" fillId="39" borderId="12" xfId="0" applyFont="1" applyFill="1" applyBorder="1" applyAlignment="1" applyProtection="1">
      <alignment/>
      <protection locked="0"/>
    </xf>
    <xf numFmtId="0" fontId="109" fillId="39" borderId="12" xfId="0" applyFont="1" applyFill="1" applyBorder="1" applyAlignment="1" applyProtection="1">
      <alignment horizontal="left"/>
      <protection locked="0"/>
    </xf>
    <xf numFmtId="0" fontId="29" fillId="0" borderId="15" xfId="0" applyFont="1" applyFill="1" applyBorder="1" applyAlignment="1" applyProtection="1">
      <alignment/>
      <protection locked="0"/>
    </xf>
    <xf numFmtId="0" fontId="29" fillId="0" borderId="15" xfId="0" applyFont="1" applyFill="1" applyBorder="1" applyAlignment="1" applyProtection="1">
      <alignment horizontal="left"/>
      <protection locked="0"/>
    </xf>
    <xf numFmtId="0" fontId="109" fillId="0" borderId="15" xfId="0" applyFont="1" applyFill="1" applyBorder="1" applyAlignment="1" applyProtection="1">
      <alignment/>
      <protection locked="0"/>
    </xf>
    <xf numFmtId="0" fontId="109" fillId="0" borderId="15" xfId="0" applyFont="1" applyFill="1" applyBorder="1" applyAlignment="1" applyProtection="1">
      <alignment horizontal="left"/>
      <protection locked="0"/>
    </xf>
    <xf numFmtId="49" fontId="27" fillId="0" borderId="15" xfId="80" applyNumberFormat="1" applyFont="1" applyBorder="1" applyAlignment="1">
      <alignment horizontal="center" vertical="center"/>
      <protection/>
    </xf>
    <xf numFmtId="178" fontId="29" fillId="0" borderId="12" xfId="0" applyNumberFormat="1" applyFont="1" applyFill="1" applyBorder="1" applyAlignment="1" applyProtection="1">
      <alignment/>
      <protection locked="0"/>
    </xf>
    <xf numFmtId="178" fontId="29" fillId="0" borderId="12" xfId="0" applyNumberFormat="1" applyFont="1" applyFill="1" applyBorder="1" applyAlignment="1" applyProtection="1">
      <alignment horizontal="center"/>
      <protection locked="0"/>
    </xf>
    <xf numFmtId="0" fontId="110" fillId="0" borderId="0" xfId="0" applyFont="1" applyAlignment="1">
      <alignment/>
    </xf>
    <xf numFmtId="16" fontId="110" fillId="0" borderId="0" xfId="0" applyNumberFormat="1" applyFont="1" applyAlignment="1">
      <alignment horizontal="right"/>
    </xf>
    <xf numFmtId="166" fontId="67" fillId="0" borderId="0" xfId="80" applyNumberFormat="1" applyFont="1" applyBorder="1" applyAlignment="1">
      <alignment horizontal="center"/>
      <protection/>
    </xf>
    <xf numFmtId="0" fontId="25" fillId="0" borderId="0" xfId="80" applyFont="1" applyBorder="1">
      <alignment/>
      <protection/>
    </xf>
    <xf numFmtId="0" fontId="30" fillId="0" borderId="0" xfId="80" applyFont="1" applyBorder="1" applyAlignment="1">
      <alignment horizontal="left"/>
      <protection/>
    </xf>
    <xf numFmtId="0" fontId="28" fillId="0" borderId="0" xfId="80" applyFont="1" applyBorder="1" applyAlignment="1">
      <alignment horizontal="left"/>
      <protection/>
    </xf>
    <xf numFmtId="0" fontId="111" fillId="0" borderId="0" xfId="80" applyFont="1" applyBorder="1" applyAlignment="1">
      <alignment horizontal="left"/>
      <protection/>
    </xf>
    <xf numFmtId="0" fontId="28" fillId="0" borderId="0" xfId="80" applyFont="1" applyAlignment="1">
      <alignment horizontal="left" vertical="center"/>
      <protection/>
    </xf>
    <xf numFmtId="166" fontId="28" fillId="0" borderId="0" xfId="80" applyNumberFormat="1" applyFont="1" applyBorder="1" applyAlignment="1">
      <alignment horizontal="left"/>
      <protection/>
    </xf>
    <xf numFmtId="14" fontId="24" fillId="35" borderId="18" xfId="80" applyNumberFormat="1" applyFont="1" applyFill="1" applyBorder="1" applyAlignment="1">
      <alignment horizontal="center" vertical="center"/>
      <protection/>
    </xf>
    <xf numFmtId="49" fontId="24" fillId="35" borderId="24" xfId="80" applyNumberFormat="1" applyFont="1" applyFill="1" applyBorder="1" applyAlignment="1">
      <alignment horizontal="right" vertical="center"/>
      <protection/>
    </xf>
    <xf numFmtId="2" fontId="24" fillId="35" borderId="24" xfId="80" applyNumberFormat="1" applyFont="1" applyFill="1" applyBorder="1" applyAlignment="1">
      <alignment horizontal="center" vertical="center"/>
      <protection/>
    </xf>
    <xf numFmtId="0" fontId="24" fillId="35" borderId="24" xfId="80" applyFont="1" applyFill="1" applyBorder="1" applyAlignment="1">
      <alignment horizontal="center" vertical="center"/>
      <protection/>
    </xf>
    <xf numFmtId="4" fontId="24" fillId="35" borderId="24" xfId="80" applyNumberFormat="1" applyFont="1" applyFill="1" applyBorder="1" applyAlignment="1">
      <alignment horizontal="center" vertical="center"/>
      <protection/>
    </xf>
    <xf numFmtId="4" fontId="24" fillId="35" borderId="24" xfId="80" applyNumberFormat="1" applyFont="1" applyFill="1" applyBorder="1" applyAlignment="1">
      <alignment horizontal="left" vertical="center"/>
      <protection/>
    </xf>
    <xf numFmtId="49" fontId="24" fillId="35" borderId="24" xfId="80" applyNumberFormat="1" applyFont="1" applyFill="1" applyBorder="1" applyAlignment="1">
      <alignment horizontal="center" vertical="center"/>
      <protection/>
    </xf>
    <xf numFmtId="4" fontId="106" fillId="35" borderId="34" xfId="0" applyNumberFormat="1" applyFont="1" applyFill="1" applyBorder="1" applyAlignment="1">
      <alignment horizontal="center" vertical="center"/>
    </xf>
    <xf numFmtId="14" fontId="24" fillId="35" borderId="19" xfId="80" applyNumberFormat="1" applyFont="1" applyFill="1" applyBorder="1" applyAlignment="1">
      <alignment horizontal="center" vertical="center"/>
      <protection/>
    </xf>
    <xf numFmtId="49" fontId="24" fillId="35" borderId="43" xfId="80" applyNumberFormat="1" applyFont="1" applyFill="1" applyBorder="1" applyAlignment="1">
      <alignment horizontal="center" vertical="center"/>
      <protection/>
    </xf>
    <xf numFmtId="2" fontId="24" fillId="35" borderId="43" xfId="80" applyNumberFormat="1" applyFont="1" applyFill="1" applyBorder="1" applyAlignment="1">
      <alignment horizontal="center" vertical="center"/>
      <protection/>
    </xf>
    <xf numFmtId="0" fontId="24" fillId="35" borderId="43" xfId="80" applyFont="1" applyFill="1" applyBorder="1" applyAlignment="1">
      <alignment horizontal="center" vertical="center"/>
      <protection/>
    </xf>
    <xf numFmtId="4" fontId="24" fillId="35" borderId="43" xfId="80" applyNumberFormat="1" applyFont="1" applyFill="1" applyBorder="1" applyAlignment="1">
      <alignment horizontal="center" vertical="center"/>
      <protection/>
    </xf>
    <xf numFmtId="4" fontId="24" fillId="35" borderId="43" xfId="80" applyNumberFormat="1" applyFont="1" applyFill="1" applyBorder="1" applyAlignment="1">
      <alignment horizontal="left" vertical="center"/>
      <protection/>
    </xf>
    <xf numFmtId="4" fontId="88" fillId="35" borderId="59" xfId="0" applyNumberFormat="1" applyFont="1" applyFill="1" applyBorder="1" applyAlignment="1">
      <alignment horizontal="center" vertical="center"/>
    </xf>
    <xf numFmtId="2" fontId="25" fillId="0" borderId="60" xfId="80" applyNumberFormat="1" applyFont="1" applyFill="1" applyBorder="1" applyAlignment="1">
      <alignment horizontal="center"/>
      <protection/>
    </xf>
    <xf numFmtId="2" fontId="25" fillId="0" borderId="61" xfId="80" applyNumberFormat="1" applyFont="1" applyFill="1" applyBorder="1">
      <alignment/>
      <protection/>
    </xf>
    <xf numFmtId="0" fontId="25" fillId="0" borderId="61" xfId="80" applyFont="1" applyFill="1" applyBorder="1">
      <alignment/>
      <protection/>
    </xf>
    <xf numFmtId="0" fontId="25" fillId="0" borderId="61" xfId="80" applyFont="1" applyFill="1" applyBorder="1" applyAlignment="1">
      <alignment horizontal="left"/>
      <protection/>
    </xf>
    <xf numFmtId="0" fontId="25" fillId="0" borderId="12" xfId="80" applyFont="1" applyFill="1" applyBorder="1">
      <alignment/>
      <protection/>
    </xf>
    <xf numFmtId="4" fontId="106" fillId="0" borderId="12" xfId="0" applyNumberFormat="1" applyFont="1" applyFill="1" applyBorder="1" applyAlignment="1">
      <alignment horizontal="center"/>
    </xf>
    <xf numFmtId="2" fontId="106" fillId="0" borderId="62" xfId="0" applyNumberFormat="1" applyFont="1" applyFill="1" applyBorder="1" applyAlignment="1">
      <alignment horizontal="center"/>
    </xf>
    <xf numFmtId="0" fontId="108" fillId="0" borderId="63" xfId="0" applyFont="1" applyFill="1" applyBorder="1" applyAlignment="1">
      <alignment/>
    </xf>
    <xf numFmtId="0" fontId="108" fillId="0" borderId="63" xfId="0" applyFont="1" applyFill="1" applyBorder="1" applyAlignment="1">
      <alignment horizontal="left"/>
    </xf>
    <xf numFmtId="0" fontId="108" fillId="0" borderId="12" xfId="0" applyFont="1" applyFill="1" applyBorder="1" applyAlignment="1">
      <alignment/>
    </xf>
    <xf numFmtId="0" fontId="25" fillId="0" borderId="64" xfId="57" applyFont="1" applyBorder="1" applyAlignment="1">
      <alignment vertical="center"/>
      <protection/>
    </xf>
    <xf numFmtId="0" fontId="29" fillId="39" borderId="12" xfId="0" applyFont="1" applyFill="1" applyBorder="1" applyAlignment="1" applyProtection="1">
      <alignment/>
      <protection locked="0"/>
    </xf>
    <xf numFmtId="49" fontId="27" fillId="39" borderId="12" xfId="80" applyNumberFormat="1" applyFont="1" applyFill="1" applyBorder="1" applyAlignment="1">
      <alignment horizontal="center" vertical="center"/>
      <protection/>
    </xf>
    <xf numFmtId="0" fontId="110" fillId="3" borderId="12" xfId="0" applyFont="1" applyFill="1" applyBorder="1" applyAlignment="1">
      <alignment/>
    </xf>
    <xf numFmtId="2" fontId="110" fillId="3" borderId="12" xfId="0" applyNumberFormat="1" applyFont="1" applyFill="1" applyBorder="1" applyAlignment="1">
      <alignment/>
    </xf>
    <xf numFmtId="0" fontId="0" fillId="35" borderId="24" xfId="0" applyFill="1" applyBorder="1" applyAlignment="1">
      <alignment/>
    </xf>
    <xf numFmtId="2" fontId="0" fillId="35" borderId="16" xfId="0" applyNumberFormat="1" applyFill="1" applyBorder="1" applyAlignment="1">
      <alignment/>
    </xf>
    <xf numFmtId="0" fontId="0" fillId="35" borderId="43" xfId="0" applyFill="1" applyBorder="1" applyAlignment="1">
      <alignment/>
    </xf>
    <xf numFmtId="2" fontId="0" fillId="35" borderId="44" xfId="0" applyNumberFormat="1" applyFill="1" applyBorder="1" applyAlignment="1">
      <alignment horizontal="right"/>
    </xf>
    <xf numFmtId="0" fontId="110" fillId="6" borderId="12" xfId="0" applyFont="1" applyFill="1" applyBorder="1" applyAlignment="1">
      <alignment/>
    </xf>
    <xf numFmtId="2" fontId="110" fillId="6" borderId="12" xfId="0" applyNumberFormat="1" applyFont="1" applyFill="1" applyBorder="1" applyAlignment="1">
      <alignment/>
    </xf>
    <xf numFmtId="0" fontId="69" fillId="6" borderId="12" xfId="0" applyFont="1" applyFill="1" applyBorder="1" applyAlignment="1">
      <alignment/>
    </xf>
    <xf numFmtId="0" fontId="110" fillId="6" borderId="15" xfId="0" applyFont="1" applyFill="1" applyBorder="1" applyAlignment="1">
      <alignment/>
    </xf>
    <xf numFmtId="2" fontId="110" fillId="6" borderId="15" xfId="0" applyNumberFormat="1" applyFont="1" applyFill="1" applyBorder="1" applyAlignment="1">
      <alignment/>
    </xf>
    <xf numFmtId="0" fontId="110" fillId="6" borderId="22" xfId="0" applyFont="1" applyFill="1" applyBorder="1" applyAlignment="1">
      <alignment/>
    </xf>
    <xf numFmtId="2" fontId="110" fillId="6" borderId="22" xfId="0" applyNumberFormat="1" applyFont="1" applyFill="1" applyBorder="1" applyAlignment="1">
      <alignment/>
    </xf>
    <xf numFmtId="0" fontId="110" fillId="6" borderId="65" xfId="0" applyFont="1" applyFill="1" applyBorder="1" applyAlignment="1">
      <alignment/>
    </xf>
    <xf numFmtId="0" fontId="110" fillId="6" borderId="45" xfId="0" applyFont="1" applyFill="1" applyBorder="1" applyAlignment="1">
      <alignment/>
    </xf>
    <xf numFmtId="0" fontId="110" fillId="6" borderId="66" xfId="0" applyFont="1" applyFill="1" applyBorder="1" applyAlignment="1">
      <alignment/>
    </xf>
    <xf numFmtId="2" fontId="110" fillId="6" borderId="17" xfId="0" applyNumberFormat="1" applyFont="1" applyFill="1" applyBorder="1" applyAlignment="1">
      <alignment/>
    </xf>
    <xf numFmtId="0" fontId="110" fillId="6" borderId="17" xfId="0" applyFont="1" applyFill="1" applyBorder="1" applyAlignment="1">
      <alignment/>
    </xf>
    <xf numFmtId="0" fontId="29" fillId="39" borderId="15" xfId="0" applyFont="1" applyFill="1" applyBorder="1" applyAlignment="1" applyProtection="1">
      <alignment/>
      <protection locked="0"/>
    </xf>
    <xf numFmtId="0" fontId="29" fillId="39" borderId="15" xfId="0" applyFont="1" applyFill="1" applyBorder="1" applyAlignment="1" applyProtection="1">
      <alignment horizontal="left"/>
      <protection locked="0"/>
    </xf>
    <xf numFmtId="0" fontId="109" fillId="39" borderId="15" xfId="0" applyFont="1" applyFill="1" applyBorder="1" applyAlignment="1" applyProtection="1">
      <alignment/>
      <protection locked="0"/>
    </xf>
    <xf numFmtId="0" fontId="109" fillId="39" borderId="15" xfId="0" applyFont="1" applyFill="1" applyBorder="1" applyAlignment="1" applyProtection="1">
      <alignment horizontal="left"/>
      <protection locked="0"/>
    </xf>
    <xf numFmtId="49" fontId="27" fillId="39" borderId="15" xfId="80" applyNumberFormat="1" applyFont="1" applyFill="1" applyBorder="1" applyAlignment="1">
      <alignment horizontal="center" vertical="center"/>
      <protection/>
    </xf>
    <xf numFmtId="0" fontId="29" fillId="39" borderId="17" xfId="0" applyFont="1" applyFill="1" applyBorder="1" applyAlignment="1" applyProtection="1">
      <alignment/>
      <protection locked="0"/>
    </xf>
    <xf numFmtId="0" fontId="29" fillId="39" borderId="22" xfId="0" applyFont="1" applyFill="1" applyBorder="1" applyAlignment="1" applyProtection="1">
      <alignment/>
      <protection locked="0"/>
    </xf>
    <xf numFmtId="0" fontId="29" fillId="39" borderId="22" xfId="0" applyFont="1" applyFill="1" applyBorder="1" applyAlignment="1" applyProtection="1">
      <alignment horizontal="left"/>
      <protection locked="0"/>
    </xf>
    <xf numFmtId="0" fontId="109" fillId="39" borderId="22" xfId="0" applyFont="1" applyFill="1" applyBorder="1" applyAlignment="1" applyProtection="1">
      <alignment/>
      <protection locked="0"/>
    </xf>
    <xf numFmtId="0" fontId="109" fillId="39" borderId="22" xfId="0" applyFont="1" applyFill="1" applyBorder="1" applyAlignment="1" applyProtection="1">
      <alignment horizontal="left"/>
      <protection locked="0"/>
    </xf>
    <xf numFmtId="49" fontId="27" fillId="39" borderId="22" xfId="80" applyNumberFormat="1" applyFont="1" applyFill="1" applyBorder="1" applyAlignment="1">
      <alignment horizontal="center" vertical="center"/>
      <protection/>
    </xf>
    <xf numFmtId="0" fontId="29" fillId="39" borderId="66" xfId="0" applyFont="1" applyFill="1" applyBorder="1" applyAlignment="1" applyProtection="1">
      <alignment/>
      <protection locked="0"/>
    </xf>
    <xf numFmtId="0" fontId="29" fillId="39" borderId="65" xfId="0" applyFont="1" applyFill="1" applyBorder="1" applyAlignment="1" applyProtection="1">
      <alignment/>
      <protection locked="0"/>
    </xf>
    <xf numFmtId="0" fontId="29" fillId="39" borderId="65" xfId="0" applyFont="1" applyFill="1" applyBorder="1" applyAlignment="1" applyProtection="1">
      <alignment horizontal="left"/>
      <protection locked="0"/>
    </xf>
    <xf numFmtId="0" fontId="109" fillId="39" borderId="65" xfId="0" applyFont="1" applyFill="1" applyBorder="1" applyAlignment="1" applyProtection="1">
      <alignment/>
      <protection locked="0"/>
    </xf>
    <xf numFmtId="0" fontId="109" fillId="39" borderId="65" xfId="0" applyFont="1" applyFill="1" applyBorder="1" applyAlignment="1" applyProtection="1">
      <alignment horizontal="left"/>
      <protection locked="0"/>
    </xf>
    <xf numFmtId="0" fontId="29" fillId="39" borderId="23" xfId="0" applyFont="1" applyFill="1" applyBorder="1" applyAlignment="1" applyProtection="1">
      <alignment/>
      <protection locked="0"/>
    </xf>
    <xf numFmtId="0" fontId="29" fillId="39" borderId="45" xfId="0" applyFont="1" applyFill="1" applyBorder="1" applyAlignment="1" applyProtection="1">
      <alignment/>
      <protection locked="0"/>
    </xf>
    <xf numFmtId="0" fontId="29" fillId="39" borderId="45" xfId="0" applyFont="1" applyFill="1" applyBorder="1" applyAlignment="1" applyProtection="1">
      <alignment horizontal="left"/>
      <protection locked="0"/>
    </xf>
    <xf numFmtId="0" fontId="109" fillId="39" borderId="45" xfId="0" applyFont="1" applyFill="1" applyBorder="1" applyAlignment="1" applyProtection="1">
      <alignment/>
      <protection locked="0"/>
    </xf>
    <xf numFmtId="0" fontId="109" fillId="39" borderId="45" xfId="0" applyFont="1" applyFill="1" applyBorder="1" applyAlignment="1" applyProtection="1">
      <alignment horizontal="left"/>
      <protection locked="0"/>
    </xf>
    <xf numFmtId="0" fontId="29" fillId="39" borderId="17" xfId="0" applyFont="1" applyFill="1" applyBorder="1" applyAlignment="1" applyProtection="1">
      <alignment horizontal="left"/>
      <protection locked="0"/>
    </xf>
    <xf numFmtId="0" fontId="109" fillId="39" borderId="66" xfId="0" applyFont="1" applyFill="1" applyBorder="1" applyAlignment="1" applyProtection="1">
      <alignment/>
      <protection locked="0"/>
    </xf>
    <xf numFmtId="0" fontId="109" fillId="39" borderId="66" xfId="0" applyFont="1" applyFill="1" applyBorder="1" applyAlignment="1" applyProtection="1">
      <alignment horizontal="left"/>
      <protection locked="0"/>
    </xf>
    <xf numFmtId="49" fontId="27" fillId="39" borderId="17" xfId="80" applyNumberFormat="1" applyFont="1" applyFill="1" applyBorder="1" applyAlignment="1">
      <alignment horizontal="center" vertical="center"/>
      <protection/>
    </xf>
    <xf numFmtId="0" fontId="109" fillId="39" borderId="17" xfId="0" applyFont="1" applyFill="1" applyBorder="1" applyAlignment="1" applyProtection="1">
      <alignment/>
      <protection locked="0"/>
    </xf>
    <xf numFmtId="0" fontId="109" fillId="39" borderId="17" xfId="0" applyFont="1" applyFill="1" applyBorder="1" applyAlignment="1" applyProtection="1">
      <alignment horizontal="left"/>
      <protection locked="0"/>
    </xf>
    <xf numFmtId="0" fontId="6" fillId="0" borderId="12" xfId="80" applyFont="1" applyBorder="1">
      <alignment/>
      <protection/>
    </xf>
    <xf numFmtId="0" fontId="31" fillId="0" borderId="12" xfId="80" applyFont="1" applyBorder="1">
      <alignment/>
      <protection/>
    </xf>
    <xf numFmtId="0" fontId="103" fillId="0" borderId="12" xfId="0" applyFont="1" applyBorder="1" applyAlignment="1">
      <alignment/>
    </xf>
    <xf numFmtId="0" fontId="112" fillId="0" borderId="12" xfId="0" applyFont="1" applyBorder="1" applyAlignment="1">
      <alignment/>
    </xf>
    <xf numFmtId="0" fontId="0" fillId="0" borderId="12" xfId="0" applyBorder="1" applyAlignment="1">
      <alignment/>
    </xf>
    <xf numFmtId="0" fontId="2" fillId="0" borderId="12" xfId="80" applyBorder="1">
      <alignment/>
      <protection/>
    </xf>
    <xf numFmtId="0" fontId="0" fillId="39" borderId="0" xfId="0" applyFill="1" applyBorder="1" applyAlignment="1">
      <alignment/>
    </xf>
    <xf numFmtId="0" fontId="15" fillId="39" borderId="0" xfId="80" applyFont="1" applyFill="1" applyBorder="1" applyAlignment="1">
      <alignment horizontal="left" vertical="center" wrapText="1"/>
      <protection/>
    </xf>
    <xf numFmtId="0" fontId="13" fillId="0" borderId="12" xfId="80" applyFont="1" applyBorder="1">
      <alignment/>
      <protection/>
    </xf>
    <xf numFmtId="0" fontId="101" fillId="0" borderId="0" xfId="0" applyFont="1" applyBorder="1" applyAlignment="1">
      <alignment/>
    </xf>
    <xf numFmtId="4" fontId="101" fillId="0" borderId="0" xfId="0" applyNumberFormat="1" applyFont="1" applyBorder="1" applyAlignment="1">
      <alignment/>
    </xf>
    <xf numFmtId="0" fontId="101" fillId="0" borderId="67" xfId="0" applyFont="1" applyBorder="1" applyAlignment="1">
      <alignment/>
    </xf>
    <xf numFmtId="0" fontId="101" fillId="0" borderId="68" xfId="0" applyFont="1" applyBorder="1" applyAlignment="1">
      <alignment/>
    </xf>
    <xf numFmtId="4" fontId="101" fillId="0" borderId="38" xfId="0" applyNumberFormat="1" applyFont="1" applyBorder="1" applyAlignment="1">
      <alignment/>
    </xf>
    <xf numFmtId="4" fontId="104" fillId="34" borderId="69" xfId="0" applyNumberFormat="1" applyFont="1" applyFill="1" applyBorder="1" applyAlignment="1">
      <alignment horizontal="right" wrapText="1"/>
    </xf>
    <xf numFmtId="4" fontId="104" fillId="7" borderId="69" xfId="0" applyNumberFormat="1" applyFont="1" applyFill="1" applyBorder="1" applyAlignment="1">
      <alignment horizontal="right" wrapText="1"/>
    </xf>
    <xf numFmtId="4" fontId="103" fillId="7" borderId="70" xfId="0" applyNumberFormat="1" applyFont="1" applyFill="1" applyBorder="1" applyAlignment="1">
      <alignment/>
    </xf>
    <xf numFmtId="4" fontId="103" fillId="34" borderId="70" xfId="0" applyNumberFormat="1" applyFont="1" applyFill="1" applyBorder="1" applyAlignment="1">
      <alignment/>
    </xf>
    <xf numFmtId="4" fontId="103" fillId="34" borderId="38" xfId="0" applyNumberFormat="1" applyFont="1" applyFill="1" applyBorder="1" applyAlignment="1">
      <alignment/>
    </xf>
    <xf numFmtId="0" fontId="0" fillId="0" borderId="68" xfId="0" applyBorder="1" applyAlignment="1">
      <alignment/>
    </xf>
    <xf numFmtId="4" fontId="113" fillId="0" borderId="59" xfId="0" applyNumberFormat="1" applyFont="1" applyFill="1" applyBorder="1" applyAlignment="1">
      <alignment horizontal="center" vertical="center"/>
    </xf>
    <xf numFmtId="0" fontId="98" fillId="0" borderId="0" xfId="0" applyFont="1" applyBorder="1" applyAlignment="1">
      <alignment/>
    </xf>
    <xf numFmtId="0" fontId="99" fillId="0" borderId="19" xfId="0" applyFont="1" applyBorder="1" applyAlignment="1">
      <alignment horizontal="center" vertical="center"/>
    </xf>
    <xf numFmtId="4" fontId="98" fillId="0" borderId="71" xfId="0" applyNumberFormat="1" applyFont="1" applyBorder="1" applyAlignment="1">
      <alignment horizontal="center" vertical="center"/>
    </xf>
    <xf numFmtId="4" fontId="98" fillId="0" borderId="72" xfId="0" applyNumberFormat="1" applyFont="1" applyFill="1" applyBorder="1" applyAlignment="1">
      <alignment/>
    </xf>
    <xf numFmtId="4" fontId="99" fillId="0" borderId="44" xfId="0" applyNumberFormat="1" applyFont="1" applyBorder="1" applyAlignment="1">
      <alignment horizontal="center" vertical="center"/>
    </xf>
    <xf numFmtId="0" fontId="99" fillId="39" borderId="56" xfId="0" applyFont="1" applyFill="1" applyBorder="1" applyAlignment="1">
      <alignment horizontal="center" vertical="center"/>
    </xf>
    <xf numFmtId="0" fontId="99" fillId="39" borderId="53" xfId="0" applyFont="1" applyFill="1" applyBorder="1" applyAlignment="1">
      <alignment horizontal="center" vertical="center"/>
    </xf>
    <xf numFmtId="2" fontId="114" fillId="35" borderId="24" xfId="80" applyNumberFormat="1" applyFont="1" applyFill="1" applyBorder="1" applyAlignment="1">
      <alignment horizontal="center" vertical="center"/>
      <protection/>
    </xf>
    <xf numFmtId="0" fontId="115" fillId="0" borderId="12" xfId="0" applyFont="1" applyFill="1" applyBorder="1" applyAlignment="1" applyProtection="1">
      <alignment/>
      <protection locked="0"/>
    </xf>
    <xf numFmtId="2" fontId="116" fillId="6" borderId="12" xfId="0" applyNumberFormat="1" applyFont="1" applyFill="1" applyBorder="1" applyAlignment="1">
      <alignment/>
    </xf>
    <xf numFmtId="2" fontId="93" fillId="35" borderId="16" xfId="0" applyNumberFormat="1" applyFont="1" applyFill="1" applyBorder="1" applyAlignment="1">
      <alignment/>
    </xf>
    <xf numFmtId="0" fontId="4" fillId="34" borderId="12" xfId="80" applyFont="1" applyFill="1" applyBorder="1" applyAlignment="1">
      <alignment horizontal="center" vertical="center" wrapText="1"/>
      <protection/>
    </xf>
    <xf numFmtId="0" fontId="3" fillId="34" borderId="23" xfId="0" applyFont="1" applyFill="1" applyBorder="1" applyAlignment="1">
      <alignment horizontal="left" vertical="center" wrapText="1"/>
    </xf>
    <xf numFmtId="0" fontId="3" fillId="34" borderId="2" xfId="0" applyFont="1" applyFill="1" applyBorder="1" applyAlignment="1">
      <alignment horizontal="left" vertical="center" wrapText="1"/>
    </xf>
    <xf numFmtId="0" fontId="3" fillId="34" borderId="73" xfId="0" applyFont="1" applyFill="1" applyBorder="1" applyAlignment="1">
      <alignment horizontal="left" vertical="center" wrapText="1"/>
    </xf>
    <xf numFmtId="0" fontId="20" fillId="34" borderId="23" xfId="0" applyFont="1" applyFill="1" applyBorder="1" applyAlignment="1">
      <alignment horizontal="center" vertical="center"/>
    </xf>
    <xf numFmtId="0" fontId="20" fillId="34" borderId="2" xfId="0" applyFont="1" applyFill="1" applyBorder="1" applyAlignment="1">
      <alignment horizontal="center" vertical="center"/>
    </xf>
    <xf numFmtId="0" fontId="20" fillId="34" borderId="73" xfId="0" applyFont="1" applyFill="1" applyBorder="1" applyAlignment="1">
      <alignment horizontal="center" vertical="center"/>
    </xf>
    <xf numFmtId="0" fontId="5" fillId="0" borderId="12" xfId="0" applyFont="1" applyBorder="1" applyAlignment="1">
      <alignment horizontal="left" vertical="top" wrapText="1"/>
    </xf>
    <xf numFmtId="166" fontId="14" fillId="0" borderId="0" xfId="57" applyNumberFormat="1" applyFont="1" applyBorder="1" applyAlignment="1">
      <alignment horizontal="left" vertical="center"/>
      <protection/>
    </xf>
    <xf numFmtId="0" fontId="19" fillId="0" borderId="64" xfId="57" applyFont="1" applyBorder="1" applyAlignment="1">
      <alignment horizontal="left" vertical="center"/>
      <protection/>
    </xf>
    <xf numFmtId="49" fontId="25" fillId="0" borderId="74" xfId="80" applyNumberFormat="1" applyFont="1" applyFill="1" applyBorder="1" applyAlignment="1">
      <alignment horizontal="center" vertical="center"/>
      <protection/>
    </xf>
    <xf numFmtId="49" fontId="25" fillId="0" borderId="75" xfId="80" applyNumberFormat="1" applyFont="1" applyFill="1" applyBorder="1" applyAlignment="1">
      <alignment horizontal="center" vertical="center"/>
      <protection/>
    </xf>
    <xf numFmtId="49" fontId="25" fillId="0" borderId="76" xfId="80" applyNumberFormat="1" applyFont="1" applyFill="1" applyBorder="1" applyAlignment="1">
      <alignment horizontal="center" vertical="center"/>
      <protection/>
    </xf>
    <xf numFmtId="49" fontId="25" fillId="0" borderId="77" xfId="80" applyNumberFormat="1" applyFont="1" applyFill="1" applyBorder="1" applyAlignment="1">
      <alignment horizontal="center" vertical="center"/>
      <protection/>
    </xf>
    <xf numFmtId="0" fontId="3" fillId="7" borderId="78" xfId="0" applyFont="1" applyFill="1" applyBorder="1" applyAlignment="1">
      <alignment horizontal="left" wrapText="1"/>
    </xf>
    <xf numFmtId="0" fontId="3" fillId="7" borderId="36" xfId="0" applyFont="1" applyFill="1" applyBorder="1" applyAlignment="1">
      <alignment horizontal="left" wrapText="1"/>
    </xf>
    <xf numFmtId="0" fontId="22" fillId="0" borderId="12" xfId="0" applyFont="1" applyFill="1" applyBorder="1" applyAlignment="1">
      <alignment horizontal="left" wrapText="1"/>
    </xf>
    <xf numFmtId="0" fontId="25" fillId="7" borderId="78" xfId="0" applyFont="1" applyFill="1" applyBorder="1" applyAlignment="1">
      <alignment horizontal="left" wrapText="1"/>
    </xf>
    <xf numFmtId="0" fontId="25" fillId="7" borderId="36" xfId="0" applyFont="1" applyFill="1" applyBorder="1" applyAlignment="1">
      <alignment horizontal="left" wrapText="1"/>
    </xf>
    <xf numFmtId="0" fontId="25" fillId="7" borderId="51" xfId="0" applyFont="1" applyFill="1" applyBorder="1" applyAlignment="1">
      <alignment horizontal="left" wrapText="1"/>
    </xf>
    <xf numFmtId="0" fontId="25" fillId="0" borderId="79" xfId="0" applyFont="1" applyFill="1" applyBorder="1" applyAlignment="1">
      <alignment horizontal="left" wrapText="1"/>
    </xf>
    <xf numFmtId="0" fontId="25" fillId="0" borderId="80" xfId="0" applyFont="1" applyFill="1" applyBorder="1" applyAlignment="1">
      <alignment horizontal="left" wrapText="1"/>
    </xf>
    <xf numFmtId="0" fontId="25" fillId="0" borderId="81" xfId="0" applyFont="1" applyFill="1" applyBorder="1" applyAlignment="1">
      <alignment horizontal="left" wrapText="1"/>
    </xf>
    <xf numFmtId="0" fontId="25" fillId="0" borderId="40" xfId="0" applyFont="1" applyFill="1" applyBorder="1" applyAlignment="1">
      <alignment horizontal="left" wrapText="1"/>
    </xf>
    <xf numFmtId="0" fontId="25" fillId="0" borderId="52" xfId="0" applyFont="1" applyFill="1" applyBorder="1" applyAlignment="1">
      <alignment horizontal="left" wrapText="1"/>
    </xf>
    <xf numFmtId="0" fontId="25" fillId="0" borderId="41" xfId="0" applyFont="1" applyFill="1" applyBorder="1" applyAlignment="1">
      <alignment horizontal="left" wrapText="1"/>
    </xf>
    <xf numFmtId="0" fontId="3" fillId="0" borderId="82" xfId="0" applyFont="1" applyBorder="1" applyAlignment="1">
      <alignment horizontal="center" vertical="center" wrapText="1"/>
    </xf>
    <xf numFmtId="0" fontId="3" fillId="0" borderId="2" xfId="0" applyFont="1" applyBorder="1" applyAlignment="1">
      <alignment horizontal="center" vertical="center" wrapText="1"/>
    </xf>
    <xf numFmtId="0" fontId="18" fillId="34" borderId="83" xfId="76" applyFont="1" applyFill="1" applyBorder="1" applyAlignment="1">
      <alignment horizontal="center" vertical="center" wrapText="1"/>
      <protection/>
    </xf>
    <xf numFmtId="0" fontId="18" fillId="34" borderId="46" xfId="76" applyFont="1" applyFill="1" applyBorder="1" applyAlignment="1">
      <alignment horizontal="center" vertical="center" wrapText="1"/>
      <protection/>
    </xf>
    <xf numFmtId="0" fontId="3" fillId="7" borderId="51" xfId="0" applyFont="1" applyFill="1" applyBorder="1" applyAlignment="1">
      <alignment horizontal="left" wrapText="1"/>
    </xf>
    <xf numFmtId="0" fontId="3" fillId="0" borderId="73" xfId="0" applyFont="1" applyBorder="1" applyAlignment="1">
      <alignment horizontal="center" vertical="center" wrapText="1"/>
    </xf>
    <xf numFmtId="0" fontId="104" fillId="39" borderId="67" xfId="0" applyFont="1" applyFill="1" applyBorder="1" applyAlignment="1">
      <alignment horizontal="center" vertical="center" wrapText="1"/>
    </xf>
    <xf numFmtId="0" fontId="104" fillId="39" borderId="38" xfId="0" applyFont="1" applyFill="1" applyBorder="1" applyAlignment="1">
      <alignment horizontal="center" vertical="center" wrapText="1"/>
    </xf>
    <xf numFmtId="0" fontId="103" fillId="0" borderId="67" xfId="0" applyFont="1" applyFill="1" applyBorder="1" applyAlignment="1">
      <alignment horizontal="center" vertical="center" wrapText="1"/>
    </xf>
    <xf numFmtId="0" fontId="103" fillId="0" borderId="38" xfId="0" applyFont="1" applyFill="1" applyBorder="1" applyAlignment="1">
      <alignment horizontal="center" vertical="center" wrapText="1"/>
    </xf>
    <xf numFmtId="4" fontId="105" fillId="7" borderId="51" xfId="0" applyNumberFormat="1" applyFont="1" applyFill="1" applyBorder="1" applyAlignment="1">
      <alignment horizontal="center" vertical="center" wrapText="1"/>
    </xf>
    <xf numFmtId="4" fontId="105" fillId="7" borderId="35" xfId="0" applyNumberFormat="1"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39" borderId="79" xfId="0" applyFont="1" applyFill="1" applyBorder="1" applyAlignment="1">
      <alignment horizontal="center" vertical="center" wrapText="1"/>
    </xf>
    <xf numFmtId="0" fontId="3" fillId="39" borderId="80" xfId="0" applyFont="1" applyFill="1" applyBorder="1" applyAlignment="1">
      <alignment horizontal="center" vertical="center" wrapText="1"/>
    </xf>
    <xf numFmtId="0" fontId="3" fillId="39" borderId="54" xfId="0" applyFont="1" applyFill="1" applyBorder="1" applyAlignment="1">
      <alignment horizontal="center" vertical="center" wrapText="1"/>
    </xf>
    <xf numFmtId="0" fontId="3" fillId="39" borderId="0" xfId="0" applyFont="1" applyFill="1" applyBorder="1" applyAlignment="1">
      <alignment horizontal="center" vertical="center" wrapText="1"/>
    </xf>
  </cellXfs>
  <cellStyles count="9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a" xfId="36"/>
    <cellStyle name="Hyperlink" xfId="37"/>
    <cellStyle name="Kontrolní buňka" xfId="38"/>
    <cellStyle name="Currency" xfId="39"/>
    <cellStyle name="Currency [0]" xfId="40"/>
    <cellStyle name="Nadpis 1" xfId="41"/>
    <cellStyle name="Nadpis 1 2" xfId="42"/>
    <cellStyle name="Nadpis 2" xfId="43"/>
    <cellStyle name="Nadpis 3" xfId="44"/>
    <cellStyle name="Nadpis 4" xfId="45"/>
    <cellStyle name="Nadpis tabulky" xfId="46"/>
    <cellStyle name="Název" xfId="47"/>
    <cellStyle name="Název 2" xfId="48"/>
    <cellStyle name="Neutrální" xfId="49"/>
    <cellStyle name="Normální 10" xfId="50"/>
    <cellStyle name="Normální 11" xfId="51"/>
    <cellStyle name="Normální 13 2" xfId="52"/>
    <cellStyle name="Normální 15" xfId="53"/>
    <cellStyle name="Normální 2" xfId="54"/>
    <cellStyle name="Normální 2 2" xfId="55"/>
    <cellStyle name="Normální 2 3" xfId="56"/>
    <cellStyle name="Normální 3" xfId="57"/>
    <cellStyle name="normální 3 10" xfId="58"/>
    <cellStyle name="Normální 3 2" xfId="59"/>
    <cellStyle name="normální 3 2 10" xfId="60"/>
    <cellStyle name="Normální 3 2 2" xfId="61"/>
    <cellStyle name="normální 3 2 3" xfId="62"/>
    <cellStyle name="normální 3 2 4" xfId="63"/>
    <cellStyle name="normální 3 2 5" xfId="64"/>
    <cellStyle name="normální 3 2 6" xfId="65"/>
    <cellStyle name="normální 3 2 7" xfId="66"/>
    <cellStyle name="normální 3 2 8" xfId="67"/>
    <cellStyle name="normální 3 2 9" xfId="68"/>
    <cellStyle name="Normální 3 3" xfId="69"/>
    <cellStyle name="normální 3 4" xfId="70"/>
    <cellStyle name="normální 3 5" xfId="71"/>
    <cellStyle name="normální 3 6" xfId="72"/>
    <cellStyle name="normální 3 7" xfId="73"/>
    <cellStyle name="normální 3 8" xfId="74"/>
    <cellStyle name="normální 3 9" xfId="75"/>
    <cellStyle name="Normální 4" xfId="76"/>
    <cellStyle name="normální 4 2" xfId="77"/>
    <cellStyle name="normální 4 2 2" xfId="78"/>
    <cellStyle name="normální 4 2 3" xfId="79"/>
    <cellStyle name="Normální 5" xfId="80"/>
    <cellStyle name="Normální 5 2" xfId="81"/>
    <cellStyle name="Normální 6" xfId="82"/>
    <cellStyle name="Normální 7" xfId="83"/>
    <cellStyle name="Normální 8" xfId="84"/>
    <cellStyle name="Podbarvení" xfId="85"/>
    <cellStyle name="Followed Hyperlink" xfId="86"/>
    <cellStyle name="Poznámka" xfId="87"/>
    <cellStyle name="Procent [CZ-2]" xfId="88"/>
    <cellStyle name="Percent" xfId="89"/>
    <cellStyle name="Propojená buňka" xfId="90"/>
    <cellStyle name="Správně" xfId="91"/>
    <cellStyle name="Špatně" xfId="92"/>
    <cellStyle name="Text upozornění" xfId="93"/>
    <cellStyle name="Vstup" xfId="94"/>
    <cellStyle name="Výpočet" xfId="95"/>
    <cellStyle name="Výstup" xfId="96"/>
    <cellStyle name="Vysvětlující text" xfId="97"/>
    <cellStyle name="Zvýraznění 1" xfId="98"/>
    <cellStyle name="Zvýraznění 2" xfId="99"/>
    <cellStyle name="Zvýraznění 3" xfId="100"/>
    <cellStyle name="Zvýraznění 4" xfId="101"/>
    <cellStyle name="Zvýraznění 5" xfId="102"/>
    <cellStyle name="Zvýraznění 6"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0"/>
  <sheetViews>
    <sheetView tabSelected="1" zoomScalePageLayoutView="0" workbookViewId="0" topLeftCell="A1">
      <selection activeCell="B28" sqref="B28"/>
    </sheetView>
  </sheetViews>
  <sheetFormatPr defaultColWidth="9.140625" defaultRowHeight="15"/>
  <cols>
    <col min="1" max="1" width="14.00390625" style="0" customWidth="1"/>
    <col min="2" max="2" width="116.8515625" style="0" customWidth="1"/>
    <col min="15" max="15" width="8.00390625" style="0" customWidth="1"/>
  </cols>
  <sheetData>
    <row r="1" spans="1:15" ht="15">
      <c r="A1" s="1"/>
      <c r="B1" s="1"/>
      <c r="C1" s="1"/>
      <c r="D1" s="1"/>
      <c r="E1" s="1"/>
      <c r="F1" s="1"/>
      <c r="G1" s="4"/>
      <c r="H1" s="1"/>
      <c r="I1" s="1"/>
      <c r="J1" s="1"/>
      <c r="L1" s="1"/>
      <c r="M1" s="1"/>
      <c r="N1" s="1"/>
      <c r="O1" s="1"/>
    </row>
    <row r="2" spans="1:15" s="280" customFormat="1" ht="55.5" customHeight="1">
      <c r="A2" s="306" t="s">
        <v>684</v>
      </c>
      <c r="B2" s="306"/>
      <c r="C2" s="281"/>
      <c r="D2" s="281"/>
      <c r="E2" s="281"/>
      <c r="F2" s="281"/>
      <c r="G2" s="281"/>
      <c r="H2" s="281"/>
      <c r="I2" s="281"/>
      <c r="J2" s="281"/>
      <c r="K2" s="281"/>
      <c r="L2" s="281"/>
      <c r="M2" s="281"/>
      <c r="N2" s="281"/>
      <c r="O2" s="281"/>
    </row>
    <row r="3" spans="1:2" ht="15">
      <c r="A3" s="278"/>
      <c r="B3" s="278"/>
    </row>
    <row r="4" spans="1:15" ht="20.25">
      <c r="A4" s="282" t="s">
        <v>100</v>
      </c>
      <c r="B4" s="279"/>
      <c r="C4" s="1"/>
      <c r="D4" s="1"/>
      <c r="E4" s="1"/>
      <c r="F4" s="1"/>
      <c r="G4" s="1"/>
      <c r="H4" s="1"/>
      <c r="I4" s="1"/>
      <c r="J4" s="1"/>
      <c r="K4" s="1"/>
      <c r="L4" s="1"/>
      <c r="M4" s="1"/>
      <c r="N4" s="1"/>
      <c r="O4" s="1"/>
    </row>
    <row r="5" spans="1:2" ht="15">
      <c r="A5" s="278"/>
      <c r="B5" s="278"/>
    </row>
    <row r="6" spans="1:15" ht="15.75">
      <c r="A6" s="275" t="s">
        <v>670</v>
      </c>
      <c r="B6" s="274" t="s">
        <v>671</v>
      </c>
      <c r="C6" s="1"/>
      <c r="E6" s="1"/>
      <c r="F6" s="1"/>
      <c r="G6" s="1"/>
      <c r="H6" s="1"/>
      <c r="I6" s="1"/>
      <c r="J6" s="1"/>
      <c r="K6" s="1"/>
      <c r="L6" s="1"/>
      <c r="M6" s="1"/>
      <c r="N6" s="1"/>
      <c r="O6" s="1"/>
    </row>
    <row r="7" spans="1:2" ht="15">
      <c r="A7" s="278"/>
      <c r="B7" s="278"/>
    </row>
    <row r="8" spans="1:15" ht="15.75">
      <c r="A8" s="275" t="s">
        <v>672</v>
      </c>
      <c r="B8" s="274" t="s">
        <v>673</v>
      </c>
      <c r="C8" s="1"/>
      <c r="D8" s="8"/>
      <c r="E8" s="1"/>
      <c r="F8" s="1"/>
      <c r="G8" s="1"/>
      <c r="H8" s="1"/>
      <c r="I8" s="1"/>
      <c r="J8" s="1"/>
      <c r="K8" s="1"/>
      <c r="L8" s="1"/>
      <c r="M8" s="1"/>
      <c r="N8" s="1"/>
      <c r="O8" s="1"/>
    </row>
    <row r="9" spans="1:15" ht="15.75">
      <c r="A9" s="274"/>
      <c r="B9" s="279"/>
      <c r="C9" s="1"/>
      <c r="D9" s="8"/>
      <c r="E9" s="1"/>
      <c r="F9" s="1"/>
      <c r="G9" s="1"/>
      <c r="H9" s="1"/>
      <c r="I9" s="1"/>
      <c r="J9" s="1"/>
      <c r="K9" s="1"/>
      <c r="L9" s="1"/>
      <c r="M9" s="1"/>
      <c r="N9" s="1"/>
      <c r="O9" s="1"/>
    </row>
    <row r="10" spans="1:15" ht="15.75">
      <c r="A10" s="275" t="s">
        <v>674</v>
      </c>
      <c r="B10" s="274" t="s">
        <v>675</v>
      </c>
      <c r="C10" s="1"/>
      <c r="D10" s="8"/>
      <c r="E10" s="1"/>
      <c r="F10" s="1"/>
      <c r="G10" s="1"/>
      <c r="H10" s="1"/>
      <c r="I10" s="1"/>
      <c r="J10" s="1"/>
      <c r="K10" s="1"/>
      <c r="L10" s="1"/>
      <c r="M10" s="1"/>
      <c r="N10" s="1"/>
      <c r="O10" s="1"/>
    </row>
    <row r="11" spans="1:15" ht="15.75">
      <c r="A11" s="274"/>
      <c r="B11" s="279"/>
      <c r="C11" s="1"/>
      <c r="D11" s="8"/>
      <c r="E11" s="1"/>
      <c r="F11" s="1"/>
      <c r="G11" s="1"/>
      <c r="H11" s="1"/>
      <c r="I11" s="1"/>
      <c r="J11" s="1"/>
      <c r="K11" s="1"/>
      <c r="L11" s="1"/>
      <c r="M11" s="1"/>
      <c r="N11" s="1"/>
      <c r="O11" s="1"/>
    </row>
    <row r="12" spans="1:15" ht="15.75">
      <c r="A12" s="275" t="s">
        <v>683</v>
      </c>
      <c r="B12" s="274" t="s">
        <v>677</v>
      </c>
      <c r="C12" s="1"/>
      <c r="D12" s="8"/>
      <c r="E12" s="1"/>
      <c r="F12" s="1"/>
      <c r="G12" s="1"/>
      <c r="H12" s="1"/>
      <c r="I12" s="1"/>
      <c r="J12" s="1"/>
      <c r="K12" s="1"/>
      <c r="L12" s="1"/>
      <c r="M12" s="1"/>
      <c r="N12" s="1"/>
      <c r="O12" s="1"/>
    </row>
    <row r="13" spans="1:15" ht="15.75">
      <c r="A13" s="274"/>
      <c r="B13" s="274"/>
      <c r="C13" s="1"/>
      <c r="D13" s="8"/>
      <c r="E13" s="1"/>
      <c r="F13" s="1"/>
      <c r="G13" s="1"/>
      <c r="H13" s="1"/>
      <c r="I13" s="1"/>
      <c r="J13" s="1"/>
      <c r="K13" s="1"/>
      <c r="L13" s="1"/>
      <c r="M13" s="1"/>
      <c r="N13" s="1"/>
      <c r="O13" s="1"/>
    </row>
    <row r="14" spans="1:15" ht="15.75">
      <c r="A14" s="275" t="s">
        <v>676</v>
      </c>
      <c r="B14" s="274" t="s">
        <v>679</v>
      </c>
      <c r="C14" s="1"/>
      <c r="D14" s="8"/>
      <c r="E14" s="1"/>
      <c r="F14" s="1"/>
      <c r="G14" s="1"/>
      <c r="H14" s="1"/>
      <c r="I14" s="1"/>
      <c r="J14" s="1"/>
      <c r="K14" s="1"/>
      <c r="L14" s="1"/>
      <c r="M14" s="1"/>
      <c r="N14" s="1"/>
      <c r="O14" s="1"/>
    </row>
    <row r="15" spans="1:2" ht="15.75">
      <c r="A15" s="274"/>
      <c r="B15" s="274"/>
    </row>
    <row r="16" spans="1:4" ht="15.75">
      <c r="A16" s="275" t="s">
        <v>678</v>
      </c>
      <c r="B16" s="274" t="s">
        <v>681</v>
      </c>
      <c r="D16" s="8"/>
    </row>
    <row r="17" spans="1:2" ht="15.75">
      <c r="A17" s="274"/>
      <c r="B17" s="274"/>
    </row>
    <row r="18" spans="1:2" ht="15.75">
      <c r="A18" s="276" t="s">
        <v>680</v>
      </c>
      <c r="B18" s="277" t="s">
        <v>682</v>
      </c>
    </row>
    <row r="20" spans="1:2" ht="15">
      <c r="A20" s="124"/>
      <c r="B20" s="25" t="s">
        <v>685</v>
      </c>
    </row>
  </sheetData>
  <sheetProtection/>
  <mergeCells count="1">
    <mergeCell ref="A2:B2"/>
  </mergeCells>
  <printOptions horizontalCentered="1"/>
  <pageMargins left="0.7086614173228347" right="0.7086614173228347" top="1.1811023622047245" bottom="0.7874015748031497" header="0.31496062992125984" footer="0.31496062992125984"/>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D13"/>
  <sheetViews>
    <sheetView view="pageBreakPreview" zoomScaleSheetLayoutView="100" zoomScalePageLayoutView="0" workbookViewId="0" topLeftCell="A1">
      <selection activeCell="F4" sqref="F4"/>
    </sheetView>
  </sheetViews>
  <sheetFormatPr defaultColWidth="9.140625" defaultRowHeight="15"/>
  <cols>
    <col min="1" max="1" width="14.421875" style="0" customWidth="1"/>
    <col min="2" max="2" width="78.57421875" style="0" customWidth="1"/>
    <col min="3" max="3" width="26.57421875" style="0" customWidth="1"/>
    <col min="4" max="4" width="26.421875" style="0" customWidth="1"/>
  </cols>
  <sheetData>
    <row r="1" spans="2:4" ht="27" customHeight="1">
      <c r="B1" s="1"/>
      <c r="C1" s="1"/>
      <c r="D1" s="1"/>
    </row>
    <row r="3" ht="15" customHeight="1"/>
    <row r="4" spans="1:4" ht="37.5" customHeight="1">
      <c r="A4" s="310" t="s">
        <v>260</v>
      </c>
      <c r="B4" s="311"/>
      <c r="C4" s="311"/>
      <c r="D4" s="312"/>
    </row>
    <row r="5" spans="1:4" ht="69.75" customHeight="1">
      <c r="A5" s="13" t="s">
        <v>210</v>
      </c>
      <c r="B5" s="313" t="s">
        <v>272</v>
      </c>
      <c r="C5" s="313"/>
      <c r="D5" s="313"/>
    </row>
    <row r="6" spans="1:4" ht="44.25" customHeight="1">
      <c r="A6" s="13" t="s">
        <v>211</v>
      </c>
      <c r="B6" s="313" t="s">
        <v>263</v>
      </c>
      <c r="C6" s="313"/>
      <c r="D6" s="313"/>
    </row>
    <row r="7" spans="1:4" ht="69.75" customHeight="1">
      <c r="A7" s="13" t="s">
        <v>212</v>
      </c>
      <c r="B7" s="313" t="s">
        <v>665</v>
      </c>
      <c r="C7" s="313"/>
      <c r="D7" s="313"/>
    </row>
    <row r="8" spans="1:4" ht="49.5" customHeight="1">
      <c r="A8" s="13" t="s">
        <v>213</v>
      </c>
      <c r="B8" s="313" t="s">
        <v>273</v>
      </c>
      <c r="C8" s="313"/>
      <c r="D8" s="313"/>
    </row>
    <row r="9" spans="1:4" ht="49.5" customHeight="1">
      <c r="A9" s="13" t="s">
        <v>214</v>
      </c>
      <c r="B9" s="313" t="s">
        <v>282</v>
      </c>
      <c r="C9" s="313"/>
      <c r="D9" s="313"/>
    </row>
    <row r="10" spans="1:4" ht="49.5" customHeight="1">
      <c r="A10" s="13" t="s">
        <v>215</v>
      </c>
      <c r="B10" s="313" t="s">
        <v>264</v>
      </c>
      <c r="C10" s="313"/>
      <c r="D10" s="313"/>
    </row>
    <row r="11" spans="1:4" ht="49.5" customHeight="1">
      <c r="A11" s="13" t="s">
        <v>259</v>
      </c>
      <c r="B11" s="313" t="s">
        <v>639</v>
      </c>
      <c r="C11" s="313"/>
      <c r="D11" s="313"/>
    </row>
    <row r="12" spans="1:4" ht="52.5" customHeight="1">
      <c r="A12" s="47"/>
      <c r="B12" s="307" t="s">
        <v>326</v>
      </c>
      <c r="C12" s="308"/>
      <c r="D12" s="309"/>
    </row>
    <row r="13" spans="1:4" ht="36" customHeight="1">
      <c r="A13" s="47"/>
      <c r="B13" s="307" t="s">
        <v>307</v>
      </c>
      <c r="C13" s="308"/>
      <c r="D13" s="309"/>
    </row>
  </sheetData>
  <sheetProtection/>
  <mergeCells count="10">
    <mergeCell ref="B13:D13"/>
    <mergeCell ref="B12:D12"/>
    <mergeCell ref="A4:D4"/>
    <mergeCell ref="B5:D5"/>
    <mergeCell ref="B6:D6"/>
    <mergeCell ref="B7:D7"/>
    <mergeCell ref="B8:D8"/>
    <mergeCell ref="B9:D9"/>
    <mergeCell ref="B10:D10"/>
    <mergeCell ref="B11:D11"/>
  </mergeCells>
  <printOptions horizontalCentered="1"/>
  <pageMargins left="0.7086614173228347" right="0.7086614173228347" top="1.1811023622047245" bottom="0.7874015748031497" header="0.31496062992125984" footer="0.31496062992125984"/>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J518"/>
  <sheetViews>
    <sheetView view="pageBreakPreview" zoomScaleSheetLayoutView="100" zoomScalePageLayoutView="0" workbookViewId="0" topLeftCell="A1">
      <pane ySplit="8" topLeftCell="A45" activePane="bottomLeft" state="frozen"/>
      <selection pane="topLeft" activeCell="A1" sqref="A1"/>
      <selection pane="bottomLeft" activeCell="D495" sqref="D495"/>
    </sheetView>
  </sheetViews>
  <sheetFormatPr defaultColWidth="9.140625" defaultRowHeight="15"/>
  <cols>
    <col min="1" max="1" width="18.00390625" style="0" bestFit="1" customWidth="1"/>
    <col min="2" max="2" width="37.7109375" style="0" customWidth="1"/>
    <col min="3" max="3" width="13.7109375" style="0" customWidth="1"/>
    <col min="4" max="4" width="25.00390625" style="0" customWidth="1"/>
    <col min="5" max="5" width="10.00390625" style="0" customWidth="1"/>
    <col min="6" max="6" width="11.421875" style="66" customWidth="1"/>
    <col min="7" max="7" width="13.57421875" style="0" bestFit="1" customWidth="1"/>
    <col min="8" max="8" width="15.28125" style="0" customWidth="1"/>
    <col min="9" max="9" width="9.140625" style="34" customWidth="1"/>
    <col min="10" max="10" width="15.140625" style="0" customWidth="1"/>
  </cols>
  <sheetData>
    <row r="1" spans="1:8" ht="27.75" customHeight="1">
      <c r="A1" s="1"/>
      <c r="B1" s="195" t="s">
        <v>0</v>
      </c>
      <c r="C1" s="196" t="s">
        <v>352</v>
      </c>
      <c r="D1" s="196"/>
      <c r="E1" s="7"/>
      <c r="F1" s="2"/>
      <c r="G1" s="12"/>
      <c r="H1" s="192"/>
    </row>
    <row r="2" spans="1:10" ht="15.75">
      <c r="A2" s="1"/>
      <c r="B2" s="195" t="s">
        <v>1</v>
      </c>
      <c r="C2" s="197" t="s">
        <v>353</v>
      </c>
      <c r="D2" s="197"/>
      <c r="E2" s="18"/>
      <c r="F2" s="18"/>
      <c r="G2" s="5"/>
      <c r="H2" s="192"/>
      <c r="I2" s="192"/>
      <c r="J2" s="192"/>
    </row>
    <row r="3" spans="1:10" ht="15.75">
      <c r="A3" s="1"/>
      <c r="B3" s="195" t="s">
        <v>2</v>
      </c>
      <c r="C3" s="198"/>
      <c r="D3" s="197"/>
      <c r="E3" s="18"/>
      <c r="F3" s="18"/>
      <c r="G3" s="5"/>
      <c r="H3" s="192"/>
      <c r="I3" s="192"/>
      <c r="J3" s="192"/>
    </row>
    <row r="4" spans="1:10" ht="15.75">
      <c r="A4" s="1"/>
      <c r="B4" s="195" t="s">
        <v>3</v>
      </c>
      <c r="C4" s="197" t="s">
        <v>354</v>
      </c>
      <c r="D4" s="197"/>
      <c r="E4" s="18"/>
      <c r="F4" s="18"/>
      <c r="G4" s="6"/>
      <c r="H4" s="193"/>
      <c r="I4" s="193"/>
      <c r="J4" s="192"/>
    </row>
    <row r="5" spans="1:10" ht="15.75">
      <c r="A5" s="1"/>
      <c r="B5" s="195"/>
      <c r="C5" s="199"/>
      <c r="D5" s="199"/>
      <c r="E5" s="19"/>
      <c r="F5" s="19"/>
      <c r="G5" s="3"/>
      <c r="H5" s="192"/>
      <c r="I5" s="192"/>
      <c r="J5" s="192"/>
    </row>
    <row r="6" spans="1:8" ht="15.75">
      <c r="A6" s="1"/>
      <c r="B6" s="195" t="s">
        <v>102</v>
      </c>
      <c r="C6" s="200" t="s">
        <v>355</v>
      </c>
      <c r="D6" s="200"/>
      <c r="E6" s="19"/>
      <c r="F6" s="19"/>
      <c r="G6" s="3"/>
      <c r="H6" s="194"/>
    </row>
    <row r="7" spans="1:8" ht="15">
      <c r="A7" s="1"/>
      <c r="B7" s="9"/>
      <c r="C7" s="314"/>
      <c r="D7" s="314"/>
      <c r="E7" s="314"/>
      <c r="F7" s="314"/>
      <c r="G7" s="15"/>
      <c r="H7" s="41"/>
    </row>
    <row r="8" spans="1:8" ht="17.25" customHeight="1">
      <c r="A8" s="1"/>
      <c r="B8" s="226" t="s">
        <v>101</v>
      </c>
      <c r="C8" s="315"/>
      <c r="D8" s="315"/>
      <c r="E8" s="315"/>
      <c r="F8" s="315"/>
      <c r="G8" s="17"/>
      <c r="H8" s="41"/>
    </row>
    <row r="9" spans="1:10" ht="63.75" customHeight="1">
      <c r="A9" s="61" t="s">
        <v>6</v>
      </c>
      <c r="B9" s="62" t="s">
        <v>7</v>
      </c>
      <c r="C9" s="63" t="s">
        <v>103</v>
      </c>
      <c r="D9" s="62" t="s">
        <v>104</v>
      </c>
      <c r="E9" s="62" t="s">
        <v>4</v>
      </c>
      <c r="F9" s="156" t="s">
        <v>5</v>
      </c>
      <c r="G9" s="46" t="s">
        <v>277</v>
      </c>
      <c r="H9" s="46" t="s">
        <v>278</v>
      </c>
      <c r="I9" s="64" t="s">
        <v>302</v>
      </c>
      <c r="J9" s="64" t="s">
        <v>306</v>
      </c>
    </row>
    <row r="10" spans="1:10" ht="15">
      <c r="A10" s="167" t="s">
        <v>237</v>
      </c>
      <c r="B10" s="167" t="s">
        <v>297</v>
      </c>
      <c r="C10" s="167">
        <v>17.7</v>
      </c>
      <c r="D10" s="168" t="s">
        <v>16</v>
      </c>
      <c r="E10" s="169" t="s">
        <v>12</v>
      </c>
      <c r="F10" s="170" t="s">
        <v>357</v>
      </c>
      <c r="G10" s="173"/>
      <c r="H10" s="123">
        <v>0</v>
      </c>
      <c r="I10" s="235">
        <v>0.16667</v>
      </c>
      <c r="J10" s="236">
        <f aca="true" t="shared" si="0" ref="J10:J41">C10*I10</f>
        <v>2.950059</v>
      </c>
    </row>
    <row r="11" spans="1:10" ht="15">
      <c r="A11" s="167" t="s">
        <v>238</v>
      </c>
      <c r="B11" s="167" t="s">
        <v>297</v>
      </c>
      <c r="C11" s="303">
        <v>15.37</v>
      </c>
      <c r="D11" s="168" t="s">
        <v>16</v>
      </c>
      <c r="E11" s="169" t="s">
        <v>12</v>
      </c>
      <c r="F11" s="170" t="s">
        <v>357</v>
      </c>
      <c r="G11" s="173"/>
      <c r="H11" s="123">
        <v>0</v>
      </c>
      <c r="I11" s="235">
        <v>0.16667</v>
      </c>
      <c r="J11" s="304">
        <f t="shared" si="0"/>
        <v>2.5617179</v>
      </c>
    </row>
    <row r="12" spans="1:10" ht="15">
      <c r="A12" s="167" t="s">
        <v>239</v>
      </c>
      <c r="B12" s="167" t="s">
        <v>358</v>
      </c>
      <c r="C12" s="167">
        <v>48.95</v>
      </c>
      <c r="D12" s="168" t="s">
        <v>16</v>
      </c>
      <c r="E12" s="169" t="s">
        <v>12</v>
      </c>
      <c r="F12" s="170" t="s">
        <v>357</v>
      </c>
      <c r="G12" s="173"/>
      <c r="H12" s="123">
        <v>0</v>
      </c>
      <c r="I12" s="235">
        <v>0.16667</v>
      </c>
      <c r="J12" s="236">
        <f t="shared" si="0"/>
        <v>8.158496500000002</v>
      </c>
    </row>
    <row r="13" spans="1:10" ht="15">
      <c r="A13" s="167" t="s">
        <v>240</v>
      </c>
      <c r="B13" s="167" t="s">
        <v>359</v>
      </c>
      <c r="C13" s="167">
        <v>39.42</v>
      </c>
      <c r="D13" s="168" t="s">
        <v>16</v>
      </c>
      <c r="E13" s="169" t="s">
        <v>12</v>
      </c>
      <c r="F13" s="170" t="s">
        <v>357</v>
      </c>
      <c r="G13" s="173"/>
      <c r="H13" s="123">
        <v>0</v>
      </c>
      <c r="I13" s="235">
        <v>0.16667</v>
      </c>
      <c r="J13" s="236">
        <f t="shared" si="0"/>
        <v>6.570131400000001</v>
      </c>
    </row>
    <row r="14" spans="1:10" ht="15">
      <c r="A14" s="167" t="s">
        <v>241</v>
      </c>
      <c r="B14" s="167" t="s">
        <v>359</v>
      </c>
      <c r="C14" s="167">
        <v>8.41</v>
      </c>
      <c r="D14" s="168" t="s">
        <v>16</v>
      </c>
      <c r="E14" s="169" t="s">
        <v>12</v>
      </c>
      <c r="F14" s="170" t="s">
        <v>357</v>
      </c>
      <c r="G14" s="173"/>
      <c r="H14" s="123">
        <v>0</v>
      </c>
      <c r="I14" s="235">
        <v>0.16667</v>
      </c>
      <c r="J14" s="236">
        <f t="shared" si="0"/>
        <v>1.4016947000000002</v>
      </c>
    </row>
    <row r="15" spans="1:10" ht="15">
      <c r="A15" s="167" t="s">
        <v>242</v>
      </c>
      <c r="B15" s="167" t="s">
        <v>359</v>
      </c>
      <c r="C15" s="167">
        <v>33.18</v>
      </c>
      <c r="D15" s="168" t="s">
        <v>16</v>
      </c>
      <c r="E15" s="169" t="s">
        <v>12</v>
      </c>
      <c r="F15" s="170" t="s">
        <v>357</v>
      </c>
      <c r="G15" s="173"/>
      <c r="H15" s="123">
        <v>0</v>
      </c>
      <c r="I15" s="235">
        <v>0.16667</v>
      </c>
      <c r="J15" s="236">
        <f t="shared" si="0"/>
        <v>5.5301106</v>
      </c>
    </row>
    <row r="16" spans="1:10" ht="15">
      <c r="A16" s="167" t="s">
        <v>243</v>
      </c>
      <c r="B16" s="167" t="s">
        <v>359</v>
      </c>
      <c r="C16" s="167">
        <v>13.76</v>
      </c>
      <c r="D16" s="168" t="s">
        <v>16</v>
      </c>
      <c r="E16" s="169" t="s">
        <v>12</v>
      </c>
      <c r="F16" s="170" t="s">
        <v>357</v>
      </c>
      <c r="G16" s="173"/>
      <c r="H16" s="123">
        <v>0</v>
      </c>
      <c r="I16" s="235">
        <v>0.16667</v>
      </c>
      <c r="J16" s="236">
        <f t="shared" si="0"/>
        <v>2.2933792</v>
      </c>
    </row>
    <row r="17" spans="1:10" ht="15">
      <c r="A17" s="167" t="s">
        <v>244</v>
      </c>
      <c r="B17" s="167" t="s">
        <v>359</v>
      </c>
      <c r="C17" s="167">
        <v>66.32</v>
      </c>
      <c r="D17" s="168" t="s">
        <v>16</v>
      </c>
      <c r="E17" s="169" t="s">
        <v>12</v>
      </c>
      <c r="F17" s="170" t="s">
        <v>357</v>
      </c>
      <c r="G17" s="173"/>
      <c r="H17" s="123">
        <v>0</v>
      </c>
      <c r="I17" s="235">
        <v>0.16667</v>
      </c>
      <c r="J17" s="236">
        <f t="shared" si="0"/>
        <v>11.0535544</v>
      </c>
    </row>
    <row r="18" spans="1:10" ht="15">
      <c r="A18" s="167" t="s">
        <v>245</v>
      </c>
      <c r="B18" s="167" t="s">
        <v>359</v>
      </c>
      <c r="C18" s="167">
        <v>36.2</v>
      </c>
      <c r="D18" s="168" t="s">
        <v>16</v>
      </c>
      <c r="E18" s="169" t="s">
        <v>12</v>
      </c>
      <c r="F18" s="170" t="s">
        <v>357</v>
      </c>
      <c r="G18" s="173"/>
      <c r="H18" s="123">
        <v>0</v>
      </c>
      <c r="I18" s="235">
        <v>0.16667</v>
      </c>
      <c r="J18" s="236">
        <f t="shared" si="0"/>
        <v>6.033454000000001</v>
      </c>
    </row>
    <row r="19" spans="1:10" ht="15">
      <c r="A19" s="167" t="s">
        <v>360</v>
      </c>
      <c r="B19" s="167" t="s">
        <v>359</v>
      </c>
      <c r="C19" s="167">
        <v>12.12</v>
      </c>
      <c r="D19" s="168" t="s">
        <v>16</v>
      </c>
      <c r="E19" s="169" t="s">
        <v>12</v>
      </c>
      <c r="F19" s="170" t="s">
        <v>357</v>
      </c>
      <c r="G19" s="173"/>
      <c r="H19" s="123">
        <v>0</v>
      </c>
      <c r="I19" s="235">
        <v>0.16667</v>
      </c>
      <c r="J19" s="236">
        <f t="shared" si="0"/>
        <v>2.0200404</v>
      </c>
    </row>
    <row r="20" spans="1:10" ht="15">
      <c r="A20" s="167" t="s">
        <v>361</v>
      </c>
      <c r="B20" s="167" t="s">
        <v>18</v>
      </c>
      <c r="C20" s="167">
        <v>28.77</v>
      </c>
      <c r="D20" s="168" t="s">
        <v>16</v>
      </c>
      <c r="E20" s="169" t="s">
        <v>12</v>
      </c>
      <c r="F20" s="170" t="s">
        <v>362</v>
      </c>
      <c r="G20" s="173"/>
      <c r="H20" s="123">
        <v>0</v>
      </c>
      <c r="I20" s="235">
        <v>0.16667</v>
      </c>
      <c r="J20" s="236">
        <f t="shared" si="0"/>
        <v>4.795095900000001</v>
      </c>
    </row>
    <row r="21" spans="1:10" ht="15">
      <c r="A21" s="167" t="s">
        <v>363</v>
      </c>
      <c r="B21" s="167" t="s">
        <v>359</v>
      </c>
      <c r="C21" s="167">
        <v>30.41</v>
      </c>
      <c r="D21" s="168" t="s">
        <v>16</v>
      </c>
      <c r="E21" s="169" t="s">
        <v>12</v>
      </c>
      <c r="F21" s="170" t="s">
        <v>357</v>
      </c>
      <c r="G21" s="173"/>
      <c r="H21" s="123">
        <v>0</v>
      </c>
      <c r="I21" s="235">
        <v>0.16667</v>
      </c>
      <c r="J21" s="236">
        <f t="shared" si="0"/>
        <v>5.0684347</v>
      </c>
    </row>
    <row r="22" spans="1:10" ht="15">
      <c r="A22" s="167" t="s">
        <v>364</v>
      </c>
      <c r="B22" s="167" t="s">
        <v>359</v>
      </c>
      <c r="C22" s="167">
        <v>15.1</v>
      </c>
      <c r="D22" s="168" t="s">
        <v>16</v>
      </c>
      <c r="E22" s="169" t="s">
        <v>12</v>
      </c>
      <c r="F22" s="170" t="s">
        <v>357</v>
      </c>
      <c r="G22" s="173"/>
      <c r="H22" s="123">
        <v>0</v>
      </c>
      <c r="I22" s="235">
        <v>0.16667</v>
      </c>
      <c r="J22" s="236">
        <f t="shared" si="0"/>
        <v>2.5167170000000003</v>
      </c>
    </row>
    <row r="23" spans="1:10" ht="15">
      <c r="A23" s="167" t="s">
        <v>366</v>
      </c>
      <c r="B23" s="167" t="s">
        <v>297</v>
      </c>
      <c r="C23" s="167">
        <v>5.01</v>
      </c>
      <c r="D23" s="168" t="s">
        <v>16</v>
      </c>
      <c r="E23" s="169" t="s">
        <v>12</v>
      </c>
      <c r="F23" s="170" t="s">
        <v>357</v>
      </c>
      <c r="G23" s="173"/>
      <c r="H23" s="123">
        <v>0</v>
      </c>
      <c r="I23" s="235">
        <v>0.16667</v>
      </c>
      <c r="J23" s="236">
        <f t="shared" si="0"/>
        <v>0.8350167000000001</v>
      </c>
    </row>
    <row r="24" spans="1:10" ht="15">
      <c r="A24" s="167" t="s">
        <v>367</v>
      </c>
      <c r="B24" s="167" t="s">
        <v>8</v>
      </c>
      <c r="C24" s="167">
        <v>80.89</v>
      </c>
      <c r="D24" s="168" t="s">
        <v>11</v>
      </c>
      <c r="E24" s="169" t="s">
        <v>216</v>
      </c>
      <c r="F24" s="170" t="s">
        <v>666</v>
      </c>
      <c r="G24" s="173"/>
      <c r="H24" s="123">
        <v>0</v>
      </c>
      <c r="I24" s="235">
        <v>4</v>
      </c>
      <c r="J24" s="236">
        <f t="shared" si="0"/>
        <v>323.56</v>
      </c>
    </row>
    <row r="25" spans="1:10" ht="15">
      <c r="A25" s="167" t="s">
        <v>246</v>
      </c>
      <c r="B25" s="167" t="s">
        <v>359</v>
      </c>
      <c r="C25" s="167">
        <v>15.85</v>
      </c>
      <c r="D25" s="168" t="s">
        <v>16</v>
      </c>
      <c r="E25" s="169" t="s">
        <v>12</v>
      </c>
      <c r="F25" s="170" t="s">
        <v>357</v>
      </c>
      <c r="G25" s="173"/>
      <c r="H25" s="123">
        <v>0</v>
      </c>
      <c r="I25" s="235">
        <v>0.16667</v>
      </c>
      <c r="J25" s="236">
        <f t="shared" si="0"/>
        <v>2.6417195</v>
      </c>
    </row>
    <row r="26" spans="1:10" ht="15">
      <c r="A26" s="167" t="s">
        <v>105</v>
      </c>
      <c r="B26" s="167" t="s">
        <v>359</v>
      </c>
      <c r="C26" s="167">
        <v>20.13</v>
      </c>
      <c r="D26" s="168" t="s">
        <v>16</v>
      </c>
      <c r="E26" s="169" t="s">
        <v>12</v>
      </c>
      <c r="F26" s="170" t="s">
        <v>357</v>
      </c>
      <c r="G26" s="173"/>
      <c r="H26" s="123">
        <v>0</v>
      </c>
      <c r="I26" s="235">
        <v>0.16667</v>
      </c>
      <c r="J26" s="236">
        <f t="shared" si="0"/>
        <v>3.3550671000000003</v>
      </c>
    </row>
    <row r="27" spans="1:10" ht="15">
      <c r="A27" s="167" t="s">
        <v>369</v>
      </c>
      <c r="B27" s="167" t="s">
        <v>359</v>
      </c>
      <c r="C27" s="167">
        <v>14.57</v>
      </c>
      <c r="D27" s="168" t="s">
        <v>16</v>
      </c>
      <c r="E27" s="169" t="s">
        <v>12</v>
      </c>
      <c r="F27" s="170" t="s">
        <v>357</v>
      </c>
      <c r="G27" s="173"/>
      <c r="H27" s="123">
        <v>0</v>
      </c>
      <c r="I27" s="235">
        <v>0.16667</v>
      </c>
      <c r="J27" s="236">
        <f t="shared" si="0"/>
        <v>2.4283819</v>
      </c>
    </row>
    <row r="28" spans="1:10" ht="15">
      <c r="A28" s="167" t="s">
        <v>370</v>
      </c>
      <c r="B28" s="167" t="s">
        <v>359</v>
      </c>
      <c r="C28" s="167">
        <v>15.68</v>
      </c>
      <c r="D28" s="168" t="s">
        <v>16</v>
      </c>
      <c r="E28" s="169" t="s">
        <v>12</v>
      </c>
      <c r="F28" s="170" t="s">
        <v>357</v>
      </c>
      <c r="G28" s="173"/>
      <c r="H28" s="123">
        <v>0</v>
      </c>
      <c r="I28" s="235">
        <v>0.16667</v>
      </c>
      <c r="J28" s="236">
        <f t="shared" si="0"/>
        <v>2.6133856</v>
      </c>
    </row>
    <row r="29" spans="1:10" ht="15">
      <c r="A29" s="167" t="s">
        <v>247</v>
      </c>
      <c r="B29" s="167" t="s">
        <v>359</v>
      </c>
      <c r="C29" s="167">
        <v>16.01</v>
      </c>
      <c r="D29" s="168" t="s">
        <v>16</v>
      </c>
      <c r="E29" s="169" t="s">
        <v>12</v>
      </c>
      <c r="F29" s="170" t="s">
        <v>357</v>
      </c>
      <c r="G29" s="173"/>
      <c r="H29" s="123">
        <v>0</v>
      </c>
      <c r="I29" s="235">
        <v>0.16667</v>
      </c>
      <c r="J29" s="236">
        <f t="shared" si="0"/>
        <v>2.6683867000000006</v>
      </c>
    </row>
    <row r="30" spans="1:10" ht="15">
      <c r="A30" s="167" t="s">
        <v>248</v>
      </c>
      <c r="B30" s="167" t="s">
        <v>359</v>
      </c>
      <c r="C30" s="167">
        <v>13.66</v>
      </c>
      <c r="D30" s="168" t="s">
        <v>16</v>
      </c>
      <c r="E30" s="169" t="s">
        <v>12</v>
      </c>
      <c r="F30" s="170" t="s">
        <v>357</v>
      </c>
      <c r="G30" s="173"/>
      <c r="H30" s="123">
        <v>0</v>
      </c>
      <c r="I30" s="235">
        <v>0.16667</v>
      </c>
      <c r="J30" s="236">
        <f t="shared" si="0"/>
        <v>2.2767122000000004</v>
      </c>
    </row>
    <row r="31" spans="1:10" s="43" customFormat="1" ht="15">
      <c r="A31" s="227" t="s">
        <v>249</v>
      </c>
      <c r="B31" s="227" t="s">
        <v>655</v>
      </c>
      <c r="C31" s="227">
        <v>48.6</v>
      </c>
      <c r="D31" s="182" t="s">
        <v>16</v>
      </c>
      <c r="E31" s="183" t="s">
        <v>12</v>
      </c>
      <c r="F31" s="184" t="s">
        <v>357</v>
      </c>
      <c r="G31" s="228"/>
      <c r="H31" s="123">
        <v>0</v>
      </c>
      <c r="I31" s="235">
        <v>0.16667</v>
      </c>
      <c r="J31" s="236">
        <f t="shared" si="0"/>
        <v>8.100162000000001</v>
      </c>
    </row>
    <row r="32" spans="1:10" ht="15">
      <c r="A32" s="227" t="s">
        <v>656</v>
      </c>
      <c r="B32" s="227" t="s">
        <v>657</v>
      </c>
      <c r="C32" s="227">
        <v>15.6</v>
      </c>
      <c r="D32" s="182" t="s">
        <v>16</v>
      </c>
      <c r="E32" s="183" t="s">
        <v>12</v>
      </c>
      <c r="F32" s="184" t="s">
        <v>357</v>
      </c>
      <c r="G32" s="228"/>
      <c r="H32" s="123">
        <v>0</v>
      </c>
      <c r="I32" s="235">
        <v>0.16667</v>
      </c>
      <c r="J32" s="236">
        <f t="shared" si="0"/>
        <v>2.6000520000000003</v>
      </c>
    </row>
    <row r="33" spans="1:10" s="43" customFormat="1" ht="15">
      <c r="A33" s="227" t="s">
        <v>250</v>
      </c>
      <c r="B33" s="227" t="s">
        <v>652</v>
      </c>
      <c r="C33" s="227">
        <v>21.5</v>
      </c>
      <c r="D33" s="182" t="s">
        <v>13</v>
      </c>
      <c r="E33" s="183" t="s">
        <v>12</v>
      </c>
      <c r="F33" s="184" t="s">
        <v>362</v>
      </c>
      <c r="G33" s="228"/>
      <c r="H33" s="123">
        <v>0</v>
      </c>
      <c r="I33" s="235">
        <v>8</v>
      </c>
      <c r="J33" s="236">
        <f t="shared" si="0"/>
        <v>172</v>
      </c>
    </row>
    <row r="34" spans="1:10" ht="15">
      <c r="A34" s="227" t="s">
        <v>653</v>
      </c>
      <c r="B34" s="227" t="s">
        <v>654</v>
      </c>
      <c r="C34" s="227">
        <v>50.9</v>
      </c>
      <c r="D34" s="182" t="s">
        <v>13</v>
      </c>
      <c r="E34" s="183" t="s">
        <v>12</v>
      </c>
      <c r="F34" s="184" t="s">
        <v>362</v>
      </c>
      <c r="G34" s="228"/>
      <c r="H34" s="123">
        <v>0</v>
      </c>
      <c r="I34" s="235">
        <v>8</v>
      </c>
      <c r="J34" s="236">
        <f t="shared" si="0"/>
        <v>407.2</v>
      </c>
    </row>
    <row r="35" spans="1:10" ht="15">
      <c r="A35" s="227" t="s">
        <v>251</v>
      </c>
      <c r="B35" s="227" t="s">
        <v>651</v>
      </c>
      <c r="C35" s="227">
        <v>12.2</v>
      </c>
      <c r="D35" s="182" t="s">
        <v>13</v>
      </c>
      <c r="E35" s="183" t="s">
        <v>12</v>
      </c>
      <c r="F35" s="184" t="s">
        <v>362</v>
      </c>
      <c r="G35" s="228"/>
      <c r="H35" s="123">
        <v>0</v>
      </c>
      <c r="I35" s="235">
        <v>8</v>
      </c>
      <c r="J35" s="236">
        <f t="shared" si="0"/>
        <v>97.6</v>
      </c>
    </row>
    <row r="36" spans="1:10" ht="15">
      <c r="A36" s="227" t="s">
        <v>107</v>
      </c>
      <c r="B36" s="227" t="s">
        <v>18</v>
      </c>
      <c r="C36" s="227">
        <v>11.05</v>
      </c>
      <c r="D36" s="182" t="s">
        <v>13</v>
      </c>
      <c r="E36" s="183" t="s">
        <v>12</v>
      </c>
      <c r="F36" s="184" t="s">
        <v>362</v>
      </c>
      <c r="G36" s="228"/>
      <c r="H36" s="123">
        <v>0</v>
      </c>
      <c r="I36" s="235">
        <v>8</v>
      </c>
      <c r="J36" s="236">
        <f t="shared" si="0"/>
        <v>88.4</v>
      </c>
    </row>
    <row r="37" spans="1:10" s="43" customFormat="1" ht="15">
      <c r="A37" s="227" t="s">
        <v>361</v>
      </c>
      <c r="B37" s="227" t="s">
        <v>649</v>
      </c>
      <c r="C37" s="227">
        <v>20.4</v>
      </c>
      <c r="D37" s="182" t="s">
        <v>13</v>
      </c>
      <c r="E37" s="183" t="s">
        <v>12</v>
      </c>
      <c r="F37" s="184" t="s">
        <v>362</v>
      </c>
      <c r="G37" s="228"/>
      <c r="H37" s="123">
        <v>0</v>
      </c>
      <c r="I37" s="235">
        <v>8</v>
      </c>
      <c r="J37" s="236">
        <f t="shared" si="0"/>
        <v>163.2</v>
      </c>
    </row>
    <row r="38" spans="1:10" ht="15">
      <c r="A38" s="167" t="s">
        <v>252</v>
      </c>
      <c r="B38" s="167" t="s">
        <v>650</v>
      </c>
      <c r="C38" s="167">
        <v>20.4</v>
      </c>
      <c r="D38" s="167" t="s">
        <v>16</v>
      </c>
      <c r="E38" s="167" t="s">
        <v>12</v>
      </c>
      <c r="F38" s="167" t="s">
        <v>357</v>
      </c>
      <c r="G38" s="167"/>
      <c r="H38" s="123">
        <v>0</v>
      </c>
      <c r="I38" s="235">
        <v>0.16667</v>
      </c>
      <c r="J38" s="236">
        <f t="shared" si="0"/>
        <v>3.400068</v>
      </c>
    </row>
    <row r="39" spans="1:10" ht="15">
      <c r="A39" s="167" t="s">
        <v>253</v>
      </c>
      <c r="B39" s="167" t="s">
        <v>359</v>
      </c>
      <c r="C39" s="167">
        <v>25.94</v>
      </c>
      <c r="D39" s="168" t="s">
        <v>16</v>
      </c>
      <c r="E39" s="169" t="s">
        <v>12</v>
      </c>
      <c r="F39" s="170" t="s">
        <v>357</v>
      </c>
      <c r="G39" s="173"/>
      <c r="H39" s="123">
        <v>0</v>
      </c>
      <c r="I39" s="235">
        <v>0.16667</v>
      </c>
      <c r="J39" s="236">
        <f t="shared" si="0"/>
        <v>4.323419800000001</v>
      </c>
    </row>
    <row r="40" spans="1:10" ht="15">
      <c r="A40" s="167" t="s">
        <v>254</v>
      </c>
      <c r="B40" s="167" t="s">
        <v>371</v>
      </c>
      <c r="C40" s="167">
        <v>13.7</v>
      </c>
      <c r="D40" s="168" t="s">
        <v>13</v>
      </c>
      <c r="E40" s="169" t="s">
        <v>12</v>
      </c>
      <c r="F40" s="168" t="s">
        <v>362</v>
      </c>
      <c r="G40" s="173"/>
      <c r="H40" s="123">
        <v>0</v>
      </c>
      <c r="I40" s="237">
        <v>8</v>
      </c>
      <c r="J40" s="236">
        <f t="shared" si="0"/>
        <v>109.6</v>
      </c>
    </row>
    <row r="41" spans="1:10" ht="15">
      <c r="A41" s="167" t="s">
        <v>255</v>
      </c>
      <c r="B41" s="167" t="s">
        <v>359</v>
      </c>
      <c r="C41" s="167">
        <v>35.72</v>
      </c>
      <c r="D41" s="168" t="s">
        <v>16</v>
      </c>
      <c r="E41" s="169" t="s">
        <v>12</v>
      </c>
      <c r="F41" s="170" t="s">
        <v>357</v>
      </c>
      <c r="G41" s="173"/>
      <c r="H41" s="123">
        <v>0</v>
      </c>
      <c r="I41" s="235">
        <v>0.16667</v>
      </c>
      <c r="J41" s="236">
        <f t="shared" si="0"/>
        <v>5.953452400000001</v>
      </c>
    </row>
    <row r="42" spans="1:10" s="34" customFormat="1" ht="15">
      <c r="A42" s="167" t="s">
        <v>256</v>
      </c>
      <c r="B42" s="167" t="s">
        <v>359</v>
      </c>
      <c r="C42" s="167">
        <v>30.64</v>
      </c>
      <c r="D42" s="168" t="s">
        <v>16</v>
      </c>
      <c r="E42" s="169" t="s">
        <v>12</v>
      </c>
      <c r="F42" s="170" t="s">
        <v>357</v>
      </c>
      <c r="G42" s="173"/>
      <c r="H42" s="123">
        <v>0</v>
      </c>
      <c r="I42" s="235">
        <v>0.16667</v>
      </c>
      <c r="J42" s="236">
        <f aca="true" t="shared" si="1" ref="J42:J66">C42*I42</f>
        <v>5.1067688</v>
      </c>
    </row>
    <row r="43" spans="1:10" ht="15">
      <c r="A43" s="167" t="s">
        <v>257</v>
      </c>
      <c r="B43" s="167" t="s">
        <v>359</v>
      </c>
      <c r="C43" s="167">
        <v>18.54</v>
      </c>
      <c r="D43" s="168" t="s">
        <v>16</v>
      </c>
      <c r="E43" s="169" t="s">
        <v>12</v>
      </c>
      <c r="F43" s="170" t="s">
        <v>357</v>
      </c>
      <c r="G43" s="173"/>
      <c r="H43" s="123">
        <v>0</v>
      </c>
      <c r="I43" s="235">
        <v>0.16667</v>
      </c>
      <c r="J43" s="236">
        <f t="shared" si="1"/>
        <v>3.0900618</v>
      </c>
    </row>
    <row r="44" spans="1:10" ht="15">
      <c r="A44" s="167" t="s">
        <v>106</v>
      </c>
      <c r="B44" s="167" t="s">
        <v>359</v>
      </c>
      <c r="C44" s="167">
        <v>26.97</v>
      </c>
      <c r="D44" s="168" t="s">
        <v>16</v>
      </c>
      <c r="E44" s="169" t="s">
        <v>12</v>
      </c>
      <c r="F44" s="170" t="s">
        <v>357</v>
      </c>
      <c r="G44" s="173"/>
      <c r="H44" s="123">
        <v>0</v>
      </c>
      <c r="I44" s="235">
        <v>0.16667</v>
      </c>
      <c r="J44" s="236">
        <f t="shared" si="1"/>
        <v>4.4950899</v>
      </c>
    </row>
    <row r="45" spans="1:10" ht="15">
      <c r="A45" s="167" t="s">
        <v>372</v>
      </c>
      <c r="B45" s="167" t="s">
        <v>359</v>
      </c>
      <c r="C45" s="167">
        <v>16.74</v>
      </c>
      <c r="D45" s="168" t="s">
        <v>16</v>
      </c>
      <c r="E45" s="169" t="s">
        <v>12</v>
      </c>
      <c r="F45" s="170" t="s">
        <v>357</v>
      </c>
      <c r="G45" s="173"/>
      <c r="H45" s="123">
        <v>0</v>
      </c>
      <c r="I45" s="235">
        <v>0.16667</v>
      </c>
      <c r="J45" s="236">
        <f t="shared" si="1"/>
        <v>2.7900557999999998</v>
      </c>
    </row>
    <row r="46" spans="1:10" ht="15">
      <c r="A46" s="167" t="s">
        <v>298</v>
      </c>
      <c r="B46" s="167" t="s">
        <v>359</v>
      </c>
      <c r="C46" s="167">
        <v>13.95</v>
      </c>
      <c r="D46" s="168" t="s">
        <v>16</v>
      </c>
      <c r="E46" s="169" t="s">
        <v>12</v>
      </c>
      <c r="F46" s="170" t="s">
        <v>357</v>
      </c>
      <c r="G46" s="173"/>
      <c r="H46" s="123">
        <v>0</v>
      </c>
      <c r="I46" s="235">
        <v>0.16667</v>
      </c>
      <c r="J46" s="236">
        <f t="shared" si="1"/>
        <v>2.3250465</v>
      </c>
    </row>
    <row r="47" spans="1:10" ht="15">
      <c r="A47" s="167" t="s">
        <v>299</v>
      </c>
      <c r="B47" s="167" t="s">
        <v>359</v>
      </c>
      <c r="C47" s="167">
        <v>15.75</v>
      </c>
      <c r="D47" s="168" t="s">
        <v>16</v>
      </c>
      <c r="E47" s="169" t="s">
        <v>12</v>
      </c>
      <c r="F47" s="170" t="s">
        <v>357</v>
      </c>
      <c r="G47" s="173"/>
      <c r="H47" s="123">
        <v>0</v>
      </c>
      <c r="I47" s="235">
        <v>0.16667</v>
      </c>
      <c r="J47" s="236">
        <f t="shared" si="1"/>
        <v>2.6250525000000002</v>
      </c>
    </row>
    <row r="48" spans="1:10" ht="15">
      <c r="A48" s="167" t="s">
        <v>224</v>
      </c>
      <c r="B48" s="167" t="s">
        <v>359</v>
      </c>
      <c r="C48" s="167">
        <v>16.25</v>
      </c>
      <c r="D48" s="168" t="s">
        <v>16</v>
      </c>
      <c r="E48" s="169" t="s">
        <v>12</v>
      </c>
      <c r="F48" s="170" t="s">
        <v>357</v>
      </c>
      <c r="G48" s="173"/>
      <c r="H48" s="123">
        <v>0</v>
      </c>
      <c r="I48" s="235">
        <v>0.16667</v>
      </c>
      <c r="J48" s="236">
        <f t="shared" si="1"/>
        <v>2.7083875</v>
      </c>
    </row>
    <row r="49" spans="1:10" ht="15">
      <c r="A49" s="167" t="s">
        <v>225</v>
      </c>
      <c r="B49" s="167" t="s">
        <v>359</v>
      </c>
      <c r="C49" s="167">
        <v>63.73</v>
      </c>
      <c r="D49" s="168" t="s">
        <v>16</v>
      </c>
      <c r="E49" s="169" t="s">
        <v>12</v>
      </c>
      <c r="F49" s="170" t="s">
        <v>357</v>
      </c>
      <c r="G49" s="173"/>
      <c r="H49" s="123">
        <v>0</v>
      </c>
      <c r="I49" s="235">
        <v>0.16667</v>
      </c>
      <c r="J49" s="236">
        <f t="shared" si="1"/>
        <v>10.621879100000001</v>
      </c>
    </row>
    <row r="50" spans="1:10" ht="15">
      <c r="A50" s="167" t="s">
        <v>226</v>
      </c>
      <c r="B50" s="167" t="s">
        <v>359</v>
      </c>
      <c r="C50" s="167">
        <v>30.63</v>
      </c>
      <c r="D50" s="168" t="s">
        <v>16</v>
      </c>
      <c r="E50" s="169" t="s">
        <v>12</v>
      </c>
      <c r="F50" s="170" t="s">
        <v>357</v>
      </c>
      <c r="G50" s="173"/>
      <c r="H50" s="123">
        <v>0</v>
      </c>
      <c r="I50" s="235">
        <v>0.16667</v>
      </c>
      <c r="J50" s="236">
        <f t="shared" si="1"/>
        <v>5.1051021</v>
      </c>
    </row>
    <row r="51" spans="1:10" ht="15">
      <c r="A51" s="167" t="s">
        <v>227</v>
      </c>
      <c r="B51" s="167" t="s">
        <v>297</v>
      </c>
      <c r="C51" s="167">
        <v>18.6</v>
      </c>
      <c r="D51" s="168" t="s">
        <v>16</v>
      </c>
      <c r="E51" s="169" t="s">
        <v>12</v>
      </c>
      <c r="F51" s="170" t="s">
        <v>357</v>
      </c>
      <c r="G51" s="173"/>
      <c r="H51" s="123">
        <v>0</v>
      </c>
      <c r="I51" s="235">
        <v>0.16667</v>
      </c>
      <c r="J51" s="236">
        <f t="shared" si="1"/>
        <v>3.1000620000000003</v>
      </c>
    </row>
    <row r="52" spans="1:10" ht="15">
      <c r="A52" s="167" t="s">
        <v>228</v>
      </c>
      <c r="B52" s="167" t="s">
        <v>359</v>
      </c>
      <c r="C52" s="167">
        <v>67.16</v>
      </c>
      <c r="D52" s="168" t="s">
        <v>16</v>
      </c>
      <c r="E52" s="169" t="s">
        <v>12</v>
      </c>
      <c r="F52" s="170" t="s">
        <v>357</v>
      </c>
      <c r="G52" s="173"/>
      <c r="H52" s="123">
        <v>0</v>
      </c>
      <c r="I52" s="235">
        <v>0.16667</v>
      </c>
      <c r="J52" s="236">
        <f t="shared" si="1"/>
        <v>11.1935572</v>
      </c>
    </row>
    <row r="53" spans="1:10" ht="15">
      <c r="A53" s="167" t="s">
        <v>208</v>
      </c>
      <c r="B53" s="167" t="s">
        <v>359</v>
      </c>
      <c r="C53" s="167">
        <v>51.62</v>
      </c>
      <c r="D53" s="168" t="s">
        <v>16</v>
      </c>
      <c r="E53" s="169" t="s">
        <v>12</v>
      </c>
      <c r="F53" s="170" t="s">
        <v>357</v>
      </c>
      <c r="G53" s="173"/>
      <c r="H53" s="123">
        <v>0</v>
      </c>
      <c r="I53" s="235">
        <v>0.16667</v>
      </c>
      <c r="J53" s="236">
        <f t="shared" si="1"/>
        <v>8.6035054</v>
      </c>
    </row>
    <row r="54" spans="1:10" ht="15">
      <c r="A54" s="167" t="s">
        <v>209</v>
      </c>
      <c r="B54" s="167" t="s">
        <v>373</v>
      </c>
      <c r="C54" s="167">
        <v>18.2</v>
      </c>
      <c r="D54" s="168" t="s">
        <v>16</v>
      </c>
      <c r="E54" s="169" t="s">
        <v>12</v>
      </c>
      <c r="F54" s="170" t="s">
        <v>357</v>
      </c>
      <c r="G54" s="173"/>
      <c r="H54" s="123">
        <v>0</v>
      </c>
      <c r="I54" s="235">
        <v>0.16667</v>
      </c>
      <c r="J54" s="236">
        <f t="shared" si="1"/>
        <v>3.033394</v>
      </c>
    </row>
    <row r="55" spans="1:10" ht="15">
      <c r="A55" s="167" t="s">
        <v>374</v>
      </c>
      <c r="B55" s="167" t="s">
        <v>373</v>
      </c>
      <c r="C55" s="167">
        <v>35.56</v>
      </c>
      <c r="D55" s="168" t="s">
        <v>16</v>
      </c>
      <c r="E55" s="169" t="s">
        <v>12</v>
      </c>
      <c r="F55" s="170" t="s">
        <v>357</v>
      </c>
      <c r="G55" s="173"/>
      <c r="H55" s="123">
        <v>0</v>
      </c>
      <c r="I55" s="235">
        <v>0.16667</v>
      </c>
      <c r="J55" s="236">
        <f t="shared" si="1"/>
        <v>5.926785200000001</v>
      </c>
    </row>
    <row r="56" spans="1:10" ht="15">
      <c r="A56" s="167" t="s">
        <v>229</v>
      </c>
      <c r="B56" s="167" t="s">
        <v>10</v>
      </c>
      <c r="C56" s="167">
        <v>3.01</v>
      </c>
      <c r="D56" s="168" t="s">
        <v>16</v>
      </c>
      <c r="E56" s="169" t="s">
        <v>12</v>
      </c>
      <c r="F56" s="170" t="s">
        <v>357</v>
      </c>
      <c r="G56" s="173"/>
      <c r="H56" s="123">
        <v>0</v>
      </c>
      <c r="I56" s="235">
        <v>0.16667</v>
      </c>
      <c r="J56" s="236">
        <f t="shared" si="1"/>
        <v>0.5016767</v>
      </c>
    </row>
    <row r="57" spans="1:10" ht="15">
      <c r="A57" s="167" t="s">
        <v>230</v>
      </c>
      <c r="B57" s="167" t="s">
        <v>271</v>
      </c>
      <c r="C57" s="167">
        <v>24.66</v>
      </c>
      <c r="D57" s="168" t="s">
        <v>13</v>
      </c>
      <c r="E57" s="169" t="s">
        <v>12</v>
      </c>
      <c r="F57" s="168" t="s">
        <v>362</v>
      </c>
      <c r="G57" s="173"/>
      <c r="H57" s="123">
        <v>0</v>
      </c>
      <c r="I57" s="237">
        <v>8</v>
      </c>
      <c r="J57" s="236">
        <f t="shared" si="1"/>
        <v>197.28</v>
      </c>
    </row>
    <row r="58" spans="1:10" ht="15">
      <c r="A58" s="167" t="s">
        <v>231</v>
      </c>
      <c r="B58" s="167" t="s">
        <v>375</v>
      </c>
      <c r="C58" s="167">
        <v>45.84</v>
      </c>
      <c r="D58" s="168" t="s">
        <v>16</v>
      </c>
      <c r="E58" s="169" t="s">
        <v>12</v>
      </c>
      <c r="F58" s="170" t="s">
        <v>357</v>
      </c>
      <c r="G58" s="173"/>
      <c r="H58" s="123">
        <v>0</v>
      </c>
      <c r="I58" s="235">
        <v>0.16667</v>
      </c>
      <c r="J58" s="236">
        <f t="shared" si="1"/>
        <v>7.640152800000001</v>
      </c>
    </row>
    <row r="59" spans="1:10" ht="15">
      <c r="A59" s="167" t="s">
        <v>294</v>
      </c>
      <c r="B59" s="167" t="s">
        <v>276</v>
      </c>
      <c r="C59" s="167">
        <v>5.49</v>
      </c>
      <c r="D59" s="168" t="s">
        <v>16</v>
      </c>
      <c r="E59" s="169" t="s">
        <v>12</v>
      </c>
      <c r="F59" s="170" t="s">
        <v>357</v>
      </c>
      <c r="G59" s="173"/>
      <c r="H59" s="123">
        <v>0</v>
      </c>
      <c r="I59" s="235">
        <v>0.16667</v>
      </c>
      <c r="J59" s="236">
        <f t="shared" si="1"/>
        <v>0.9150183000000001</v>
      </c>
    </row>
    <row r="60" spans="1:10" ht="15">
      <c r="A60" s="167" t="s">
        <v>232</v>
      </c>
      <c r="B60" s="167" t="s">
        <v>359</v>
      </c>
      <c r="C60" s="167">
        <v>37.65</v>
      </c>
      <c r="D60" s="168" t="s">
        <v>16</v>
      </c>
      <c r="E60" s="169" t="s">
        <v>12</v>
      </c>
      <c r="F60" s="170" t="s">
        <v>357</v>
      </c>
      <c r="G60" s="173"/>
      <c r="H60" s="123">
        <v>0</v>
      </c>
      <c r="I60" s="235">
        <v>0.16667</v>
      </c>
      <c r="J60" s="236">
        <f t="shared" si="1"/>
        <v>6.275125500000001</v>
      </c>
    </row>
    <row r="61" spans="1:10" ht="15">
      <c r="A61" s="167" t="s">
        <v>233</v>
      </c>
      <c r="B61" s="167" t="s">
        <v>297</v>
      </c>
      <c r="C61" s="167">
        <v>14.21</v>
      </c>
      <c r="D61" s="168" t="s">
        <v>16</v>
      </c>
      <c r="E61" s="169" t="s">
        <v>12</v>
      </c>
      <c r="F61" s="170" t="s">
        <v>357</v>
      </c>
      <c r="G61" s="173"/>
      <c r="H61" s="123">
        <v>0</v>
      </c>
      <c r="I61" s="235">
        <v>0.16667</v>
      </c>
      <c r="J61" s="236">
        <f t="shared" si="1"/>
        <v>2.3683807000000003</v>
      </c>
    </row>
    <row r="62" spans="1:10" ht="15">
      <c r="A62" s="167" t="s">
        <v>234</v>
      </c>
      <c r="B62" s="167" t="s">
        <v>359</v>
      </c>
      <c r="C62" s="167">
        <v>29.37</v>
      </c>
      <c r="D62" s="168" t="s">
        <v>16</v>
      </c>
      <c r="E62" s="169" t="s">
        <v>12</v>
      </c>
      <c r="F62" s="170" t="s">
        <v>357</v>
      </c>
      <c r="G62" s="173"/>
      <c r="H62" s="123">
        <v>0</v>
      </c>
      <c r="I62" s="235">
        <v>0.16667</v>
      </c>
      <c r="J62" s="236">
        <f t="shared" si="1"/>
        <v>4.895097900000001</v>
      </c>
    </row>
    <row r="63" spans="1:10" ht="15">
      <c r="A63" s="167" t="s">
        <v>235</v>
      </c>
      <c r="B63" s="167" t="s">
        <v>297</v>
      </c>
      <c r="C63" s="167">
        <v>15.1</v>
      </c>
      <c r="D63" s="168" t="s">
        <v>16</v>
      </c>
      <c r="E63" s="169" t="s">
        <v>12</v>
      </c>
      <c r="F63" s="170" t="s">
        <v>357</v>
      </c>
      <c r="G63" s="173"/>
      <c r="H63" s="123">
        <v>0</v>
      </c>
      <c r="I63" s="235">
        <v>0.16667</v>
      </c>
      <c r="J63" s="236">
        <f t="shared" si="1"/>
        <v>2.5167170000000003</v>
      </c>
    </row>
    <row r="64" spans="1:10" ht="15">
      <c r="A64" s="167" t="s">
        <v>207</v>
      </c>
      <c r="B64" s="167" t="s">
        <v>359</v>
      </c>
      <c r="C64" s="167">
        <v>43.85</v>
      </c>
      <c r="D64" s="168" t="s">
        <v>16</v>
      </c>
      <c r="E64" s="169" t="s">
        <v>12</v>
      </c>
      <c r="F64" s="170" t="s">
        <v>357</v>
      </c>
      <c r="G64" s="173"/>
      <c r="H64" s="123">
        <v>0</v>
      </c>
      <c r="I64" s="235">
        <v>0.16667</v>
      </c>
      <c r="J64" s="236">
        <f t="shared" si="1"/>
        <v>7.308479500000001</v>
      </c>
    </row>
    <row r="65" spans="1:10" ht="15">
      <c r="A65" s="167" t="s">
        <v>295</v>
      </c>
      <c r="B65" s="167" t="s">
        <v>297</v>
      </c>
      <c r="C65" s="167">
        <v>8.36</v>
      </c>
      <c r="D65" s="168" t="s">
        <v>16</v>
      </c>
      <c r="E65" s="169" t="s">
        <v>12</v>
      </c>
      <c r="F65" s="170" t="s">
        <v>357</v>
      </c>
      <c r="G65" s="173"/>
      <c r="H65" s="123">
        <v>0</v>
      </c>
      <c r="I65" s="235">
        <v>0.16667</v>
      </c>
      <c r="J65" s="236">
        <f t="shared" si="1"/>
        <v>1.3933612</v>
      </c>
    </row>
    <row r="66" spans="1:10" ht="15">
      <c r="A66" s="185" t="s">
        <v>296</v>
      </c>
      <c r="B66" s="185" t="s">
        <v>297</v>
      </c>
      <c r="C66" s="185">
        <v>27.53</v>
      </c>
      <c r="D66" s="186" t="s">
        <v>16</v>
      </c>
      <c r="E66" s="187" t="s">
        <v>12</v>
      </c>
      <c r="F66" s="188" t="s">
        <v>357</v>
      </c>
      <c r="G66" s="189"/>
      <c r="H66" s="123">
        <v>0</v>
      </c>
      <c r="I66" s="238">
        <v>0.16667</v>
      </c>
      <c r="J66" s="239">
        <f t="shared" si="1"/>
        <v>4.5884251</v>
      </c>
    </row>
    <row r="67" spans="1:10" ht="15">
      <c r="A67" s="227" t="s">
        <v>376</v>
      </c>
      <c r="B67" s="247" t="s">
        <v>646</v>
      </c>
      <c r="C67" s="247"/>
      <c r="D67" s="248"/>
      <c r="E67" s="249"/>
      <c r="F67" s="250"/>
      <c r="G67" s="251"/>
      <c r="H67" s="123">
        <v>0</v>
      </c>
      <c r="I67" s="238"/>
      <c r="J67" s="239"/>
    </row>
    <row r="68" spans="1:10" ht="15">
      <c r="A68" s="252" t="s">
        <v>378</v>
      </c>
      <c r="B68" s="253" t="s">
        <v>646</v>
      </c>
      <c r="C68" s="253">
        <v>47.5</v>
      </c>
      <c r="D68" s="254" t="s">
        <v>16</v>
      </c>
      <c r="E68" s="255" t="s">
        <v>12</v>
      </c>
      <c r="F68" s="256" t="s">
        <v>357</v>
      </c>
      <c r="G68" s="257"/>
      <c r="H68" s="123">
        <v>0</v>
      </c>
      <c r="I68" s="240">
        <v>0.16667</v>
      </c>
      <c r="J68" s="241">
        <f>C68*I68</f>
        <v>7.916825</v>
      </c>
    </row>
    <row r="69" spans="1:10" ht="15">
      <c r="A69" s="258" t="s">
        <v>379</v>
      </c>
      <c r="B69" s="259" t="s">
        <v>644</v>
      </c>
      <c r="C69" s="259"/>
      <c r="D69" s="260"/>
      <c r="E69" s="261"/>
      <c r="F69" s="262"/>
      <c r="G69" s="251"/>
      <c r="H69" s="123">
        <v>0</v>
      </c>
      <c r="I69" s="242"/>
      <c r="J69" s="239"/>
    </row>
    <row r="70" spans="1:10" s="11" customFormat="1" ht="15">
      <c r="A70" s="263" t="s">
        <v>380</v>
      </c>
      <c r="B70" s="264" t="s">
        <v>644</v>
      </c>
      <c r="C70" s="264"/>
      <c r="D70" s="265"/>
      <c r="E70" s="266"/>
      <c r="F70" s="267"/>
      <c r="G70" s="257"/>
      <c r="H70" s="123">
        <v>0</v>
      </c>
      <c r="I70" s="243"/>
      <c r="J70" s="241"/>
    </row>
    <row r="71" spans="1:10" s="11" customFormat="1" ht="15">
      <c r="A71" s="263" t="s">
        <v>381</v>
      </c>
      <c r="B71" s="264" t="s">
        <v>644</v>
      </c>
      <c r="C71" s="264"/>
      <c r="D71" s="265"/>
      <c r="E71" s="266"/>
      <c r="F71" s="267"/>
      <c r="G71" s="257"/>
      <c r="H71" s="123">
        <v>0</v>
      </c>
      <c r="I71" s="243"/>
      <c r="J71" s="241"/>
    </row>
    <row r="72" spans="1:10" ht="15">
      <c r="A72" s="263" t="s">
        <v>382</v>
      </c>
      <c r="B72" s="264" t="s">
        <v>644</v>
      </c>
      <c r="C72" s="264"/>
      <c r="D72" s="265"/>
      <c r="E72" s="266"/>
      <c r="F72" s="267"/>
      <c r="G72" s="257"/>
      <c r="H72" s="123">
        <v>0</v>
      </c>
      <c r="I72" s="243"/>
      <c r="J72" s="241"/>
    </row>
    <row r="73" spans="1:10" s="43" customFormat="1" ht="15">
      <c r="A73" s="263" t="s">
        <v>365</v>
      </c>
      <c r="B73" s="264" t="s">
        <v>645</v>
      </c>
      <c r="C73" s="264"/>
      <c r="D73" s="265"/>
      <c r="E73" s="266"/>
      <c r="F73" s="267"/>
      <c r="G73" s="257"/>
      <c r="H73" s="123">
        <v>0</v>
      </c>
      <c r="I73" s="243"/>
      <c r="J73" s="241"/>
    </row>
    <row r="74" spans="1:10" ht="15">
      <c r="A74" s="263" t="s">
        <v>383</v>
      </c>
      <c r="B74" s="258" t="s">
        <v>644</v>
      </c>
      <c r="C74" s="258">
        <v>183</v>
      </c>
      <c r="D74" s="268" t="s">
        <v>16</v>
      </c>
      <c r="E74" s="269" t="s">
        <v>12</v>
      </c>
      <c r="F74" s="270" t="s">
        <v>667</v>
      </c>
      <c r="G74" s="271"/>
      <c r="H74" s="123">
        <v>0</v>
      </c>
      <c r="I74" s="244">
        <v>1</v>
      </c>
      <c r="J74" s="245">
        <f aca="true" t="shared" si="2" ref="J74:J137">C74*I74</f>
        <v>183</v>
      </c>
    </row>
    <row r="75" spans="1:10" ht="15">
      <c r="A75" s="227" t="s">
        <v>384</v>
      </c>
      <c r="B75" s="252" t="s">
        <v>647</v>
      </c>
      <c r="C75" s="252">
        <v>11</v>
      </c>
      <c r="D75" s="268" t="s">
        <v>11</v>
      </c>
      <c r="E75" s="272" t="s">
        <v>14</v>
      </c>
      <c r="F75" s="273" t="s">
        <v>368</v>
      </c>
      <c r="G75" s="271"/>
      <c r="H75" s="123">
        <v>0</v>
      </c>
      <c r="I75" s="246">
        <v>21</v>
      </c>
      <c r="J75" s="245">
        <f t="shared" si="2"/>
        <v>231</v>
      </c>
    </row>
    <row r="76" spans="1:10" ht="15">
      <c r="A76" s="227" t="s">
        <v>385</v>
      </c>
      <c r="B76" s="227" t="s">
        <v>648</v>
      </c>
      <c r="C76" s="227">
        <v>11</v>
      </c>
      <c r="D76" s="182" t="s">
        <v>11</v>
      </c>
      <c r="E76" s="183" t="s">
        <v>14</v>
      </c>
      <c r="F76" s="184" t="s">
        <v>368</v>
      </c>
      <c r="G76" s="228"/>
      <c r="H76" s="123">
        <v>0</v>
      </c>
      <c r="I76" s="235">
        <v>21</v>
      </c>
      <c r="J76" s="236">
        <f t="shared" si="2"/>
        <v>231</v>
      </c>
    </row>
    <row r="77" spans="1:10" ht="15">
      <c r="A77" s="167" t="s">
        <v>386</v>
      </c>
      <c r="B77" s="167" t="s">
        <v>387</v>
      </c>
      <c r="C77" s="167">
        <v>5.42</v>
      </c>
      <c r="D77" s="168" t="s">
        <v>16</v>
      </c>
      <c r="E77" s="169" t="s">
        <v>12</v>
      </c>
      <c r="F77" s="170" t="s">
        <v>362</v>
      </c>
      <c r="G77" s="173"/>
      <c r="H77" s="123">
        <v>0</v>
      </c>
      <c r="I77" s="235">
        <v>8</v>
      </c>
      <c r="J77" s="236">
        <f t="shared" si="2"/>
        <v>43.36</v>
      </c>
    </row>
    <row r="78" spans="1:10" ht="15">
      <c r="A78" s="167" t="s">
        <v>388</v>
      </c>
      <c r="B78" s="167" t="s">
        <v>297</v>
      </c>
      <c r="C78" s="167">
        <v>4</v>
      </c>
      <c r="D78" s="168" t="s">
        <v>16</v>
      </c>
      <c r="E78" s="169" t="s">
        <v>12</v>
      </c>
      <c r="F78" s="170" t="s">
        <v>357</v>
      </c>
      <c r="G78" s="173"/>
      <c r="H78" s="123">
        <v>0</v>
      </c>
      <c r="I78" s="235">
        <v>0.16667</v>
      </c>
      <c r="J78" s="236">
        <f t="shared" si="2"/>
        <v>0.66668</v>
      </c>
    </row>
    <row r="79" spans="1:10" ht="15">
      <c r="A79" s="167" t="s">
        <v>389</v>
      </c>
      <c r="B79" s="167" t="s">
        <v>359</v>
      </c>
      <c r="C79" s="167">
        <v>6.25</v>
      </c>
      <c r="D79" s="168" t="s">
        <v>16</v>
      </c>
      <c r="E79" s="169" t="s">
        <v>12</v>
      </c>
      <c r="F79" s="170" t="s">
        <v>357</v>
      </c>
      <c r="G79" s="173"/>
      <c r="H79" s="123">
        <v>0</v>
      </c>
      <c r="I79" s="235">
        <v>0.16667</v>
      </c>
      <c r="J79" s="236">
        <f t="shared" si="2"/>
        <v>1.0416875</v>
      </c>
    </row>
    <row r="80" spans="1:10" ht="15">
      <c r="A80" s="167" t="s">
        <v>390</v>
      </c>
      <c r="B80" s="167" t="s">
        <v>297</v>
      </c>
      <c r="C80" s="167">
        <v>3.57</v>
      </c>
      <c r="D80" s="168" t="s">
        <v>16</v>
      </c>
      <c r="E80" s="169" t="s">
        <v>12</v>
      </c>
      <c r="F80" s="170" t="s">
        <v>357</v>
      </c>
      <c r="G80" s="173"/>
      <c r="H80" s="123">
        <v>0</v>
      </c>
      <c r="I80" s="235">
        <v>0.16667</v>
      </c>
      <c r="J80" s="236">
        <f t="shared" si="2"/>
        <v>0.5950119</v>
      </c>
    </row>
    <row r="81" spans="1:10" ht="15">
      <c r="A81" s="167" t="s">
        <v>391</v>
      </c>
      <c r="B81" s="167" t="s">
        <v>26</v>
      </c>
      <c r="C81" s="167">
        <v>7.17</v>
      </c>
      <c r="D81" s="168" t="s">
        <v>16</v>
      </c>
      <c r="E81" s="169" t="s">
        <v>9</v>
      </c>
      <c r="F81" s="170" t="s">
        <v>666</v>
      </c>
      <c r="G81" s="173"/>
      <c r="H81" s="123">
        <v>0</v>
      </c>
      <c r="I81" s="235">
        <v>4</v>
      </c>
      <c r="J81" s="236">
        <f t="shared" si="2"/>
        <v>28.68</v>
      </c>
    </row>
    <row r="82" spans="1:10" ht="15">
      <c r="A82" s="167" t="s">
        <v>392</v>
      </c>
      <c r="B82" s="167" t="s">
        <v>371</v>
      </c>
      <c r="C82" s="167">
        <v>17.87</v>
      </c>
      <c r="D82" s="168" t="s">
        <v>16</v>
      </c>
      <c r="E82" s="169" t="s">
        <v>12</v>
      </c>
      <c r="F82" s="170" t="s">
        <v>362</v>
      </c>
      <c r="G82" s="173"/>
      <c r="H82" s="123">
        <v>0</v>
      </c>
      <c r="I82" s="235">
        <v>8</v>
      </c>
      <c r="J82" s="236">
        <f t="shared" si="2"/>
        <v>142.96</v>
      </c>
    </row>
    <row r="83" spans="1:10" ht="15">
      <c r="A83" s="167" t="s">
        <v>393</v>
      </c>
      <c r="B83" s="167" t="s">
        <v>297</v>
      </c>
      <c r="C83" s="167">
        <v>5.79</v>
      </c>
      <c r="D83" s="168" t="s">
        <v>16</v>
      </c>
      <c r="E83" s="169" t="s">
        <v>12</v>
      </c>
      <c r="F83" s="170" t="s">
        <v>357</v>
      </c>
      <c r="G83" s="173"/>
      <c r="H83" s="123">
        <v>0</v>
      </c>
      <c r="I83" s="235">
        <v>0.16667</v>
      </c>
      <c r="J83" s="236">
        <f t="shared" si="2"/>
        <v>0.9650193</v>
      </c>
    </row>
    <row r="84" spans="1:10" ht="15">
      <c r="A84" s="167" t="s">
        <v>394</v>
      </c>
      <c r="B84" s="167" t="s">
        <v>297</v>
      </c>
      <c r="C84" s="167">
        <v>7.01</v>
      </c>
      <c r="D84" s="168" t="s">
        <v>16</v>
      </c>
      <c r="E84" s="169" t="s">
        <v>12</v>
      </c>
      <c r="F84" s="170" t="s">
        <v>357</v>
      </c>
      <c r="G84" s="173"/>
      <c r="H84" s="123">
        <v>0</v>
      </c>
      <c r="I84" s="235">
        <v>0.16667</v>
      </c>
      <c r="J84" s="236">
        <f t="shared" si="2"/>
        <v>1.1683567000000001</v>
      </c>
    </row>
    <row r="85" spans="1:10" ht="15">
      <c r="A85" s="167" t="s">
        <v>395</v>
      </c>
      <c r="B85" s="167" t="s">
        <v>371</v>
      </c>
      <c r="C85" s="167">
        <v>23.9</v>
      </c>
      <c r="D85" s="168" t="s">
        <v>16</v>
      </c>
      <c r="E85" s="169" t="s">
        <v>12</v>
      </c>
      <c r="F85" s="170" t="s">
        <v>362</v>
      </c>
      <c r="G85" s="173"/>
      <c r="H85" s="123">
        <v>0</v>
      </c>
      <c r="I85" s="235">
        <v>8</v>
      </c>
      <c r="J85" s="236">
        <f t="shared" si="2"/>
        <v>191.2</v>
      </c>
    </row>
    <row r="86" spans="1:10" ht="15">
      <c r="A86" s="167" t="s">
        <v>396</v>
      </c>
      <c r="B86" s="167" t="s">
        <v>375</v>
      </c>
      <c r="C86" s="167">
        <v>6.98</v>
      </c>
      <c r="D86" s="168" t="s">
        <v>16</v>
      </c>
      <c r="E86" s="169" t="s">
        <v>12</v>
      </c>
      <c r="F86" s="170" t="s">
        <v>357</v>
      </c>
      <c r="G86" s="173"/>
      <c r="H86" s="123">
        <v>0</v>
      </c>
      <c r="I86" s="235">
        <v>0.16667</v>
      </c>
      <c r="J86" s="236">
        <f t="shared" si="2"/>
        <v>1.1633566000000002</v>
      </c>
    </row>
    <row r="87" spans="1:10" ht="15">
      <c r="A87" s="167" t="s">
        <v>397</v>
      </c>
      <c r="B87" s="167" t="s">
        <v>297</v>
      </c>
      <c r="C87" s="167">
        <v>6.97</v>
      </c>
      <c r="D87" s="168" t="s">
        <v>16</v>
      </c>
      <c r="E87" s="169" t="s">
        <v>12</v>
      </c>
      <c r="F87" s="170" t="s">
        <v>357</v>
      </c>
      <c r="G87" s="173"/>
      <c r="H87" s="123">
        <v>0</v>
      </c>
      <c r="I87" s="235">
        <v>0.16667</v>
      </c>
      <c r="J87" s="236">
        <f t="shared" si="2"/>
        <v>1.1616899</v>
      </c>
    </row>
    <row r="88" spans="1:10" ht="15">
      <c r="A88" s="167" t="s">
        <v>398</v>
      </c>
      <c r="B88" s="167" t="s">
        <v>15</v>
      </c>
      <c r="C88" s="167">
        <v>28.09</v>
      </c>
      <c r="D88" s="168" t="s">
        <v>16</v>
      </c>
      <c r="E88" s="169" t="s">
        <v>9</v>
      </c>
      <c r="F88" s="170" t="s">
        <v>667</v>
      </c>
      <c r="G88" s="173"/>
      <c r="H88" s="123">
        <v>0</v>
      </c>
      <c r="I88" s="235">
        <v>1</v>
      </c>
      <c r="J88" s="236">
        <f t="shared" si="2"/>
        <v>28.09</v>
      </c>
    </row>
    <row r="89" spans="1:10" ht="15">
      <c r="A89" s="167" t="s">
        <v>399</v>
      </c>
      <c r="B89" s="167" t="s">
        <v>359</v>
      </c>
      <c r="C89" s="167">
        <v>13.1</v>
      </c>
      <c r="D89" s="168" t="s">
        <v>16</v>
      </c>
      <c r="E89" s="169" t="s">
        <v>12</v>
      </c>
      <c r="F89" s="170" t="s">
        <v>357</v>
      </c>
      <c r="G89" s="173"/>
      <c r="H89" s="123">
        <v>0</v>
      </c>
      <c r="I89" s="235">
        <v>0.16667</v>
      </c>
      <c r="J89" s="236">
        <f t="shared" si="2"/>
        <v>2.183377</v>
      </c>
    </row>
    <row r="90" spans="1:10" ht="15">
      <c r="A90" s="167" t="s">
        <v>400</v>
      </c>
      <c r="B90" s="167" t="s">
        <v>359</v>
      </c>
      <c r="C90" s="167">
        <v>15.68</v>
      </c>
      <c r="D90" s="168" t="s">
        <v>16</v>
      </c>
      <c r="E90" s="169" t="s">
        <v>12</v>
      </c>
      <c r="F90" s="170" t="s">
        <v>357</v>
      </c>
      <c r="G90" s="173"/>
      <c r="H90" s="123">
        <v>0</v>
      </c>
      <c r="I90" s="235">
        <v>0.16667</v>
      </c>
      <c r="J90" s="236">
        <f t="shared" si="2"/>
        <v>2.6133856</v>
      </c>
    </row>
    <row r="91" spans="1:10" ht="15">
      <c r="A91" s="167" t="s">
        <v>401</v>
      </c>
      <c r="B91" s="167" t="s">
        <v>359</v>
      </c>
      <c r="C91" s="167">
        <v>14.5</v>
      </c>
      <c r="D91" s="168" t="s">
        <v>16</v>
      </c>
      <c r="E91" s="169" t="s">
        <v>12</v>
      </c>
      <c r="F91" s="170" t="s">
        <v>357</v>
      </c>
      <c r="G91" s="173"/>
      <c r="H91" s="123">
        <v>0</v>
      </c>
      <c r="I91" s="235">
        <v>0.16667</v>
      </c>
      <c r="J91" s="236">
        <f t="shared" si="2"/>
        <v>2.4167150000000004</v>
      </c>
    </row>
    <row r="92" spans="1:10" ht="15">
      <c r="A92" s="167" t="s">
        <v>402</v>
      </c>
      <c r="B92" s="167" t="s">
        <v>15</v>
      </c>
      <c r="C92" s="167">
        <v>13.97</v>
      </c>
      <c r="D92" s="168" t="s">
        <v>16</v>
      </c>
      <c r="E92" s="169" t="s">
        <v>9</v>
      </c>
      <c r="F92" s="170" t="s">
        <v>667</v>
      </c>
      <c r="G92" s="173"/>
      <c r="H92" s="123">
        <v>0</v>
      </c>
      <c r="I92" s="235">
        <v>1</v>
      </c>
      <c r="J92" s="236">
        <f t="shared" si="2"/>
        <v>13.97</v>
      </c>
    </row>
    <row r="93" spans="1:10" ht="15">
      <c r="A93" s="167" t="s">
        <v>403</v>
      </c>
      <c r="B93" s="167" t="s">
        <v>15</v>
      </c>
      <c r="C93" s="167">
        <v>28.03</v>
      </c>
      <c r="D93" s="168" t="s">
        <v>16</v>
      </c>
      <c r="E93" s="169" t="s">
        <v>9</v>
      </c>
      <c r="F93" s="170" t="s">
        <v>667</v>
      </c>
      <c r="G93" s="173"/>
      <c r="H93" s="123">
        <v>0</v>
      </c>
      <c r="I93" s="235">
        <v>1</v>
      </c>
      <c r="J93" s="236">
        <f t="shared" si="2"/>
        <v>28.03</v>
      </c>
    </row>
    <row r="94" spans="1:10" ht="15">
      <c r="A94" s="167" t="s">
        <v>404</v>
      </c>
      <c r="B94" s="167" t="s">
        <v>359</v>
      </c>
      <c r="C94" s="167">
        <v>13.14</v>
      </c>
      <c r="D94" s="168" t="s">
        <v>16</v>
      </c>
      <c r="E94" s="169" t="s">
        <v>12</v>
      </c>
      <c r="F94" s="170" t="s">
        <v>357</v>
      </c>
      <c r="G94" s="173"/>
      <c r="H94" s="123">
        <v>0</v>
      </c>
      <c r="I94" s="235">
        <v>0.16667</v>
      </c>
      <c r="J94" s="236">
        <f t="shared" si="2"/>
        <v>2.1900438</v>
      </c>
    </row>
    <row r="95" spans="1:10" ht="15">
      <c r="A95" s="167" t="s">
        <v>405</v>
      </c>
      <c r="B95" s="167" t="s">
        <v>15</v>
      </c>
      <c r="C95" s="167">
        <v>18.48</v>
      </c>
      <c r="D95" s="168" t="s">
        <v>16</v>
      </c>
      <c r="E95" s="169" t="s">
        <v>9</v>
      </c>
      <c r="F95" s="170" t="s">
        <v>667</v>
      </c>
      <c r="G95" s="173"/>
      <c r="H95" s="123">
        <v>0</v>
      </c>
      <c r="I95" s="235">
        <v>1</v>
      </c>
      <c r="J95" s="236">
        <f t="shared" si="2"/>
        <v>18.48</v>
      </c>
    </row>
    <row r="96" spans="1:10" ht="15">
      <c r="A96" s="167" t="s">
        <v>406</v>
      </c>
      <c r="B96" s="167" t="s">
        <v>15</v>
      </c>
      <c r="C96" s="167">
        <v>33.14</v>
      </c>
      <c r="D96" s="168" t="s">
        <v>16</v>
      </c>
      <c r="E96" s="169" t="s">
        <v>9</v>
      </c>
      <c r="F96" s="170" t="s">
        <v>667</v>
      </c>
      <c r="G96" s="173"/>
      <c r="H96" s="123">
        <v>0</v>
      </c>
      <c r="I96" s="235">
        <v>1</v>
      </c>
      <c r="J96" s="236">
        <f t="shared" si="2"/>
        <v>33.14</v>
      </c>
    </row>
    <row r="97" spans="1:10" ht="15">
      <c r="A97" s="167" t="s">
        <v>407</v>
      </c>
      <c r="B97" s="167" t="s">
        <v>359</v>
      </c>
      <c r="C97" s="167">
        <v>45.2</v>
      </c>
      <c r="D97" s="168" t="s">
        <v>16</v>
      </c>
      <c r="E97" s="169" t="s">
        <v>12</v>
      </c>
      <c r="F97" s="170" t="s">
        <v>357</v>
      </c>
      <c r="G97" s="173"/>
      <c r="H97" s="123">
        <v>0</v>
      </c>
      <c r="I97" s="235">
        <v>0.16667</v>
      </c>
      <c r="J97" s="236">
        <f t="shared" si="2"/>
        <v>7.533484000000001</v>
      </c>
    </row>
    <row r="98" spans="1:10" ht="15">
      <c r="A98" s="167" t="s">
        <v>408</v>
      </c>
      <c r="B98" s="167" t="s">
        <v>297</v>
      </c>
      <c r="C98" s="167">
        <v>2.65</v>
      </c>
      <c r="D98" s="168" t="s">
        <v>16</v>
      </c>
      <c r="E98" s="169" t="s">
        <v>12</v>
      </c>
      <c r="F98" s="170" t="s">
        <v>357</v>
      </c>
      <c r="G98" s="173"/>
      <c r="H98" s="123">
        <v>0</v>
      </c>
      <c r="I98" s="235">
        <v>0.16667</v>
      </c>
      <c r="J98" s="236">
        <f t="shared" si="2"/>
        <v>0.4416755</v>
      </c>
    </row>
    <row r="99" spans="1:10" ht="15">
      <c r="A99" s="167" t="s">
        <v>409</v>
      </c>
      <c r="B99" s="167" t="s">
        <v>8</v>
      </c>
      <c r="C99" s="167">
        <v>1.94</v>
      </c>
      <c r="D99" s="168" t="s">
        <v>11</v>
      </c>
      <c r="E99" s="169" t="s">
        <v>216</v>
      </c>
      <c r="F99" s="170" t="s">
        <v>666</v>
      </c>
      <c r="G99" s="173"/>
      <c r="H99" s="123">
        <v>0</v>
      </c>
      <c r="I99" s="235">
        <v>4</v>
      </c>
      <c r="J99" s="236">
        <f t="shared" si="2"/>
        <v>7.76</v>
      </c>
    </row>
    <row r="100" spans="1:10" ht="15">
      <c r="A100" s="167" t="s">
        <v>410</v>
      </c>
      <c r="B100" s="167" t="s">
        <v>411</v>
      </c>
      <c r="C100" s="167">
        <v>165.16</v>
      </c>
      <c r="D100" s="168" t="s">
        <v>11</v>
      </c>
      <c r="E100" s="169" t="s">
        <v>216</v>
      </c>
      <c r="F100" s="170" t="s">
        <v>666</v>
      </c>
      <c r="G100" s="173"/>
      <c r="H100" s="123">
        <v>0</v>
      </c>
      <c r="I100" s="235">
        <v>4</v>
      </c>
      <c r="J100" s="236">
        <f t="shared" si="2"/>
        <v>660.64</v>
      </c>
    </row>
    <row r="101" spans="1:10" ht="15">
      <c r="A101" s="167" t="s">
        <v>412</v>
      </c>
      <c r="B101" s="167" t="s">
        <v>8</v>
      </c>
      <c r="C101" s="167">
        <v>75.07</v>
      </c>
      <c r="D101" s="168" t="s">
        <v>11</v>
      </c>
      <c r="E101" s="169" t="s">
        <v>9</v>
      </c>
      <c r="F101" s="170" t="s">
        <v>666</v>
      </c>
      <c r="G101" s="173"/>
      <c r="H101" s="123">
        <v>0</v>
      </c>
      <c r="I101" s="235">
        <v>4</v>
      </c>
      <c r="J101" s="236">
        <f t="shared" si="2"/>
        <v>300.28</v>
      </c>
    </row>
    <row r="102" spans="1:10" ht="15">
      <c r="A102" s="227" t="s">
        <v>413</v>
      </c>
      <c r="B102" s="227" t="s">
        <v>658</v>
      </c>
      <c r="C102" s="227">
        <v>31</v>
      </c>
      <c r="D102" s="182"/>
      <c r="E102" s="183" t="s">
        <v>9</v>
      </c>
      <c r="F102" s="184" t="s">
        <v>666</v>
      </c>
      <c r="G102" s="228"/>
      <c r="H102" s="123">
        <v>0</v>
      </c>
      <c r="I102" s="235">
        <v>4</v>
      </c>
      <c r="J102" s="236">
        <f t="shared" si="2"/>
        <v>124</v>
      </c>
    </row>
    <row r="103" spans="1:10" s="43" customFormat="1" ht="15">
      <c r="A103" s="227" t="s">
        <v>660</v>
      </c>
      <c r="B103" s="227" t="s">
        <v>659</v>
      </c>
      <c r="C103" s="227">
        <v>3</v>
      </c>
      <c r="D103" s="182"/>
      <c r="E103" s="183" t="s">
        <v>14</v>
      </c>
      <c r="F103" s="184" t="s">
        <v>368</v>
      </c>
      <c r="G103" s="228"/>
      <c r="H103" s="123">
        <v>0</v>
      </c>
      <c r="I103" s="235">
        <v>21</v>
      </c>
      <c r="J103" s="236">
        <f t="shared" si="2"/>
        <v>63</v>
      </c>
    </row>
    <row r="104" spans="1:10" ht="15">
      <c r="A104" s="167" t="s">
        <v>414</v>
      </c>
      <c r="B104" s="167" t="s">
        <v>26</v>
      </c>
      <c r="C104" s="167">
        <v>16.45</v>
      </c>
      <c r="D104" s="168" t="s">
        <v>16</v>
      </c>
      <c r="E104" s="169" t="s">
        <v>9</v>
      </c>
      <c r="F104" s="170" t="s">
        <v>666</v>
      </c>
      <c r="G104" s="173"/>
      <c r="H104" s="123">
        <v>0</v>
      </c>
      <c r="I104" s="235">
        <v>4</v>
      </c>
      <c r="J104" s="236">
        <f t="shared" si="2"/>
        <v>65.8</v>
      </c>
    </row>
    <row r="105" spans="1:10" ht="15">
      <c r="A105" s="167" t="s">
        <v>415</v>
      </c>
      <c r="B105" s="167" t="s">
        <v>8</v>
      </c>
      <c r="C105" s="167">
        <v>182.14</v>
      </c>
      <c r="D105" s="168" t="s">
        <v>11</v>
      </c>
      <c r="E105" s="169" t="s">
        <v>216</v>
      </c>
      <c r="F105" s="170" t="s">
        <v>666</v>
      </c>
      <c r="G105" s="173"/>
      <c r="H105" s="123">
        <v>0</v>
      </c>
      <c r="I105" s="235">
        <v>4</v>
      </c>
      <c r="J105" s="236">
        <f t="shared" si="2"/>
        <v>728.56</v>
      </c>
    </row>
    <row r="106" spans="1:10" ht="15">
      <c r="A106" s="167" t="s">
        <v>416</v>
      </c>
      <c r="B106" s="167" t="s">
        <v>218</v>
      </c>
      <c r="C106" s="167">
        <v>23.21</v>
      </c>
      <c r="D106" s="168" t="s">
        <v>11</v>
      </c>
      <c r="E106" s="169" t="s">
        <v>14</v>
      </c>
      <c r="F106" s="170" t="s">
        <v>368</v>
      </c>
      <c r="G106" s="173"/>
      <c r="H106" s="123">
        <v>0</v>
      </c>
      <c r="I106" s="235">
        <v>21</v>
      </c>
      <c r="J106" s="236">
        <f t="shared" si="2"/>
        <v>487.41</v>
      </c>
    </row>
    <row r="107" spans="1:10" ht="15">
      <c r="A107" s="167" t="s">
        <v>417</v>
      </c>
      <c r="B107" s="167" t="s">
        <v>8</v>
      </c>
      <c r="C107" s="167">
        <v>26.96</v>
      </c>
      <c r="D107" s="168" t="s">
        <v>16</v>
      </c>
      <c r="E107" s="169" t="s">
        <v>216</v>
      </c>
      <c r="F107" s="170" t="s">
        <v>666</v>
      </c>
      <c r="G107" s="173"/>
      <c r="H107" s="123">
        <v>0</v>
      </c>
      <c r="I107" s="235">
        <v>4</v>
      </c>
      <c r="J107" s="236">
        <f t="shared" si="2"/>
        <v>107.84</v>
      </c>
    </row>
    <row r="108" spans="1:10" ht="15">
      <c r="A108" s="167" t="s">
        <v>418</v>
      </c>
      <c r="B108" s="167" t="s">
        <v>8</v>
      </c>
      <c r="C108" s="167">
        <v>10.85</v>
      </c>
      <c r="D108" s="168" t="s">
        <v>16</v>
      </c>
      <c r="E108" s="169" t="s">
        <v>9</v>
      </c>
      <c r="F108" s="170" t="s">
        <v>666</v>
      </c>
      <c r="G108" s="173"/>
      <c r="H108" s="123">
        <v>0</v>
      </c>
      <c r="I108" s="235">
        <v>4</v>
      </c>
      <c r="J108" s="236">
        <f t="shared" si="2"/>
        <v>43.4</v>
      </c>
    </row>
    <row r="109" spans="1:10" ht="15">
      <c r="A109" s="167" t="s">
        <v>419</v>
      </c>
      <c r="B109" s="167" t="s">
        <v>8</v>
      </c>
      <c r="C109" s="167">
        <v>35.13</v>
      </c>
      <c r="D109" s="168" t="s">
        <v>16</v>
      </c>
      <c r="E109" s="169" t="s">
        <v>216</v>
      </c>
      <c r="F109" s="170" t="s">
        <v>666</v>
      </c>
      <c r="G109" s="173"/>
      <c r="H109" s="123">
        <v>0</v>
      </c>
      <c r="I109" s="235">
        <v>4</v>
      </c>
      <c r="J109" s="236">
        <f t="shared" si="2"/>
        <v>140.52</v>
      </c>
    </row>
    <row r="110" spans="1:10" ht="15">
      <c r="A110" s="167" t="s">
        <v>420</v>
      </c>
      <c r="B110" s="167" t="s">
        <v>218</v>
      </c>
      <c r="C110" s="167">
        <v>15.81</v>
      </c>
      <c r="D110" s="168" t="s">
        <v>11</v>
      </c>
      <c r="E110" s="169" t="s">
        <v>14</v>
      </c>
      <c r="F110" s="170" t="s">
        <v>368</v>
      </c>
      <c r="G110" s="173"/>
      <c r="H110" s="123">
        <v>0</v>
      </c>
      <c r="I110" s="235">
        <v>21</v>
      </c>
      <c r="J110" s="236">
        <f t="shared" si="2"/>
        <v>332.01</v>
      </c>
    </row>
    <row r="111" spans="1:10" s="43" customFormat="1" ht="15">
      <c r="A111" s="167" t="s">
        <v>17</v>
      </c>
      <c r="B111" s="167" t="s">
        <v>387</v>
      </c>
      <c r="C111" s="167">
        <v>17.01</v>
      </c>
      <c r="D111" s="168" t="s">
        <v>13</v>
      </c>
      <c r="E111" s="169" t="s">
        <v>12</v>
      </c>
      <c r="F111" s="170" t="s">
        <v>21</v>
      </c>
      <c r="G111" s="173"/>
      <c r="H111" s="123">
        <v>0</v>
      </c>
      <c r="I111" s="235">
        <v>8</v>
      </c>
      <c r="J111" s="236">
        <f t="shared" si="2"/>
        <v>136.08</v>
      </c>
    </row>
    <row r="112" spans="1:10" s="43" customFormat="1" ht="15">
      <c r="A112" s="167" t="s">
        <v>625</v>
      </c>
      <c r="B112" s="167" t="s">
        <v>26</v>
      </c>
      <c r="C112" s="167">
        <v>18.42</v>
      </c>
      <c r="D112" s="168" t="s">
        <v>422</v>
      </c>
      <c r="E112" s="169" t="s">
        <v>9</v>
      </c>
      <c r="F112" s="170" t="s">
        <v>23</v>
      </c>
      <c r="G112" s="173"/>
      <c r="H112" s="123">
        <v>0</v>
      </c>
      <c r="I112" s="235">
        <v>21</v>
      </c>
      <c r="J112" s="236">
        <f t="shared" si="2"/>
        <v>386.82000000000005</v>
      </c>
    </row>
    <row r="113" spans="1:10" ht="15">
      <c r="A113" s="167" t="s">
        <v>20</v>
      </c>
      <c r="B113" s="167" t="s">
        <v>629</v>
      </c>
      <c r="C113" s="167">
        <v>17.23</v>
      </c>
      <c r="D113" s="168" t="s">
        <v>13</v>
      </c>
      <c r="E113" s="169" t="s">
        <v>12</v>
      </c>
      <c r="F113" s="170" t="s">
        <v>21</v>
      </c>
      <c r="G113" s="173"/>
      <c r="H113" s="123">
        <v>0</v>
      </c>
      <c r="I113" s="235">
        <v>8</v>
      </c>
      <c r="J113" s="236">
        <f t="shared" si="2"/>
        <v>137.84</v>
      </c>
    </row>
    <row r="114" spans="1:10" ht="15">
      <c r="A114" s="167" t="s">
        <v>110</v>
      </c>
      <c r="B114" s="167" t="s">
        <v>22</v>
      </c>
      <c r="C114" s="167">
        <v>47.64</v>
      </c>
      <c r="D114" s="168" t="s">
        <v>13</v>
      </c>
      <c r="E114" s="169" t="s">
        <v>12</v>
      </c>
      <c r="F114" s="170" t="s">
        <v>21</v>
      </c>
      <c r="G114" s="173"/>
      <c r="H114" s="123">
        <v>0</v>
      </c>
      <c r="I114" s="235">
        <v>8</v>
      </c>
      <c r="J114" s="236">
        <f t="shared" si="2"/>
        <v>381.12</v>
      </c>
    </row>
    <row r="115" spans="1:10" ht="15">
      <c r="A115" s="167" t="s">
        <v>24</v>
      </c>
      <c r="B115" s="167" t="s">
        <v>18</v>
      </c>
      <c r="C115" s="167">
        <v>16.27</v>
      </c>
      <c r="D115" s="168" t="s">
        <v>13</v>
      </c>
      <c r="E115" s="169" t="s">
        <v>12</v>
      </c>
      <c r="F115" s="170" t="s">
        <v>21</v>
      </c>
      <c r="G115" s="173"/>
      <c r="H115" s="123">
        <v>0</v>
      </c>
      <c r="I115" s="235">
        <v>8</v>
      </c>
      <c r="J115" s="236">
        <f t="shared" si="2"/>
        <v>130.16</v>
      </c>
    </row>
    <row r="116" spans="1:10" ht="15">
      <c r="A116" s="167" t="s">
        <v>109</v>
      </c>
      <c r="B116" s="167" t="s">
        <v>18</v>
      </c>
      <c r="C116" s="167">
        <v>16.22</v>
      </c>
      <c r="D116" s="168" t="s">
        <v>13</v>
      </c>
      <c r="E116" s="169" t="s">
        <v>12</v>
      </c>
      <c r="F116" s="170" t="s">
        <v>21</v>
      </c>
      <c r="G116" s="173"/>
      <c r="H116" s="123">
        <v>0</v>
      </c>
      <c r="I116" s="235">
        <v>8</v>
      </c>
      <c r="J116" s="236">
        <f t="shared" si="2"/>
        <v>129.76</v>
      </c>
    </row>
    <row r="117" spans="1:10" ht="15">
      <c r="A117" s="167" t="s">
        <v>108</v>
      </c>
      <c r="B117" s="167" t="s">
        <v>18</v>
      </c>
      <c r="C117" s="167">
        <v>33.09</v>
      </c>
      <c r="D117" s="168" t="s">
        <v>19</v>
      </c>
      <c r="E117" s="169" t="s">
        <v>12</v>
      </c>
      <c r="F117" s="170" t="s">
        <v>21</v>
      </c>
      <c r="G117" s="173"/>
      <c r="H117" s="123">
        <v>0</v>
      </c>
      <c r="I117" s="235">
        <v>8</v>
      </c>
      <c r="J117" s="236">
        <f t="shared" si="2"/>
        <v>264.72</v>
      </c>
    </row>
    <row r="118" spans="1:10" ht="15">
      <c r="A118" s="167" t="s">
        <v>421</v>
      </c>
      <c r="B118" s="167" t="s">
        <v>411</v>
      </c>
      <c r="C118" s="167">
        <v>649.15</v>
      </c>
      <c r="D118" s="168" t="s">
        <v>422</v>
      </c>
      <c r="E118" s="169" t="s">
        <v>216</v>
      </c>
      <c r="F118" s="170" t="s">
        <v>23</v>
      </c>
      <c r="G118" s="173"/>
      <c r="H118" s="123">
        <v>0</v>
      </c>
      <c r="I118" s="235">
        <v>21</v>
      </c>
      <c r="J118" s="236">
        <f t="shared" si="2"/>
        <v>13632.15</v>
      </c>
    </row>
    <row r="119" spans="1:10" ht="15">
      <c r="A119" s="167" t="s">
        <v>423</v>
      </c>
      <c r="B119" s="167" t="s">
        <v>26</v>
      </c>
      <c r="C119" s="167">
        <v>27.35</v>
      </c>
      <c r="D119" s="168" t="s">
        <v>422</v>
      </c>
      <c r="E119" s="169" t="s">
        <v>9</v>
      </c>
      <c r="F119" s="170" t="s">
        <v>23</v>
      </c>
      <c r="G119" s="173"/>
      <c r="H119" s="123">
        <v>0</v>
      </c>
      <c r="I119" s="235">
        <v>21</v>
      </c>
      <c r="J119" s="236">
        <f t="shared" si="2"/>
        <v>574.35</v>
      </c>
    </row>
    <row r="120" spans="1:10" s="43" customFormat="1" ht="15">
      <c r="A120" s="167" t="s">
        <v>626</v>
      </c>
      <c r="B120" s="167" t="s">
        <v>627</v>
      </c>
      <c r="C120" s="167">
        <v>2.52</v>
      </c>
      <c r="D120" s="168" t="s">
        <v>13</v>
      </c>
      <c r="E120" s="169" t="s">
        <v>9</v>
      </c>
      <c r="F120" s="170" t="s">
        <v>23</v>
      </c>
      <c r="G120" s="173"/>
      <c r="H120" s="123">
        <v>0</v>
      </c>
      <c r="I120" s="235">
        <v>21</v>
      </c>
      <c r="J120" s="236">
        <f t="shared" si="2"/>
        <v>52.92</v>
      </c>
    </row>
    <row r="121" spans="1:10" ht="15">
      <c r="A121" s="167" t="s">
        <v>424</v>
      </c>
      <c r="B121" s="167" t="s">
        <v>26</v>
      </c>
      <c r="C121" s="167">
        <v>16.02</v>
      </c>
      <c r="D121" s="168" t="s">
        <v>422</v>
      </c>
      <c r="E121" s="169" t="s">
        <v>9</v>
      </c>
      <c r="F121" s="170" t="s">
        <v>23</v>
      </c>
      <c r="G121" s="173"/>
      <c r="H121" s="123">
        <v>0</v>
      </c>
      <c r="I121" s="235">
        <v>21</v>
      </c>
      <c r="J121" s="236">
        <f t="shared" si="2"/>
        <v>336.42</v>
      </c>
    </row>
    <row r="122" spans="1:10" ht="15">
      <c r="A122" s="167" t="s">
        <v>425</v>
      </c>
      <c r="B122" s="167" t="s">
        <v>218</v>
      </c>
      <c r="C122" s="167">
        <v>6.81</v>
      </c>
      <c r="D122" s="168" t="s">
        <v>11</v>
      </c>
      <c r="E122" s="169" t="s">
        <v>14</v>
      </c>
      <c r="F122" s="170" t="s">
        <v>23</v>
      </c>
      <c r="G122" s="173"/>
      <c r="H122" s="123">
        <v>0</v>
      </c>
      <c r="I122" s="235">
        <v>21</v>
      </c>
      <c r="J122" s="236">
        <f t="shared" si="2"/>
        <v>143.01</v>
      </c>
    </row>
    <row r="123" spans="1:10" ht="15">
      <c r="A123" s="227" t="s">
        <v>426</v>
      </c>
      <c r="B123" s="227" t="s">
        <v>661</v>
      </c>
      <c r="C123" s="227">
        <v>1.54</v>
      </c>
      <c r="D123" s="182" t="s">
        <v>11</v>
      </c>
      <c r="E123" s="183" t="s">
        <v>14</v>
      </c>
      <c r="F123" s="184" t="s">
        <v>23</v>
      </c>
      <c r="G123" s="228"/>
      <c r="H123" s="123">
        <v>0</v>
      </c>
      <c r="I123" s="235">
        <v>21</v>
      </c>
      <c r="J123" s="236">
        <f t="shared" si="2"/>
        <v>32.34</v>
      </c>
    </row>
    <row r="124" spans="1:10" ht="15">
      <c r="A124" s="167" t="s">
        <v>427</v>
      </c>
      <c r="B124" s="167" t="s">
        <v>218</v>
      </c>
      <c r="C124" s="167">
        <v>8.92</v>
      </c>
      <c r="D124" s="168" t="s">
        <v>11</v>
      </c>
      <c r="E124" s="169" t="s">
        <v>14</v>
      </c>
      <c r="F124" s="170" t="s">
        <v>23</v>
      </c>
      <c r="G124" s="173"/>
      <c r="H124" s="123">
        <v>0</v>
      </c>
      <c r="I124" s="235">
        <v>21</v>
      </c>
      <c r="J124" s="236">
        <f t="shared" si="2"/>
        <v>187.32</v>
      </c>
    </row>
    <row r="125" spans="1:10" ht="15">
      <c r="A125" s="167" t="s">
        <v>111</v>
      </c>
      <c r="B125" s="167" t="s">
        <v>18</v>
      </c>
      <c r="C125" s="167">
        <v>17.81</v>
      </c>
      <c r="D125" s="168" t="s">
        <v>13</v>
      </c>
      <c r="E125" s="169" t="s">
        <v>12</v>
      </c>
      <c r="F125" s="170" t="s">
        <v>21</v>
      </c>
      <c r="G125" s="173"/>
      <c r="H125" s="123">
        <v>0</v>
      </c>
      <c r="I125" s="235">
        <v>8</v>
      </c>
      <c r="J125" s="236">
        <f t="shared" si="2"/>
        <v>142.48</v>
      </c>
    </row>
    <row r="126" spans="1:10" ht="15">
      <c r="A126" s="167" t="s">
        <v>112</v>
      </c>
      <c r="B126" s="167" t="s">
        <v>18</v>
      </c>
      <c r="C126" s="167">
        <v>32.64</v>
      </c>
      <c r="D126" s="168" t="s">
        <v>19</v>
      </c>
      <c r="E126" s="169" t="s">
        <v>12</v>
      </c>
      <c r="F126" s="170" t="s">
        <v>21</v>
      </c>
      <c r="G126" s="173"/>
      <c r="H126" s="123">
        <v>0</v>
      </c>
      <c r="I126" s="235">
        <v>8</v>
      </c>
      <c r="J126" s="236">
        <f t="shared" si="2"/>
        <v>261.12</v>
      </c>
    </row>
    <row r="127" spans="1:10" ht="15">
      <c r="A127" s="167" t="s">
        <v>113</v>
      </c>
      <c r="B127" s="167" t="s">
        <v>18</v>
      </c>
      <c r="C127" s="167">
        <v>43.26</v>
      </c>
      <c r="D127" s="168" t="s">
        <v>13</v>
      </c>
      <c r="E127" s="169" t="s">
        <v>12</v>
      </c>
      <c r="F127" s="170" t="s">
        <v>21</v>
      </c>
      <c r="G127" s="173"/>
      <c r="H127" s="123">
        <v>0</v>
      </c>
      <c r="I127" s="235">
        <v>8</v>
      </c>
      <c r="J127" s="236">
        <f t="shared" si="2"/>
        <v>346.08</v>
      </c>
    </row>
    <row r="128" spans="1:10" ht="15">
      <c r="A128" s="167" t="s">
        <v>114</v>
      </c>
      <c r="B128" s="167" t="s">
        <v>18</v>
      </c>
      <c r="C128" s="167">
        <v>31.12</v>
      </c>
      <c r="D128" s="168" t="s">
        <v>13</v>
      </c>
      <c r="E128" s="169" t="s">
        <v>12</v>
      </c>
      <c r="F128" s="170" t="s">
        <v>21</v>
      </c>
      <c r="G128" s="173"/>
      <c r="H128" s="123">
        <v>0</v>
      </c>
      <c r="I128" s="235">
        <v>8</v>
      </c>
      <c r="J128" s="236">
        <f t="shared" si="2"/>
        <v>248.96</v>
      </c>
    </row>
    <row r="129" spans="1:10" ht="15">
      <c r="A129" s="167" t="s">
        <v>115</v>
      </c>
      <c r="B129" s="167" t="s">
        <v>18</v>
      </c>
      <c r="C129" s="167">
        <v>31.86</v>
      </c>
      <c r="D129" s="168" t="s">
        <v>13</v>
      </c>
      <c r="E129" s="169" t="s">
        <v>12</v>
      </c>
      <c r="F129" s="170" t="s">
        <v>21</v>
      </c>
      <c r="G129" s="173"/>
      <c r="H129" s="123">
        <v>0</v>
      </c>
      <c r="I129" s="235">
        <v>8</v>
      </c>
      <c r="J129" s="236">
        <f t="shared" si="2"/>
        <v>254.88</v>
      </c>
    </row>
    <row r="130" spans="1:10" ht="15">
      <c r="A130" s="167" t="s">
        <v>116</v>
      </c>
      <c r="B130" s="167" t="s">
        <v>18</v>
      </c>
      <c r="C130" s="167">
        <v>33.18</v>
      </c>
      <c r="D130" s="168" t="s">
        <v>13</v>
      </c>
      <c r="E130" s="169" t="s">
        <v>12</v>
      </c>
      <c r="F130" s="170" t="s">
        <v>21</v>
      </c>
      <c r="G130" s="173"/>
      <c r="H130" s="123">
        <v>0</v>
      </c>
      <c r="I130" s="235">
        <v>8</v>
      </c>
      <c r="J130" s="236">
        <f t="shared" si="2"/>
        <v>265.44</v>
      </c>
    </row>
    <row r="131" spans="1:10" ht="15">
      <c r="A131" s="167" t="s">
        <v>117</v>
      </c>
      <c r="B131" s="167" t="s">
        <v>18</v>
      </c>
      <c r="C131" s="167">
        <v>34.98</v>
      </c>
      <c r="D131" s="168" t="s">
        <v>19</v>
      </c>
      <c r="E131" s="169" t="s">
        <v>12</v>
      </c>
      <c r="F131" s="170" t="s">
        <v>21</v>
      </c>
      <c r="G131" s="173"/>
      <c r="H131" s="123">
        <v>0</v>
      </c>
      <c r="I131" s="235">
        <v>8</v>
      </c>
      <c r="J131" s="236">
        <f t="shared" si="2"/>
        <v>279.84</v>
      </c>
    </row>
    <row r="132" spans="1:10" s="33" customFormat="1" ht="15">
      <c r="A132" s="167" t="s">
        <v>118</v>
      </c>
      <c r="B132" s="167" t="s">
        <v>18</v>
      </c>
      <c r="C132" s="167">
        <v>32.99</v>
      </c>
      <c r="D132" s="168" t="s">
        <v>13</v>
      </c>
      <c r="E132" s="169" t="s">
        <v>12</v>
      </c>
      <c r="F132" s="170" t="s">
        <v>21</v>
      </c>
      <c r="G132" s="173"/>
      <c r="H132" s="123">
        <v>0</v>
      </c>
      <c r="I132" s="235">
        <v>8</v>
      </c>
      <c r="J132" s="236">
        <f t="shared" si="2"/>
        <v>263.92</v>
      </c>
    </row>
    <row r="133" spans="1:10" ht="15">
      <c r="A133" s="167" t="s">
        <v>119</v>
      </c>
      <c r="B133" s="167" t="s">
        <v>18</v>
      </c>
      <c r="C133" s="167">
        <v>16.13</v>
      </c>
      <c r="D133" s="168" t="s">
        <v>19</v>
      </c>
      <c r="E133" s="169" t="s">
        <v>12</v>
      </c>
      <c r="F133" s="170" t="s">
        <v>21</v>
      </c>
      <c r="G133" s="173"/>
      <c r="H133" s="123">
        <v>0</v>
      </c>
      <c r="I133" s="235">
        <v>8</v>
      </c>
      <c r="J133" s="236">
        <f t="shared" si="2"/>
        <v>129.04</v>
      </c>
    </row>
    <row r="134" spans="1:10" ht="15">
      <c r="A134" s="167" t="s">
        <v>120</v>
      </c>
      <c r="B134" s="167" t="s">
        <v>18</v>
      </c>
      <c r="C134" s="167">
        <v>16.02</v>
      </c>
      <c r="D134" s="168" t="s">
        <v>19</v>
      </c>
      <c r="E134" s="169" t="s">
        <v>12</v>
      </c>
      <c r="F134" s="170" t="s">
        <v>21</v>
      </c>
      <c r="G134" s="173"/>
      <c r="H134" s="123">
        <v>0</v>
      </c>
      <c r="I134" s="235">
        <v>8</v>
      </c>
      <c r="J134" s="236">
        <f t="shared" si="2"/>
        <v>128.16</v>
      </c>
    </row>
    <row r="135" spans="1:10" ht="15">
      <c r="A135" s="167" t="s">
        <v>121</v>
      </c>
      <c r="B135" s="167" t="s">
        <v>18</v>
      </c>
      <c r="C135" s="167">
        <v>33.22</v>
      </c>
      <c r="D135" s="168" t="s">
        <v>13</v>
      </c>
      <c r="E135" s="169" t="s">
        <v>12</v>
      </c>
      <c r="F135" s="170" t="s">
        <v>21</v>
      </c>
      <c r="G135" s="173"/>
      <c r="H135" s="123">
        <v>0</v>
      </c>
      <c r="I135" s="235">
        <v>8</v>
      </c>
      <c r="J135" s="236">
        <f t="shared" si="2"/>
        <v>265.76</v>
      </c>
    </row>
    <row r="136" spans="1:10" ht="15">
      <c r="A136" s="167" t="s">
        <v>122</v>
      </c>
      <c r="B136" s="167" t="s">
        <v>18</v>
      </c>
      <c r="C136" s="167">
        <v>33.05</v>
      </c>
      <c r="D136" s="168" t="s">
        <v>19</v>
      </c>
      <c r="E136" s="169" t="s">
        <v>12</v>
      </c>
      <c r="F136" s="170" t="s">
        <v>21</v>
      </c>
      <c r="G136" s="173"/>
      <c r="H136" s="123">
        <v>0</v>
      </c>
      <c r="I136" s="235">
        <v>8</v>
      </c>
      <c r="J136" s="236">
        <f t="shared" si="2"/>
        <v>264.4</v>
      </c>
    </row>
    <row r="137" spans="1:10" ht="15">
      <c r="A137" s="167" t="s">
        <v>123</v>
      </c>
      <c r="B137" s="167" t="s">
        <v>18</v>
      </c>
      <c r="C137" s="167">
        <v>15.9</v>
      </c>
      <c r="D137" s="168" t="s">
        <v>19</v>
      </c>
      <c r="E137" s="169" t="s">
        <v>12</v>
      </c>
      <c r="F137" s="170" t="s">
        <v>21</v>
      </c>
      <c r="G137" s="173"/>
      <c r="H137" s="123">
        <v>0</v>
      </c>
      <c r="I137" s="235">
        <v>8</v>
      </c>
      <c r="J137" s="236">
        <f t="shared" si="2"/>
        <v>127.2</v>
      </c>
    </row>
    <row r="138" spans="1:10" ht="15">
      <c r="A138" s="167" t="s">
        <v>124</v>
      </c>
      <c r="B138" s="167" t="s">
        <v>18</v>
      </c>
      <c r="C138" s="167">
        <v>16.07</v>
      </c>
      <c r="D138" s="168" t="s">
        <v>13</v>
      </c>
      <c r="E138" s="169" t="s">
        <v>12</v>
      </c>
      <c r="F138" s="170" t="s">
        <v>21</v>
      </c>
      <c r="G138" s="173"/>
      <c r="H138" s="123">
        <v>0</v>
      </c>
      <c r="I138" s="235">
        <v>8</v>
      </c>
      <c r="J138" s="236">
        <f aca="true" t="shared" si="3" ref="J138:J201">C138*I138</f>
        <v>128.56</v>
      </c>
    </row>
    <row r="139" spans="1:10" ht="15">
      <c r="A139" s="167" t="s">
        <v>125</v>
      </c>
      <c r="B139" s="167" t="s">
        <v>429</v>
      </c>
      <c r="C139" s="167">
        <v>12.52</v>
      </c>
      <c r="D139" s="168" t="s">
        <v>13</v>
      </c>
      <c r="E139" s="169" t="s">
        <v>12</v>
      </c>
      <c r="F139" s="170" t="s">
        <v>261</v>
      </c>
      <c r="G139" s="173"/>
      <c r="H139" s="123">
        <v>0</v>
      </c>
      <c r="I139" s="235">
        <v>1</v>
      </c>
      <c r="J139" s="236">
        <f t="shared" si="3"/>
        <v>12.52</v>
      </c>
    </row>
    <row r="140" spans="1:10" ht="15">
      <c r="A140" s="167" t="s">
        <v>126</v>
      </c>
      <c r="B140" s="167" t="s">
        <v>297</v>
      </c>
      <c r="C140" s="167">
        <v>17.48</v>
      </c>
      <c r="D140" s="168" t="s">
        <v>13</v>
      </c>
      <c r="E140" s="169" t="s">
        <v>12</v>
      </c>
      <c r="F140" s="170" t="s">
        <v>261</v>
      </c>
      <c r="G140" s="173"/>
      <c r="H140" s="123">
        <v>0</v>
      </c>
      <c r="I140" s="235">
        <v>1</v>
      </c>
      <c r="J140" s="236">
        <f t="shared" si="3"/>
        <v>17.48</v>
      </c>
    </row>
    <row r="141" spans="1:10" ht="15">
      <c r="A141" s="167" t="s">
        <v>127</v>
      </c>
      <c r="B141" s="167" t="s">
        <v>18</v>
      </c>
      <c r="C141" s="167">
        <v>31.13</v>
      </c>
      <c r="D141" s="168" t="s">
        <v>19</v>
      </c>
      <c r="E141" s="169" t="s">
        <v>12</v>
      </c>
      <c r="F141" s="170" t="s">
        <v>21</v>
      </c>
      <c r="G141" s="173"/>
      <c r="H141" s="123">
        <v>0</v>
      </c>
      <c r="I141" s="235">
        <v>8</v>
      </c>
      <c r="J141" s="236">
        <f t="shared" si="3"/>
        <v>249.04</v>
      </c>
    </row>
    <row r="142" spans="1:10" ht="15">
      <c r="A142" s="167" t="s">
        <v>128</v>
      </c>
      <c r="B142" s="167" t="s">
        <v>18</v>
      </c>
      <c r="C142" s="167">
        <v>15.9</v>
      </c>
      <c r="D142" s="182" t="s">
        <v>19</v>
      </c>
      <c r="E142" s="183" t="s">
        <v>14</v>
      </c>
      <c r="F142" s="184" t="s">
        <v>23</v>
      </c>
      <c r="G142" s="173"/>
      <c r="H142" s="123">
        <v>0</v>
      </c>
      <c r="I142" s="235">
        <v>21</v>
      </c>
      <c r="J142" s="236">
        <f t="shared" si="3"/>
        <v>333.90000000000003</v>
      </c>
    </row>
    <row r="143" spans="1:10" ht="15">
      <c r="A143" s="167" t="s">
        <v>129</v>
      </c>
      <c r="B143" s="167" t="s">
        <v>18</v>
      </c>
      <c r="C143" s="167">
        <v>34.63</v>
      </c>
      <c r="D143" s="168" t="s">
        <v>19</v>
      </c>
      <c r="E143" s="169" t="s">
        <v>12</v>
      </c>
      <c r="F143" s="170" t="s">
        <v>21</v>
      </c>
      <c r="G143" s="173"/>
      <c r="H143" s="123">
        <v>0</v>
      </c>
      <c r="I143" s="235">
        <v>8</v>
      </c>
      <c r="J143" s="236">
        <f t="shared" si="3"/>
        <v>277.04</v>
      </c>
    </row>
    <row r="144" spans="1:10" s="33" customFormat="1" ht="15">
      <c r="A144" s="167" t="s">
        <v>430</v>
      </c>
      <c r="B144" s="167" t="s">
        <v>18</v>
      </c>
      <c r="C144" s="167">
        <v>17.37</v>
      </c>
      <c r="D144" s="168" t="s">
        <v>19</v>
      </c>
      <c r="E144" s="169" t="s">
        <v>12</v>
      </c>
      <c r="F144" s="170" t="s">
        <v>21</v>
      </c>
      <c r="G144" s="173"/>
      <c r="H144" s="123">
        <v>0</v>
      </c>
      <c r="I144" s="235">
        <v>8</v>
      </c>
      <c r="J144" s="236">
        <f t="shared" si="3"/>
        <v>138.96</v>
      </c>
    </row>
    <row r="145" spans="1:10" ht="15">
      <c r="A145" s="167" t="s">
        <v>130</v>
      </c>
      <c r="B145" s="167" t="s">
        <v>18</v>
      </c>
      <c r="C145" s="167">
        <v>16.15</v>
      </c>
      <c r="D145" s="168" t="s">
        <v>19</v>
      </c>
      <c r="E145" s="169" t="s">
        <v>12</v>
      </c>
      <c r="F145" s="170" t="s">
        <v>21</v>
      </c>
      <c r="G145" s="173"/>
      <c r="H145" s="123">
        <v>0</v>
      </c>
      <c r="I145" s="235">
        <v>8</v>
      </c>
      <c r="J145" s="236">
        <f t="shared" si="3"/>
        <v>129.2</v>
      </c>
    </row>
    <row r="146" spans="1:10" ht="15">
      <c r="A146" s="167" t="s">
        <v>431</v>
      </c>
      <c r="B146" s="167" t="s">
        <v>18</v>
      </c>
      <c r="C146" s="167">
        <v>15.65</v>
      </c>
      <c r="D146" s="168" t="s">
        <v>13</v>
      </c>
      <c r="E146" s="169" t="s">
        <v>12</v>
      </c>
      <c r="F146" s="170" t="s">
        <v>21</v>
      </c>
      <c r="G146" s="173"/>
      <c r="H146" s="123">
        <v>0</v>
      </c>
      <c r="I146" s="235">
        <v>8</v>
      </c>
      <c r="J146" s="236">
        <f t="shared" si="3"/>
        <v>125.2</v>
      </c>
    </row>
    <row r="147" spans="1:10" ht="15">
      <c r="A147" s="167" t="s">
        <v>131</v>
      </c>
      <c r="B147" s="167" t="s">
        <v>18</v>
      </c>
      <c r="C147" s="167">
        <v>15.87</v>
      </c>
      <c r="D147" s="168" t="s">
        <v>13</v>
      </c>
      <c r="E147" s="169" t="s">
        <v>12</v>
      </c>
      <c r="F147" s="170" t="s">
        <v>21</v>
      </c>
      <c r="G147" s="173"/>
      <c r="H147" s="123">
        <v>0</v>
      </c>
      <c r="I147" s="235">
        <v>8</v>
      </c>
      <c r="J147" s="236">
        <f t="shared" si="3"/>
        <v>126.96</v>
      </c>
    </row>
    <row r="148" spans="1:10" ht="15">
      <c r="A148" s="167" t="s">
        <v>132</v>
      </c>
      <c r="B148" s="167" t="s">
        <v>18</v>
      </c>
      <c r="C148" s="167">
        <v>16.65</v>
      </c>
      <c r="D148" s="168" t="s">
        <v>19</v>
      </c>
      <c r="E148" s="169" t="s">
        <v>12</v>
      </c>
      <c r="F148" s="170" t="s">
        <v>21</v>
      </c>
      <c r="G148" s="173"/>
      <c r="H148" s="123">
        <v>0</v>
      </c>
      <c r="I148" s="235">
        <v>8</v>
      </c>
      <c r="J148" s="236">
        <f t="shared" si="3"/>
        <v>133.2</v>
      </c>
    </row>
    <row r="149" spans="1:10" ht="15">
      <c r="A149" s="167" t="s">
        <v>133</v>
      </c>
      <c r="B149" s="167" t="s">
        <v>18</v>
      </c>
      <c r="C149" s="167">
        <v>15.21</v>
      </c>
      <c r="D149" s="168" t="s">
        <v>19</v>
      </c>
      <c r="E149" s="169" t="s">
        <v>12</v>
      </c>
      <c r="F149" s="170" t="s">
        <v>21</v>
      </c>
      <c r="G149" s="173"/>
      <c r="H149" s="123">
        <v>0</v>
      </c>
      <c r="I149" s="235">
        <v>8</v>
      </c>
      <c r="J149" s="236">
        <f t="shared" si="3"/>
        <v>121.68</v>
      </c>
    </row>
    <row r="150" spans="1:10" ht="15">
      <c r="A150" s="167" t="s">
        <v>428</v>
      </c>
      <c r="B150" s="167" t="s">
        <v>18</v>
      </c>
      <c r="C150" s="167">
        <v>14.21</v>
      </c>
      <c r="D150" s="168" t="s">
        <v>13</v>
      </c>
      <c r="E150" s="169" t="s">
        <v>12</v>
      </c>
      <c r="F150" s="170" t="s">
        <v>21</v>
      </c>
      <c r="G150" s="173"/>
      <c r="H150" s="123">
        <v>0</v>
      </c>
      <c r="I150" s="235">
        <v>8</v>
      </c>
      <c r="J150" s="236">
        <f t="shared" si="3"/>
        <v>113.68</v>
      </c>
    </row>
    <row r="151" spans="1:10" ht="15">
      <c r="A151" s="167" t="s">
        <v>134</v>
      </c>
      <c r="B151" s="167" t="s">
        <v>18</v>
      </c>
      <c r="C151" s="167">
        <v>16.98</v>
      </c>
      <c r="D151" s="168" t="s">
        <v>19</v>
      </c>
      <c r="E151" s="169" t="s">
        <v>12</v>
      </c>
      <c r="F151" s="170" t="s">
        <v>21</v>
      </c>
      <c r="G151" s="173"/>
      <c r="H151" s="123">
        <v>0</v>
      </c>
      <c r="I151" s="235">
        <v>8</v>
      </c>
      <c r="J151" s="236">
        <f t="shared" si="3"/>
        <v>135.84</v>
      </c>
    </row>
    <row r="152" spans="1:10" ht="15">
      <c r="A152" s="167" t="s">
        <v>135</v>
      </c>
      <c r="B152" s="167" t="s">
        <v>18</v>
      </c>
      <c r="C152" s="167">
        <v>32.52</v>
      </c>
      <c r="D152" s="168" t="s">
        <v>19</v>
      </c>
      <c r="E152" s="169" t="s">
        <v>12</v>
      </c>
      <c r="F152" s="170" t="s">
        <v>21</v>
      </c>
      <c r="G152" s="173"/>
      <c r="H152" s="123">
        <v>0</v>
      </c>
      <c r="I152" s="235">
        <v>8</v>
      </c>
      <c r="J152" s="236">
        <f t="shared" si="3"/>
        <v>260.16</v>
      </c>
    </row>
    <row r="153" spans="1:10" ht="15">
      <c r="A153" s="167" t="s">
        <v>136</v>
      </c>
      <c r="B153" s="167" t="s">
        <v>18</v>
      </c>
      <c r="C153" s="167">
        <v>15.98</v>
      </c>
      <c r="D153" s="168" t="s">
        <v>19</v>
      </c>
      <c r="E153" s="169" t="s">
        <v>12</v>
      </c>
      <c r="F153" s="170" t="s">
        <v>21</v>
      </c>
      <c r="G153" s="173"/>
      <c r="H153" s="123">
        <v>0</v>
      </c>
      <c r="I153" s="235">
        <v>8</v>
      </c>
      <c r="J153" s="236">
        <f t="shared" si="3"/>
        <v>127.84</v>
      </c>
    </row>
    <row r="154" spans="1:10" ht="15">
      <c r="A154" s="167" t="s">
        <v>137</v>
      </c>
      <c r="B154" s="167" t="s">
        <v>18</v>
      </c>
      <c r="C154" s="167">
        <v>15.21</v>
      </c>
      <c r="D154" s="168" t="s">
        <v>13</v>
      </c>
      <c r="E154" s="169" t="s">
        <v>12</v>
      </c>
      <c r="F154" s="170" t="s">
        <v>21</v>
      </c>
      <c r="G154" s="173"/>
      <c r="H154" s="123">
        <v>0</v>
      </c>
      <c r="I154" s="235">
        <v>8</v>
      </c>
      <c r="J154" s="236">
        <f t="shared" si="3"/>
        <v>121.68</v>
      </c>
    </row>
    <row r="155" spans="1:10" ht="15">
      <c r="A155" s="167" t="s">
        <v>94</v>
      </c>
      <c r="B155" s="167" t="s">
        <v>18</v>
      </c>
      <c r="C155" s="167">
        <v>32.3</v>
      </c>
      <c r="D155" s="168" t="s">
        <v>19</v>
      </c>
      <c r="E155" s="169" t="s">
        <v>12</v>
      </c>
      <c r="F155" s="170" t="s">
        <v>21</v>
      </c>
      <c r="G155" s="173"/>
      <c r="H155" s="123">
        <v>0</v>
      </c>
      <c r="I155" s="235">
        <v>8</v>
      </c>
      <c r="J155" s="236">
        <f t="shared" si="3"/>
        <v>258.4</v>
      </c>
    </row>
    <row r="156" spans="1:10" ht="15">
      <c r="A156" s="167" t="s">
        <v>95</v>
      </c>
      <c r="B156" s="167" t="s">
        <v>18</v>
      </c>
      <c r="C156" s="167">
        <v>17.54</v>
      </c>
      <c r="D156" s="168" t="s">
        <v>19</v>
      </c>
      <c r="E156" s="169" t="s">
        <v>12</v>
      </c>
      <c r="F156" s="170" t="s">
        <v>21</v>
      </c>
      <c r="G156" s="173"/>
      <c r="H156" s="123">
        <v>0</v>
      </c>
      <c r="I156" s="235">
        <v>8</v>
      </c>
      <c r="J156" s="236">
        <f t="shared" si="3"/>
        <v>140.32</v>
      </c>
    </row>
    <row r="157" spans="1:10" ht="15">
      <c r="A157" s="167" t="s">
        <v>96</v>
      </c>
      <c r="B157" s="167" t="s">
        <v>18</v>
      </c>
      <c r="C157" s="167">
        <v>30.03</v>
      </c>
      <c r="D157" s="168" t="s">
        <v>13</v>
      </c>
      <c r="E157" s="169" t="s">
        <v>12</v>
      </c>
      <c r="F157" s="170" t="s">
        <v>21</v>
      </c>
      <c r="G157" s="173"/>
      <c r="H157" s="123">
        <v>0</v>
      </c>
      <c r="I157" s="235">
        <v>8</v>
      </c>
      <c r="J157" s="236">
        <f t="shared" si="3"/>
        <v>240.24</v>
      </c>
    </row>
    <row r="158" spans="1:10" ht="15">
      <c r="A158" s="167" t="s">
        <v>432</v>
      </c>
      <c r="B158" s="167" t="s">
        <v>18</v>
      </c>
      <c r="C158" s="167">
        <v>18.65</v>
      </c>
      <c r="D158" s="168" t="s">
        <v>19</v>
      </c>
      <c r="E158" s="169" t="s">
        <v>12</v>
      </c>
      <c r="F158" s="170" t="s">
        <v>21</v>
      </c>
      <c r="G158" s="173"/>
      <c r="H158" s="123">
        <v>0</v>
      </c>
      <c r="I158" s="235">
        <v>8</v>
      </c>
      <c r="J158" s="236">
        <f t="shared" si="3"/>
        <v>149.2</v>
      </c>
    </row>
    <row r="159" spans="1:10" ht="15">
      <c r="A159" s="167" t="s">
        <v>171</v>
      </c>
      <c r="B159" s="167" t="s">
        <v>18</v>
      </c>
      <c r="C159" s="167">
        <v>15.23</v>
      </c>
      <c r="D159" s="168" t="s">
        <v>13</v>
      </c>
      <c r="E159" s="169" t="s">
        <v>12</v>
      </c>
      <c r="F159" s="170" t="s">
        <v>21</v>
      </c>
      <c r="G159" s="173"/>
      <c r="H159" s="123">
        <v>0</v>
      </c>
      <c r="I159" s="235">
        <v>8</v>
      </c>
      <c r="J159" s="236">
        <f t="shared" si="3"/>
        <v>121.84</v>
      </c>
    </row>
    <row r="160" spans="1:10" ht="15">
      <c r="A160" s="167" t="s">
        <v>172</v>
      </c>
      <c r="B160" s="167" t="s">
        <v>18</v>
      </c>
      <c r="C160" s="167">
        <v>13.52</v>
      </c>
      <c r="D160" s="168" t="s">
        <v>13</v>
      </c>
      <c r="E160" s="169" t="s">
        <v>12</v>
      </c>
      <c r="F160" s="170" t="s">
        <v>261</v>
      </c>
      <c r="G160" s="173"/>
      <c r="H160" s="123">
        <v>0</v>
      </c>
      <c r="I160" s="235">
        <v>1</v>
      </c>
      <c r="J160" s="236">
        <f t="shared" si="3"/>
        <v>13.52</v>
      </c>
    </row>
    <row r="161" spans="1:10" ht="15">
      <c r="A161" s="167" t="s">
        <v>97</v>
      </c>
      <c r="B161" s="167" t="s">
        <v>18</v>
      </c>
      <c r="C161" s="167">
        <v>15.68</v>
      </c>
      <c r="D161" s="168" t="s">
        <v>13</v>
      </c>
      <c r="E161" s="169" t="s">
        <v>12</v>
      </c>
      <c r="F161" s="170" t="s">
        <v>261</v>
      </c>
      <c r="G161" s="173"/>
      <c r="H161" s="123">
        <v>0</v>
      </c>
      <c r="I161" s="235">
        <v>1</v>
      </c>
      <c r="J161" s="236">
        <f t="shared" si="3"/>
        <v>15.68</v>
      </c>
    </row>
    <row r="162" spans="1:10" ht="15">
      <c r="A162" s="167" t="s">
        <v>173</v>
      </c>
      <c r="B162" s="167" t="s">
        <v>18</v>
      </c>
      <c r="C162" s="167">
        <v>14.8</v>
      </c>
      <c r="D162" s="168" t="s">
        <v>13</v>
      </c>
      <c r="E162" s="169" t="s">
        <v>12</v>
      </c>
      <c r="F162" s="170" t="s">
        <v>21</v>
      </c>
      <c r="G162" s="173"/>
      <c r="H162" s="123">
        <v>0</v>
      </c>
      <c r="I162" s="235">
        <v>8</v>
      </c>
      <c r="J162" s="236">
        <f t="shared" si="3"/>
        <v>118.4</v>
      </c>
    </row>
    <row r="163" spans="1:10" ht="15">
      <c r="A163" s="167" t="s">
        <v>174</v>
      </c>
      <c r="B163" s="167" t="s">
        <v>18</v>
      </c>
      <c r="C163" s="167">
        <v>31.02</v>
      </c>
      <c r="D163" s="168" t="s">
        <v>13</v>
      </c>
      <c r="E163" s="169" t="s">
        <v>12</v>
      </c>
      <c r="F163" s="170" t="s">
        <v>21</v>
      </c>
      <c r="G163" s="173"/>
      <c r="H163" s="123">
        <v>0</v>
      </c>
      <c r="I163" s="235">
        <v>8</v>
      </c>
      <c r="J163" s="236">
        <f t="shared" si="3"/>
        <v>248.16</v>
      </c>
    </row>
    <row r="164" spans="1:10" ht="15">
      <c r="A164" s="167" t="s">
        <v>175</v>
      </c>
      <c r="B164" s="167" t="s">
        <v>18</v>
      </c>
      <c r="C164" s="167">
        <v>17.33</v>
      </c>
      <c r="D164" s="168" t="s">
        <v>13</v>
      </c>
      <c r="E164" s="169" t="s">
        <v>12</v>
      </c>
      <c r="F164" s="170" t="s">
        <v>21</v>
      </c>
      <c r="G164" s="173"/>
      <c r="H164" s="123">
        <v>0</v>
      </c>
      <c r="I164" s="235">
        <v>8</v>
      </c>
      <c r="J164" s="236">
        <f t="shared" si="3"/>
        <v>138.64</v>
      </c>
    </row>
    <row r="165" spans="1:10" ht="15">
      <c r="A165" s="167" t="s">
        <v>176</v>
      </c>
      <c r="B165" s="167" t="s">
        <v>18</v>
      </c>
      <c r="C165" s="167">
        <v>34.58</v>
      </c>
      <c r="D165" s="168" t="s">
        <v>19</v>
      </c>
      <c r="E165" s="169" t="s">
        <v>12</v>
      </c>
      <c r="F165" s="170" t="s">
        <v>21</v>
      </c>
      <c r="G165" s="173"/>
      <c r="H165" s="123">
        <v>0</v>
      </c>
      <c r="I165" s="235">
        <v>8</v>
      </c>
      <c r="J165" s="236">
        <f t="shared" si="3"/>
        <v>276.64</v>
      </c>
    </row>
    <row r="166" spans="1:10" s="43" customFormat="1" ht="15">
      <c r="A166" s="167" t="s">
        <v>177</v>
      </c>
      <c r="B166" s="167" t="s">
        <v>627</v>
      </c>
      <c r="C166" s="167">
        <v>4.16</v>
      </c>
      <c r="D166" s="168" t="s">
        <v>13</v>
      </c>
      <c r="E166" s="169" t="s">
        <v>9</v>
      </c>
      <c r="F166" s="170" t="s">
        <v>23</v>
      </c>
      <c r="G166" s="173"/>
      <c r="H166" s="123">
        <v>0</v>
      </c>
      <c r="I166" s="235">
        <v>21</v>
      </c>
      <c r="J166" s="236">
        <f t="shared" si="3"/>
        <v>87.36</v>
      </c>
    </row>
    <row r="167" spans="1:10" ht="15">
      <c r="A167" s="167" t="s">
        <v>178</v>
      </c>
      <c r="B167" s="167" t="s">
        <v>18</v>
      </c>
      <c r="C167" s="167">
        <v>25.35</v>
      </c>
      <c r="D167" s="168" t="s">
        <v>19</v>
      </c>
      <c r="E167" s="169" t="s">
        <v>12</v>
      </c>
      <c r="F167" s="170" t="s">
        <v>21</v>
      </c>
      <c r="G167" s="173"/>
      <c r="H167" s="123">
        <v>0</v>
      </c>
      <c r="I167" s="235">
        <v>8</v>
      </c>
      <c r="J167" s="236">
        <f t="shared" si="3"/>
        <v>202.8</v>
      </c>
    </row>
    <row r="168" spans="1:10" ht="15">
      <c r="A168" s="167" t="s">
        <v>179</v>
      </c>
      <c r="B168" s="167" t="s">
        <v>18</v>
      </c>
      <c r="C168" s="167">
        <v>16.03</v>
      </c>
      <c r="D168" s="168" t="s">
        <v>13</v>
      </c>
      <c r="E168" s="169" t="s">
        <v>12</v>
      </c>
      <c r="F168" s="170" t="s">
        <v>21</v>
      </c>
      <c r="G168" s="173"/>
      <c r="H168" s="123">
        <v>0</v>
      </c>
      <c r="I168" s="235">
        <v>8</v>
      </c>
      <c r="J168" s="236">
        <f t="shared" si="3"/>
        <v>128.24</v>
      </c>
    </row>
    <row r="169" spans="1:10" ht="15">
      <c r="A169" s="167" t="s">
        <v>180</v>
      </c>
      <c r="B169" s="167" t="s">
        <v>18</v>
      </c>
      <c r="C169" s="167">
        <v>29.79</v>
      </c>
      <c r="D169" s="168" t="s">
        <v>13</v>
      </c>
      <c r="E169" s="169" t="s">
        <v>12</v>
      </c>
      <c r="F169" s="170" t="s">
        <v>21</v>
      </c>
      <c r="G169" s="173"/>
      <c r="H169" s="123">
        <v>0</v>
      </c>
      <c r="I169" s="235">
        <v>8</v>
      </c>
      <c r="J169" s="236">
        <f t="shared" si="3"/>
        <v>238.32</v>
      </c>
    </row>
    <row r="170" spans="1:10" ht="15">
      <c r="A170" s="167" t="s">
        <v>181</v>
      </c>
      <c r="B170" s="167" t="s">
        <v>22</v>
      </c>
      <c r="C170" s="167">
        <v>44.48</v>
      </c>
      <c r="D170" s="168" t="s">
        <v>13</v>
      </c>
      <c r="E170" s="169" t="s">
        <v>12</v>
      </c>
      <c r="F170" s="170" t="s">
        <v>21</v>
      </c>
      <c r="G170" s="173"/>
      <c r="H170" s="123">
        <v>0</v>
      </c>
      <c r="I170" s="235">
        <v>8</v>
      </c>
      <c r="J170" s="236">
        <f t="shared" si="3"/>
        <v>355.84</v>
      </c>
    </row>
    <row r="171" spans="1:10" ht="15">
      <c r="A171" s="167" t="s">
        <v>182</v>
      </c>
      <c r="B171" s="167" t="s">
        <v>18</v>
      </c>
      <c r="C171" s="167">
        <v>14.29</v>
      </c>
      <c r="D171" s="168" t="s">
        <v>13</v>
      </c>
      <c r="E171" s="169" t="s">
        <v>12</v>
      </c>
      <c r="F171" s="170" t="s">
        <v>21</v>
      </c>
      <c r="G171" s="173"/>
      <c r="H171" s="123">
        <v>0</v>
      </c>
      <c r="I171" s="235">
        <v>8</v>
      </c>
      <c r="J171" s="236">
        <f t="shared" si="3"/>
        <v>114.32</v>
      </c>
    </row>
    <row r="172" spans="1:10" ht="15">
      <c r="A172" s="167" t="s">
        <v>183</v>
      </c>
      <c r="B172" s="167" t="s">
        <v>18</v>
      </c>
      <c r="C172" s="167">
        <v>14.91</v>
      </c>
      <c r="D172" s="168" t="s">
        <v>13</v>
      </c>
      <c r="E172" s="169" t="s">
        <v>12</v>
      </c>
      <c r="F172" s="170" t="s">
        <v>21</v>
      </c>
      <c r="G172" s="173"/>
      <c r="H172" s="123">
        <v>0</v>
      </c>
      <c r="I172" s="235">
        <v>8</v>
      </c>
      <c r="J172" s="236">
        <f t="shared" si="3"/>
        <v>119.28</v>
      </c>
    </row>
    <row r="173" spans="1:10" s="34" customFormat="1" ht="15">
      <c r="A173" s="167" t="s">
        <v>184</v>
      </c>
      <c r="B173" s="167" t="s">
        <v>18</v>
      </c>
      <c r="C173" s="167">
        <v>14.81</v>
      </c>
      <c r="D173" s="168" t="s">
        <v>13</v>
      </c>
      <c r="E173" s="169" t="s">
        <v>12</v>
      </c>
      <c r="F173" s="170" t="s">
        <v>21</v>
      </c>
      <c r="G173" s="173"/>
      <c r="H173" s="123">
        <v>0</v>
      </c>
      <c r="I173" s="235">
        <v>8</v>
      </c>
      <c r="J173" s="236">
        <f t="shared" si="3"/>
        <v>118.48</v>
      </c>
    </row>
    <row r="174" spans="1:10" ht="15">
      <c r="A174" s="167" t="s">
        <v>185</v>
      </c>
      <c r="B174" s="167" t="s">
        <v>18</v>
      </c>
      <c r="C174" s="167">
        <v>14.65</v>
      </c>
      <c r="D174" s="168" t="s">
        <v>13</v>
      </c>
      <c r="E174" s="169" t="s">
        <v>12</v>
      </c>
      <c r="F174" s="170" t="s">
        <v>21</v>
      </c>
      <c r="G174" s="173"/>
      <c r="H174" s="123">
        <v>0</v>
      </c>
      <c r="I174" s="235">
        <v>8</v>
      </c>
      <c r="J174" s="236">
        <f t="shared" si="3"/>
        <v>117.2</v>
      </c>
    </row>
    <row r="175" spans="1:10" ht="15">
      <c r="A175" s="167" t="s">
        <v>186</v>
      </c>
      <c r="B175" s="167" t="s">
        <v>18</v>
      </c>
      <c r="C175" s="167">
        <v>13.16</v>
      </c>
      <c r="D175" s="168" t="s">
        <v>13</v>
      </c>
      <c r="E175" s="169" t="s">
        <v>12</v>
      </c>
      <c r="F175" s="170" t="s">
        <v>21</v>
      </c>
      <c r="G175" s="173"/>
      <c r="H175" s="123">
        <v>0</v>
      </c>
      <c r="I175" s="235">
        <v>8</v>
      </c>
      <c r="J175" s="236">
        <f t="shared" si="3"/>
        <v>105.28</v>
      </c>
    </row>
    <row r="176" spans="1:10" ht="15">
      <c r="A176" s="167" t="s">
        <v>433</v>
      </c>
      <c r="B176" s="167" t="s">
        <v>18</v>
      </c>
      <c r="C176" s="167">
        <v>16.05</v>
      </c>
      <c r="D176" s="168" t="s">
        <v>13</v>
      </c>
      <c r="E176" s="169" t="s">
        <v>12</v>
      </c>
      <c r="F176" s="170" t="s">
        <v>21</v>
      </c>
      <c r="G176" s="173"/>
      <c r="H176" s="123">
        <v>0</v>
      </c>
      <c r="I176" s="235">
        <v>8</v>
      </c>
      <c r="J176" s="236">
        <f t="shared" si="3"/>
        <v>128.4</v>
      </c>
    </row>
    <row r="177" spans="1:10" ht="15">
      <c r="A177" s="167" t="s">
        <v>187</v>
      </c>
      <c r="B177" s="167" t="s">
        <v>18</v>
      </c>
      <c r="C177" s="167">
        <v>14.07</v>
      </c>
      <c r="D177" s="168" t="s">
        <v>13</v>
      </c>
      <c r="E177" s="169" t="s">
        <v>12</v>
      </c>
      <c r="F177" s="170" t="s">
        <v>21</v>
      </c>
      <c r="G177" s="173"/>
      <c r="H177" s="123">
        <v>0</v>
      </c>
      <c r="I177" s="235">
        <v>8</v>
      </c>
      <c r="J177" s="236">
        <f t="shared" si="3"/>
        <v>112.56</v>
      </c>
    </row>
    <row r="178" spans="1:10" ht="15">
      <c r="A178" s="227" t="s">
        <v>291</v>
      </c>
      <c r="B178" s="227" t="s">
        <v>664</v>
      </c>
      <c r="C178" s="227">
        <v>45.6</v>
      </c>
      <c r="D178" s="182" t="s">
        <v>11</v>
      </c>
      <c r="E178" s="183" t="s">
        <v>14</v>
      </c>
      <c r="F178" s="184" t="s">
        <v>23</v>
      </c>
      <c r="G178" s="228"/>
      <c r="H178" s="123">
        <v>0</v>
      </c>
      <c r="I178" s="235">
        <v>21</v>
      </c>
      <c r="J178" s="236">
        <f t="shared" si="3"/>
        <v>957.6</v>
      </c>
    </row>
    <row r="179" spans="1:10" ht="15">
      <c r="A179" s="227" t="s">
        <v>285</v>
      </c>
      <c r="B179" s="227" t="s">
        <v>663</v>
      </c>
      <c r="C179" s="227">
        <v>50.7</v>
      </c>
      <c r="D179" s="182" t="s">
        <v>13</v>
      </c>
      <c r="E179" s="183" t="s">
        <v>14</v>
      </c>
      <c r="F179" s="184" t="s">
        <v>23</v>
      </c>
      <c r="G179" s="228"/>
      <c r="H179" s="123">
        <v>0</v>
      </c>
      <c r="I179" s="235">
        <v>21</v>
      </c>
      <c r="J179" s="236">
        <f t="shared" si="3"/>
        <v>1064.7</v>
      </c>
    </row>
    <row r="180" spans="1:10" ht="15">
      <c r="A180" s="227" t="s">
        <v>286</v>
      </c>
      <c r="B180" s="227" t="s">
        <v>662</v>
      </c>
      <c r="C180" s="227">
        <v>151.96</v>
      </c>
      <c r="D180" s="182" t="s">
        <v>13</v>
      </c>
      <c r="E180" s="183" t="s">
        <v>12</v>
      </c>
      <c r="F180" s="184" t="s">
        <v>21</v>
      </c>
      <c r="G180" s="228"/>
      <c r="H180" s="123">
        <v>0</v>
      </c>
      <c r="I180" s="235">
        <v>8</v>
      </c>
      <c r="J180" s="236">
        <f t="shared" si="3"/>
        <v>1215.68</v>
      </c>
    </row>
    <row r="181" spans="1:10" ht="15">
      <c r="A181" s="167" t="s">
        <v>287</v>
      </c>
      <c r="B181" s="167" t="s">
        <v>18</v>
      </c>
      <c r="C181" s="167">
        <v>12.52</v>
      </c>
      <c r="D181" s="168" t="s">
        <v>13</v>
      </c>
      <c r="E181" s="169" t="s">
        <v>12</v>
      </c>
      <c r="F181" s="170" t="s">
        <v>21</v>
      </c>
      <c r="G181" s="173"/>
      <c r="H181" s="123">
        <v>0</v>
      </c>
      <c r="I181" s="235">
        <v>8</v>
      </c>
      <c r="J181" s="236">
        <f t="shared" si="3"/>
        <v>100.16</v>
      </c>
    </row>
    <row r="182" spans="1:10" ht="15">
      <c r="A182" s="167" t="s">
        <v>292</v>
      </c>
      <c r="B182" s="167" t="s">
        <v>18</v>
      </c>
      <c r="C182" s="167">
        <v>13.42</v>
      </c>
      <c r="D182" s="168" t="s">
        <v>19</v>
      </c>
      <c r="E182" s="169" t="s">
        <v>12</v>
      </c>
      <c r="F182" s="170" t="s">
        <v>21</v>
      </c>
      <c r="G182" s="173"/>
      <c r="H182" s="123">
        <v>0</v>
      </c>
      <c r="I182" s="235">
        <v>8</v>
      </c>
      <c r="J182" s="236">
        <f t="shared" si="3"/>
        <v>107.36</v>
      </c>
    </row>
    <row r="183" spans="1:10" ht="15">
      <c r="A183" s="167" t="s">
        <v>434</v>
      </c>
      <c r="B183" s="167" t="s">
        <v>18</v>
      </c>
      <c r="C183" s="167">
        <v>13.7</v>
      </c>
      <c r="D183" s="168" t="s">
        <v>19</v>
      </c>
      <c r="E183" s="169" t="s">
        <v>12</v>
      </c>
      <c r="F183" s="170" t="s">
        <v>21</v>
      </c>
      <c r="G183" s="173"/>
      <c r="H183" s="123">
        <v>0</v>
      </c>
      <c r="I183" s="235">
        <v>8</v>
      </c>
      <c r="J183" s="236">
        <f t="shared" si="3"/>
        <v>109.6</v>
      </c>
    </row>
    <row r="184" spans="1:10" ht="15">
      <c r="A184" s="167" t="s">
        <v>288</v>
      </c>
      <c r="B184" s="167" t="s">
        <v>18</v>
      </c>
      <c r="C184" s="167">
        <v>15.3</v>
      </c>
      <c r="D184" s="168" t="s">
        <v>19</v>
      </c>
      <c r="E184" s="169" t="s">
        <v>12</v>
      </c>
      <c r="F184" s="170" t="s">
        <v>21</v>
      </c>
      <c r="G184" s="173"/>
      <c r="H184" s="123">
        <v>0</v>
      </c>
      <c r="I184" s="235">
        <v>8</v>
      </c>
      <c r="J184" s="236">
        <f t="shared" si="3"/>
        <v>122.4</v>
      </c>
    </row>
    <row r="185" spans="1:10" ht="15">
      <c r="A185" s="167" t="s">
        <v>289</v>
      </c>
      <c r="B185" s="167" t="s">
        <v>18</v>
      </c>
      <c r="C185" s="167">
        <v>13.1</v>
      </c>
      <c r="D185" s="168" t="s">
        <v>13</v>
      </c>
      <c r="E185" s="169" t="s">
        <v>12</v>
      </c>
      <c r="F185" s="170" t="s">
        <v>21</v>
      </c>
      <c r="G185" s="173"/>
      <c r="H185" s="123">
        <v>0</v>
      </c>
      <c r="I185" s="235">
        <v>8</v>
      </c>
      <c r="J185" s="236">
        <f t="shared" si="3"/>
        <v>104.8</v>
      </c>
    </row>
    <row r="186" spans="1:10" ht="15">
      <c r="A186" s="167" t="s">
        <v>290</v>
      </c>
      <c r="B186" s="167" t="s">
        <v>18</v>
      </c>
      <c r="C186" s="167">
        <v>29.15</v>
      </c>
      <c r="D186" s="168" t="s">
        <v>19</v>
      </c>
      <c r="E186" s="169" t="s">
        <v>12</v>
      </c>
      <c r="F186" s="170" t="s">
        <v>21</v>
      </c>
      <c r="G186" s="173"/>
      <c r="H186" s="123">
        <v>0</v>
      </c>
      <c r="I186" s="235">
        <v>8</v>
      </c>
      <c r="J186" s="236">
        <f t="shared" si="3"/>
        <v>233.2</v>
      </c>
    </row>
    <row r="187" spans="1:10" ht="15">
      <c r="A187" s="167" t="s">
        <v>435</v>
      </c>
      <c r="B187" s="167" t="s">
        <v>18</v>
      </c>
      <c r="C187" s="167">
        <v>13.75</v>
      </c>
      <c r="D187" s="168" t="s">
        <v>19</v>
      </c>
      <c r="E187" s="169" t="s">
        <v>12</v>
      </c>
      <c r="F187" s="170" t="s">
        <v>21</v>
      </c>
      <c r="G187" s="174"/>
      <c r="H187" s="123">
        <v>0</v>
      </c>
      <c r="I187" s="235">
        <v>8</v>
      </c>
      <c r="J187" s="236">
        <f t="shared" si="3"/>
        <v>110</v>
      </c>
    </row>
    <row r="188" spans="1:10" ht="15">
      <c r="A188" s="167" t="s">
        <v>293</v>
      </c>
      <c r="B188" s="167" t="s">
        <v>18</v>
      </c>
      <c r="C188" s="167">
        <v>14.45</v>
      </c>
      <c r="D188" s="168" t="s">
        <v>19</v>
      </c>
      <c r="E188" s="169" t="s">
        <v>12</v>
      </c>
      <c r="F188" s="170" t="s">
        <v>21</v>
      </c>
      <c r="G188" s="174"/>
      <c r="H188" s="123">
        <v>0</v>
      </c>
      <c r="I188" s="235">
        <v>8</v>
      </c>
      <c r="J188" s="236">
        <f t="shared" si="3"/>
        <v>115.6</v>
      </c>
    </row>
    <row r="189" spans="1:10" ht="15">
      <c r="A189" s="167" t="s">
        <v>436</v>
      </c>
      <c r="B189" s="167" t="s">
        <v>18</v>
      </c>
      <c r="C189" s="167">
        <v>27.6</v>
      </c>
      <c r="D189" s="168" t="s">
        <v>19</v>
      </c>
      <c r="E189" s="169" t="s">
        <v>12</v>
      </c>
      <c r="F189" s="170" t="s">
        <v>21</v>
      </c>
      <c r="G189" s="173"/>
      <c r="H189" s="123">
        <v>0</v>
      </c>
      <c r="I189" s="235">
        <v>8</v>
      </c>
      <c r="J189" s="236">
        <f t="shared" si="3"/>
        <v>220.8</v>
      </c>
    </row>
    <row r="190" spans="1:10" ht="15">
      <c r="A190" s="167" t="s">
        <v>437</v>
      </c>
      <c r="B190" s="167" t="s">
        <v>18</v>
      </c>
      <c r="C190" s="167">
        <v>29.9</v>
      </c>
      <c r="D190" s="168" t="s">
        <v>13</v>
      </c>
      <c r="E190" s="169" t="s">
        <v>12</v>
      </c>
      <c r="F190" s="170" t="s">
        <v>21</v>
      </c>
      <c r="G190" s="173"/>
      <c r="H190" s="123">
        <v>0</v>
      </c>
      <c r="I190" s="235">
        <v>8</v>
      </c>
      <c r="J190" s="236">
        <f t="shared" si="3"/>
        <v>239.2</v>
      </c>
    </row>
    <row r="191" spans="1:10" ht="15">
      <c r="A191" s="167" t="s">
        <v>438</v>
      </c>
      <c r="B191" s="167" t="s">
        <v>18</v>
      </c>
      <c r="C191" s="167">
        <v>14.15</v>
      </c>
      <c r="D191" s="168" t="s">
        <v>19</v>
      </c>
      <c r="E191" s="169" t="s">
        <v>12</v>
      </c>
      <c r="F191" s="170" t="s">
        <v>21</v>
      </c>
      <c r="G191" s="173"/>
      <c r="H191" s="123">
        <v>0</v>
      </c>
      <c r="I191" s="235">
        <v>8</v>
      </c>
      <c r="J191" s="236">
        <f t="shared" si="3"/>
        <v>113.2</v>
      </c>
    </row>
    <row r="192" spans="1:10" ht="15">
      <c r="A192" s="167" t="s">
        <v>439</v>
      </c>
      <c r="B192" s="167" t="s">
        <v>18</v>
      </c>
      <c r="C192" s="167">
        <v>19.98</v>
      </c>
      <c r="D192" s="168" t="s">
        <v>19</v>
      </c>
      <c r="E192" s="169" t="s">
        <v>12</v>
      </c>
      <c r="F192" s="170" t="s">
        <v>21</v>
      </c>
      <c r="G192" s="173"/>
      <c r="H192" s="123">
        <v>0</v>
      </c>
      <c r="I192" s="235">
        <v>8</v>
      </c>
      <c r="J192" s="236">
        <f t="shared" si="3"/>
        <v>159.84</v>
      </c>
    </row>
    <row r="193" spans="1:10" ht="15">
      <c r="A193" s="167" t="s">
        <v>440</v>
      </c>
      <c r="B193" s="167" t="s">
        <v>18</v>
      </c>
      <c r="C193" s="167">
        <v>19.98</v>
      </c>
      <c r="D193" s="168" t="s">
        <v>13</v>
      </c>
      <c r="E193" s="169" t="s">
        <v>12</v>
      </c>
      <c r="F193" s="170" t="s">
        <v>21</v>
      </c>
      <c r="G193" s="173"/>
      <c r="H193" s="123">
        <v>0</v>
      </c>
      <c r="I193" s="235">
        <v>8</v>
      </c>
      <c r="J193" s="236">
        <f t="shared" si="3"/>
        <v>159.84</v>
      </c>
    </row>
    <row r="194" spans="1:10" ht="15">
      <c r="A194" s="167" t="s">
        <v>441</v>
      </c>
      <c r="B194" s="167" t="s">
        <v>18</v>
      </c>
      <c r="C194" s="167">
        <v>16.45</v>
      </c>
      <c r="D194" s="168" t="s">
        <v>13</v>
      </c>
      <c r="E194" s="169" t="s">
        <v>12</v>
      </c>
      <c r="F194" s="170" t="s">
        <v>21</v>
      </c>
      <c r="G194" s="173"/>
      <c r="H194" s="123">
        <v>0</v>
      </c>
      <c r="I194" s="235">
        <v>8</v>
      </c>
      <c r="J194" s="236">
        <f t="shared" si="3"/>
        <v>131.6</v>
      </c>
    </row>
    <row r="195" spans="1:10" ht="15">
      <c r="A195" s="167" t="s">
        <v>442</v>
      </c>
      <c r="B195" s="167" t="s">
        <v>637</v>
      </c>
      <c r="C195" s="167">
        <v>33.22</v>
      </c>
      <c r="D195" s="168" t="s">
        <v>13</v>
      </c>
      <c r="E195" s="169" t="s">
        <v>12</v>
      </c>
      <c r="F195" s="170" t="s">
        <v>21</v>
      </c>
      <c r="G195" s="173"/>
      <c r="H195" s="123">
        <v>0</v>
      </c>
      <c r="I195" s="235">
        <v>8</v>
      </c>
      <c r="J195" s="236">
        <f t="shared" si="3"/>
        <v>265.76</v>
      </c>
    </row>
    <row r="196" spans="1:10" ht="15">
      <c r="A196" s="167" t="s">
        <v>443</v>
      </c>
      <c r="B196" s="167" t="s">
        <v>18</v>
      </c>
      <c r="C196" s="167">
        <v>32.94</v>
      </c>
      <c r="D196" s="168" t="s">
        <v>19</v>
      </c>
      <c r="E196" s="169" t="s">
        <v>12</v>
      </c>
      <c r="F196" s="170" t="s">
        <v>21</v>
      </c>
      <c r="G196" s="173"/>
      <c r="H196" s="123">
        <v>0</v>
      </c>
      <c r="I196" s="235">
        <v>8</v>
      </c>
      <c r="J196" s="236">
        <f t="shared" si="3"/>
        <v>263.52</v>
      </c>
    </row>
    <row r="197" spans="1:10" ht="15">
      <c r="A197" s="167" t="s">
        <v>444</v>
      </c>
      <c r="B197" s="167" t="s">
        <v>18</v>
      </c>
      <c r="C197" s="167">
        <v>15.62</v>
      </c>
      <c r="D197" s="168" t="s">
        <v>19</v>
      </c>
      <c r="E197" s="169" t="s">
        <v>12</v>
      </c>
      <c r="F197" s="170" t="s">
        <v>21</v>
      </c>
      <c r="G197" s="173"/>
      <c r="H197" s="123">
        <v>0</v>
      </c>
      <c r="I197" s="235">
        <v>8</v>
      </c>
      <c r="J197" s="236">
        <f t="shared" si="3"/>
        <v>124.96</v>
      </c>
    </row>
    <row r="198" spans="1:10" ht="15">
      <c r="A198" s="167" t="s">
        <v>445</v>
      </c>
      <c r="B198" s="167" t="s">
        <v>18</v>
      </c>
      <c r="C198" s="167">
        <v>20.44</v>
      </c>
      <c r="D198" s="168" t="s">
        <v>19</v>
      </c>
      <c r="E198" s="169" t="s">
        <v>12</v>
      </c>
      <c r="F198" s="170" t="s">
        <v>21</v>
      </c>
      <c r="G198" s="173"/>
      <c r="H198" s="123">
        <v>0</v>
      </c>
      <c r="I198" s="235">
        <v>8</v>
      </c>
      <c r="J198" s="236">
        <f t="shared" si="3"/>
        <v>163.52</v>
      </c>
    </row>
    <row r="199" spans="1:10" ht="15">
      <c r="A199" s="167" t="s">
        <v>446</v>
      </c>
      <c r="B199" s="167" t="s">
        <v>18</v>
      </c>
      <c r="C199" s="167">
        <v>36.49</v>
      </c>
      <c r="D199" s="168" t="s">
        <v>13</v>
      </c>
      <c r="E199" s="169" t="s">
        <v>12</v>
      </c>
      <c r="F199" s="170" t="s">
        <v>21</v>
      </c>
      <c r="G199" s="173"/>
      <c r="H199" s="123">
        <v>0</v>
      </c>
      <c r="I199" s="235">
        <v>8</v>
      </c>
      <c r="J199" s="236">
        <f t="shared" si="3"/>
        <v>291.92</v>
      </c>
    </row>
    <row r="200" spans="1:10" ht="15">
      <c r="A200" s="167" t="s">
        <v>447</v>
      </c>
      <c r="B200" s="167" t="s">
        <v>18</v>
      </c>
      <c r="C200" s="167">
        <v>15.07</v>
      </c>
      <c r="D200" s="168" t="s">
        <v>13</v>
      </c>
      <c r="E200" s="169" t="s">
        <v>12</v>
      </c>
      <c r="F200" s="170" t="s">
        <v>21</v>
      </c>
      <c r="G200" s="173"/>
      <c r="H200" s="123">
        <v>0</v>
      </c>
      <c r="I200" s="235">
        <v>8</v>
      </c>
      <c r="J200" s="236">
        <f t="shared" si="3"/>
        <v>120.56</v>
      </c>
    </row>
    <row r="201" spans="1:10" ht="15">
      <c r="A201" s="167" t="s">
        <v>448</v>
      </c>
      <c r="B201" s="167" t="s">
        <v>18</v>
      </c>
      <c r="C201" s="167">
        <v>12.45</v>
      </c>
      <c r="D201" s="168" t="s">
        <v>19</v>
      </c>
      <c r="E201" s="169" t="s">
        <v>12</v>
      </c>
      <c r="F201" s="170" t="s">
        <v>21</v>
      </c>
      <c r="G201" s="173"/>
      <c r="H201" s="123">
        <v>0</v>
      </c>
      <c r="I201" s="235">
        <v>8</v>
      </c>
      <c r="J201" s="236">
        <f t="shared" si="3"/>
        <v>99.6</v>
      </c>
    </row>
    <row r="202" spans="1:10" ht="15">
      <c r="A202" s="167" t="s">
        <v>449</v>
      </c>
      <c r="B202" s="167" t="s">
        <v>300</v>
      </c>
      <c r="C202" s="167">
        <v>29.07</v>
      </c>
      <c r="D202" s="168" t="s">
        <v>11</v>
      </c>
      <c r="E202" s="169" t="s">
        <v>14</v>
      </c>
      <c r="F202" s="170" t="s">
        <v>23</v>
      </c>
      <c r="G202" s="173"/>
      <c r="H202" s="123">
        <v>0</v>
      </c>
      <c r="I202" s="235">
        <v>21</v>
      </c>
      <c r="J202" s="236">
        <f aca="true" t="shared" si="4" ref="J202:J265">C202*I202</f>
        <v>610.47</v>
      </c>
    </row>
    <row r="203" spans="1:10" ht="15">
      <c r="A203" s="167" t="s">
        <v>450</v>
      </c>
      <c r="B203" s="167" t="s">
        <v>451</v>
      </c>
      <c r="C203" s="167">
        <v>21.86</v>
      </c>
      <c r="D203" s="168" t="s">
        <v>11</v>
      </c>
      <c r="E203" s="169" t="s">
        <v>14</v>
      </c>
      <c r="F203" s="170" t="s">
        <v>23</v>
      </c>
      <c r="G203" s="173"/>
      <c r="H203" s="123">
        <v>0</v>
      </c>
      <c r="I203" s="235">
        <v>21</v>
      </c>
      <c r="J203" s="236">
        <f t="shared" si="4"/>
        <v>459.06</v>
      </c>
    </row>
    <row r="204" spans="1:10" ht="15">
      <c r="A204" s="167" t="s">
        <v>29</v>
      </c>
      <c r="B204" s="167" t="s">
        <v>18</v>
      </c>
      <c r="C204" s="167">
        <v>36.43</v>
      </c>
      <c r="D204" s="168" t="s">
        <v>13</v>
      </c>
      <c r="E204" s="169" t="s">
        <v>12</v>
      </c>
      <c r="F204" s="171" t="s">
        <v>21</v>
      </c>
      <c r="G204" s="173"/>
      <c r="H204" s="123">
        <v>0</v>
      </c>
      <c r="I204" s="235">
        <v>8</v>
      </c>
      <c r="J204" s="236">
        <f t="shared" si="4"/>
        <v>291.44</v>
      </c>
    </row>
    <row r="205" spans="1:10" ht="15">
      <c r="A205" s="167" t="s">
        <v>30</v>
      </c>
      <c r="B205" s="167" t="s">
        <v>18</v>
      </c>
      <c r="C205" s="167">
        <v>17.61</v>
      </c>
      <c r="D205" s="168" t="s">
        <v>13</v>
      </c>
      <c r="E205" s="169" t="s">
        <v>12</v>
      </c>
      <c r="F205" s="171" t="s">
        <v>21</v>
      </c>
      <c r="G205" s="173"/>
      <c r="H205" s="123">
        <v>0</v>
      </c>
      <c r="I205" s="235">
        <v>8</v>
      </c>
      <c r="J205" s="236">
        <f t="shared" si="4"/>
        <v>140.88</v>
      </c>
    </row>
    <row r="206" spans="1:10" ht="15">
      <c r="A206" s="167" t="s">
        <v>31</v>
      </c>
      <c r="B206" s="167" t="s">
        <v>18</v>
      </c>
      <c r="C206" s="167">
        <v>31.96</v>
      </c>
      <c r="D206" s="168" t="s">
        <v>13</v>
      </c>
      <c r="E206" s="169" t="s">
        <v>12</v>
      </c>
      <c r="F206" s="171" t="s">
        <v>21</v>
      </c>
      <c r="G206" s="173"/>
      <c r="H206" s="123">
        <v>0</v>
      </c>
      <c r="I206" s="235">
        <v>8</v>
      </c>
      <c r="J206" s="236">
        <f t="shared" si="4"/>
        <v>255.68</v>
      </c>
    </row>
    <row r="207" spans="1:10" ht="15">
      <c r="A207" s="167" t="s">
        <v>281</v>
      </c>
      <c r="B207" s="167" t="s">
        <v>18</v>
      </c>
      <c r="C207" s="167">
        <v>15.46</v>
      </c>
      <c r="D207" s="168" t="s">
        <v>13</v>
      </c>
      <c r="E207" s="169" t="s">
        <v>12</v>
      </c>
      <c r="F207" s="171" t="s">
        <v>21</v>
      </c>
      <c r="G207" s="173"/>
      <c r="H207" s="123">
        <v>0</v>
      </c>
      <c r="I207" s="235">
        <v>8</v>
      </c>
      <c r="J207" s="236">
        <f t="shared" si="4"/>
        <v>123.68</v>
      </c>
    </row>
    <row r="208" spans="1:10" ht="15">
      <c r="A208" s="167" t="s">
        <v>32</v>
      </c>
      <c r="B208" s="167" t="s">
        <v>18</v>
      </c>
      <c r="C208" s="167">
        <v>31.63</v>
      </c>
      <c r="D208" s="168" t="s">
        <v>13</v>
      </c>
      <c r="E208" s="169" t="s">
        <v>12</v>
      </c>
      <c r="F208" s="171" t="s">
        <v>21</v>
      </c>
      <c r="G208" s="173"/>
      <c r="H208" s="123">
        <v>0</v>
      </c>
      <c r="I208" s="235">
        <v>8</v>
      </c>
      <c r="J208" s="236">
        <f t="shared" si="4"/>
        <v>253.04</v>
      </c>
    </row>
    <row r="209" spans="1:10" ht="15">
      <c r="A209" s="167" t="s">
        <v>33</v>
      </c>
      <c r="B209" s="167" t="s">
        <v>18</v>
      </c>
      <c r="C209" s="167">
        <v>15.84</v>
      </c>
      <c r="D209" s="168" t="s">
        <v>13</v>
      </c>
      <c r="E209" s="169" t="s">
        <v>12</v>
      </c>
      <c r="F209" s="171" t="s">
        <v>21</v>
      </c>
      <c r="G209" s="173"/>
      <c r="H209" s="123">
        <v>0</v>
      </c>
      <c r="I209" s="235">
        <v>8</v>
      </c>
      <c r="J209" s="236">
        <f t="shared" si="4"/>
        <v>126.72</v>
      </c>
    </row>
    <row r="210" spans="1:10" ht="15">
      <c r="A210" s="167" t="s">
        <v>34</v>
      </c>
      <c r="B210" s="167" t="s">
        <v>18</v>
      </c>
      <c r="C210" s="167">
        <v>16.95</v>
      </c>
      <c r="D210" s="168" t="s">
        <v>13</v>
      </c>
      <c r="E210" s="169" t="s">
        <v>12</v>
      </c>
      <c r="F210" s="171" t="s">
        <v>21</v>
      </c>
      <c r="G210" s="173"/>
      <c r="H210" s="123">
        <v>0</v>
      </c>
      <c r="I210" s="235">
        <v>8</v>
      </c>
      <c r="J210" s="236">
        <f t="shared" si="4"/>
        <v>135.6</v>
      </c>
    </row>
    <row r="211" spans="1:10" ht="15">
      <c r="A211" s="167" t="s">
        <v>35</v>
      </c>
      <c r="B211" s="167" t="s">
        <v>18</v>
      </c>
      <c r="C211" s="167">
        <v>16.6</v>
      </c>
      <c r="D211" s="168" t="s">
        <v>19</v>
      </c>
      <c r="E211" s="169" t="s">
        <v>12</v>
      </c>
      <c r="F211" s="171" t="s">
        <v>21</v>
      </c>
      <c r="G211" s="173"/>
      <c r="H211" s="123">
        <v>0</v>
      </c>
      <c r="I211" s="235">
        <v>8</v>
      </c>
      <c r="J211" s="236">
        <f t="shared" si="4"/>
        <v>132.8</v>
      </c>
    </row>
    <row r="212" spans="1:10" ht="15">
      <c r="A212" s="167" t="s">
        <v>452</v>
      </c>
      <c r="B212" s="167" t="s">
        <v>18</v>
      </c>
      <c r="C212" s="167">
        <v>18.11</v>
      </c>
      <c r="D212" s="168" t="s">
        <v>19</v>
      </c>
      <c r="E212" s="169" t="s">
        <v>12</v>
      </c>
      <c r="F212" s="171" t="s">
        <v>21</v>
      </c>
      <c r="G212" s="173"/>
      <c r="H212" s="123">
        <v>0</v>
      </c>
      <c r="I212" s="235">
        <v>8</v>
      </c>
      <c r="J212" s="236">
        <f t="shared" si="4"/>
        <v>144.88</v>
      </c>
    </row>
    <row r="213" spans="1:10" ht="15">
      <c r="A213" s="167" t="s">
        <v>453</v>
      </c>
      <c r="B213" s="167" t="s">
        <v>300</v>
      </c>
      <c r="C213" s="167">
        <v>19.61</v>
      </c>
      <c r="D213" s="168" t="s">
        <v>11</v>
      </c>
      <c r="E213" s="169" t="s">
        <v>14</v>
      </c>
      <c r="F213" s="171" t="s">
        <v>23</v>
      </c>
      <c r="G213" s="173"/>
      <c r="H213" s="123">
        <v>0</v>
      </c>
      <c r="I213" s="235">
        <v>21</v>
      </c>
      <c r="J213" s="236">
        <f t="shared" si="4"/>
        <v>411.81</v>
      </c>
    </row>
    <row r="214" spans="1:10" ht="15">
      <c r="A214" s="167" t="s">
        <v>454</v>
      </c>
      <c r="B214" s="167" t="s">
        <v>451</v>
      </c>
      <c r="C214" s="167">
        <v>15.88</v>
      </c>
      <c r="D214" s="168" t="s">
        <v>11</v>
      </c>
      <c r="E214" s="169" t="s">
        <v>14</v>
      </c>
      <c r="F214" s="171" t="s">
        <v>23</v>
      </c>
      <c r="G214" s="173"/>
      <c r="H214" s="123">
        <v>0</v>
      </c>
      <c r="I214" s="235">
        <v>21</v>
      </c>
      <c r="J214" s="236">
        <f t="shared" si="4"/>
        <v>333.48</v>
      </c>
    </row>
    <row r="215" spans="1:10" ht="15">
      <c r="A215" s="167" t="s">
        <v>455</v>
      </c>
      <c r="B215" s="167" t="s">
        <v>26</v>
      </c>
      <c r="C215" s="167">
        <v>27.95</v>
      </c>
      <c r="D215" s="168" t="s">
        <v>422</v>
      </c>
      <c r="E215" s="169" t="s">
        <v>9</v>
      </c>
      <c r="F215" s="171" t="s">
        <v>23</v>
      </c>
      <c r="G215" s="173"/>
      <c r="H215" s="123">
        <v>0</v>
      </c>
      <c r="I215" s="235">
        <v>21</v>
      </c>
      <c r="J215" s="236">
        <f t="shared" si="4"/>
        <v>586.9499999999999</v>
      </c>
    </row>
    <row r="216" spans="1:10" ht="15">
      <c r="A216" s="167" t="s">
        <v>456</v>
      </c>
      <c r="B216" s="167" t="s">
        <v>411</v>
      </c>
      <c r="C216" s="167">
        <v>505.16</v>
      </c>
      <c r="D216" s="168" t="s">
        <v>422</v>
      </c>
      <c r="E216" s="169" t="s">
        <v>216</v>
      </c>
      <c r="F216" s="171" t="s">
        <v>23</v>
      </c>
      <c r="G216" s="173"/>
      <c r="H216" s="123">
        <v>0</v>
      </c>
      <c r="I216" s="235">
        <v>21</v>
      </c>
      <c r="J216" s="236">
        <f t="shared" si="4"/>
        <v>10608.36</v>
      </c>
    </row>
    <row r="217" spans="1:10" ht="15">
      <c r="A217" s="167" t="s">
        <v>36</v>
      </c>
      <c r="B217" s="167" t="s">
        <v>18</v>
      </c>
      <c r="C217" s="167">
        <v>17.35</v>
      </c>
      <c r="D217" s="168" t="s">
        <v>19</v>
      </c>
      <c r="E217" s="169" t="s">
        <v>12</v>
      </c>
      <c r="F217" s="171" t="s">
        <v>21</v>
      </c>
      <c r="G217" s="173"/>
      <c r="H217" s="123">
        <v>0</v>
      </c>
      <c r="I217" s="235">
        <v>8</v>
      </c>
      <c r="J217" s="236">
        <f t="shared" si="4"/>
        <v>138.8</v>
      </c>
    </row>
    <row r="218" spans="1:10" ht="15">
      <c r="A218" s="167" t="s">
        <v>37</v>
      </c>
      <c r="B218" s="167" t="s">
        <v>18</v>
      </c>
      <c r="C218" s="167">
        <v>20.63</v>
      </c>
      <c r="D218" s="168" t="s">
        <v>19</v>
      </c>
      <c r="E218" s="169" t="s">
        <v>12</v>
      </c>
      <c r="F218" s="171" t="s">
        <v>21</v>
      </c>
      <c r="G218" s="173"/>
      <c r="H218" s="123">
        <v>0</v>
      </c>
      <c r="I218" s="235">
        <v>8</v>
      </c>
      <c r="J218" s="236">
        <f t="shared" si="4"/>
        <v>165.04</v>
      </c>
    </row>
    <row r="219" spans="1:10" ht="15">
      <c r="A219" s="167" t="s">
        <v>38</v>
      </c>
      <c r="B219" s="167" t="s">
        <v>271</v>
      </c>
      <c r="C219" s="167">
        <v>17.55</v>
      </c>
      <c r="D219" s="168" t="s">
        <v>19</v>
      </c>
      <c r="E219" s="169" t="s">
        <v>12</v>
      </c>
      <c r="F219" s="171" t="s">
        <v>21</v>
      </c>
      <c r="G219" s="173"/>
      <c r="H219" s="123">
        <v>0</v>
      </c>
      <c r="I219" s="235">
        <v>8</v>
      </c>
      <c r="J219" s="236">
        <f t="shared" si="4"/>
        <v>140.4</v>
      </c>
    </row>
    <row r="220" spans="1:10" ht="15">
      <c r="A220" s="167" t="s">
        <v>138</v>
      </c>
      <c r="B220" s="167" t="s">
        <v>18</v>
      </c>
      <c r="C220" s="167">
        <v>17.17</v>
      </c>
      <c r="D220" s="168" t="s">
        <v>19</v>
      </c>
      <c r="E220" s="169" t="s">
        <v>12</v>
      </c>
      <c r="F220" s="171" t="s">
        <v>21</v>
      </c>
      <c r="G220" s="173"/>
      <c r="H220" s="123">
        <v>0</v>
      </c>
      <c r="I220" s="235">
        <v>8</v>
      </c>
      <c r="J220" s="236">
        <f t="shared" si="4"/>
        <v>137.36</v>
      </c>
    </row>
    <row r="221" spans="1:10" ht="15">
      <c r="A221" s="167" t="s">
        <v>28</v>
      </c>
      <c r="B221" s="167" t="s">
        <v>18</v>
      </c>
      <c r="C221" s="167">
        <v>16.57</v>
      </c>
      <c r="D221" s="168" t="s">
        <v>19</v>
      </c>
      <c r="E221" s="169" t="s">
        <v>12</v>
      </c>
      <c r="F221" s="171" t="s">
        <v>21</v>
      </c>
      <c r="G221" s="173"/>
      <c r="H221" s="123">
        <v>0</v>
      </c>
      <c r="I221" s="235">
        <v>8</v>
      </c>
      <c r="J221" s="236">
        <f t="shared" si="4"/>
        <v>132.56</v>
      </c>
    </row>
    <row r="222" spans="1:10" ht="15">
      <c r="A222" s="167" t="s">
        <v>457</v>
      </c>
      <c r="B222" s="167" t="s">
        <v>22</v>
      </c>
      <c r="C222" s="167">
        <v>30.64</v>
      </c>
      <c r="D222" s="168" t="s">
        <v>19</v>
      </c>
      <c r="E222" s="169" t="s">
        <v>12</v>
      </c>
      <c r="F222" s="171" t="s">
        <v>21</v>
      </c>
      <c r="G222" s="173"/>
      <c r="H222" s="123">
        <v>0</v>
      </c>
      <c r="I222" s="235">
        <v>8</v>
      </c>
      <c r="J222" s="236">
        <f t="shared" si="4"/>
        <v>245.12</v>
      </c>
    </row>
    <row r="223" spans="1:10" ht="15">
      <c r="A223" s="167" t="s">
        <v>27</v>
      </c>
      <c r="B223" s="167" t="s">
        <v>630</v>
      </c>
      <c r="C223" s="167">
        <v>15.73</v>
      </c>
      <c r="D223" s="168" t="s">
        <v>19</v>
      </c>
      <c r="E223" s="169" t="s">
        <v>12</v>
      </c>
      <c r="F223" s="171" t="s">
        <v>21</v>
      </c>
      <c r="G223" s="173"/>
      <c r="H223" s="123">
        <v>0</v>
      </c>
      <c r="I223" s="235">
        <v>8</v>
      </c>
      <c r="J223" s="236">
        <f t="shared" si="4"/>
        <v>125.84</v>
      </c>
    </row>
    <row r="224" spans="1:10" ht="15">
      <c r="A224" s="167" t="s">
        <v>139</v>
      </c>
      <c r="B224" s="167" t="s">
        <v>18</v>
      </c>
      <c r="C224" s="167">
        <v>15.9</v>
      </c>
      <c r="D224" s="168" t="s">
        <v>19</v>
      </c>
      <c r="E224" s="169" t="s">
        <v>12</v>
      </c>
      <c r="F224" s="171" t="s">
        <v>21</v>
      </c>
      <c r="G224" s="173"/>
      <c r="H224" s="123">
        <v>0</v>
      </c>
      <c r="I224" s="235">
        <v>8</v>
      </c>
      <c r="J224" s="236">
        <f t="shared" si="4"/>
        <v>127.2</v>
      </c>
    </row>
    <row r="225" spans="1:10" ht="15">
      <c r="A225" s="167" t="s">
        <v>140</v>
      </c>
      <c r="B225" s="167" t="s">
        <v>18</v>
      </c>
      <c r="C225" s="167">
        <v>15.35</v>
      </c>
      <c r="D225" s="168" t="s">
        <v>19</v>
      </c>
      <c r="E225" s="169" t="s">
        <v>12</v>
      </c>
      <c r="F225" s="171" t="s">
        <v>21</v>
      </c>
      <c r="G225" s="173"/>
      <c r="H225" s="123">
        <v>0</v>
      </c>
      <c r="I225" s="235">
        <v>8</v>
      </c>
      <c r="J225" s="236">
        <f t="shared" si="4"/>
        <v>122.8</v>
      </c>
    </row>
    <row r="226" spans="1:10" ht="15">
      <c r="A226" s="167" t="s">
        <v>141</v>
      </c>
      <c r="B226" s="167" t="s">
        <v>18</v>
      </c>
      <c r="C226" s="167">
        <v>15.51</v>
      </c>
      <c r="D226" s="168" t="s">
        <v>19</v>
      </c>
      <c r="E226" s="169" t="s">
        <v>12</v>
      </c>
      <c r="F226" s="171" t="s">
        <v>21</v>
      </c>
      <c r="G226" s="173"/>
      <c r="H226" s="123">
        <v>0</v>
      </c>
      <c r="I226" s="235">
        <v>8</v>
      </c>
      <c r="J226" s="236">
        <f t="shared" si="4"/>
        <v>124.08</v>
      </c>
    </row>
    <row r="227" spans="1:10" ht="15">
      <c r="A227" s="167" t="s">
        <v>458</v>
      </c>
      <c r="B227" s="167" t="s">
        <v>18</v>
      </c>
      <c r="C227" s="167">
        <v>16.67</v>
      </c>
      <c r="D227" s="168" t="s">
        <v>19</v>
      </c>
      <c r="E227" s="169" t="s">
        <v>12</v>
      </c>
      <c r="F227" s="171" t="s">
        <v>21</v>
      </c>
      <c r="G227" s="173"/>
      <c r="H227" s="123">
        <v>0</v>
      </c>
      <c r="I227" s="235">
        <v>8</v>
      </c>
      <c r="J227" s="236">
        <f t="shared" si="4"/>
        <v>133.36</v>
      </c>
    </row>
    <row r="228" spans="1:10" ht="15">
      <c r="A228" s="167" t="s">
        <v>142</v>
      </c>
      <c r="B228" s="167" t="s">
        <v>18</v>
      </c>
      <c r="C228" s="167">
        <v>34.24</v>
      </c>
      <c r="D228" s="168" t="s">
        <v>19</v>
      </c>
      <c r="E228" s="169" t="s">
        <v>12</v>
      </c>
      <c r="F228" s="171" t="s">
        <v>21</v>
      </c>
      <c r="G228" s="173"/>
      <c r="H228" s="123">
        <v>0</v>
      </c>
      <c r="I228" s="235">
        <v>8</v>
      </c>
      <c r="J228" s="236">
        <f t="shared" si="4"/>
        <v>273.92</v>
      </c>
    </row>
    <row r="229" spans="1:10" ht="15">
      <c r="A229" s="167" t="s">
        <v>143</v>
      </c>
      <c r="B229" s="167" t="s">
        <v>18</v>
      </c>
      <c r="C229" s="167">
        <v>16.37</v>
      </c>
      <c r="D229" s="168" t="s">
        <v>19</v>
      </c>
      <c r="E229" s="169" t="s">
        <v>12</v>
      </c>
      <c r="F229" s="171" t="s">
        <v>21</v>
      </c>
      <c r="G229" s="173"/>
      <c r="H229" s="123">
        <v>0</v>
      </c>
      <c r="I229" s="235">
        <v>8</v>
      </c>
      <c r="J229" s="236">
        <f t="shared" si="4"/>
        <v>130.96</v>
      </c>
    </row>
    <row r="230" spans="1:10" ht="15">
      <c r="A230" s="167" t="s">
        <v>144</v>
      </c>
      <c r="B230" s="167" t="s">
        <v>18</v>
      </c>
      <c r="C230" s="167">
        <v>17.15</v>
      </c>
      <c r="D230" s="168" t="s">
        <v>19</v>
      </c>
      <c r="E230" s="169" t="s">
        <v>12</v>
      </c>
      <c r="F230" s="171" t="s">
        <v>21</v>
      </c>
      <c r="G230" s="173"/>
      <c r="H230" s="123">
        <v>0</v>
      </c>
      <c r="I230" s="235">
        <v>8</v>
      </c>
      <c r="J230" s="236">
        <f t="shared" si="4"/>
        <v>137.2</v>
      </c>
    </row>
    <row r="231" spans="1:10" ht="15">
      <c r="A231" s="167" t="s">
        <v>145</v>
      </c>
      <c r="B231" s="167" t="s">
        <v>18</v>
      </c>
      <c r="C231" s="167">
        <v>15.15</v>
      </c>
      <c r="D231" s="168" t="s">
        <v>13</v>
      </c>
      <c r="E231" s="169" t="s">
        <v>12</v>
      </c>
      <c r="F231" s="171" t="s">
        <v>21</v>
      </c>
      <c r="G231" s="173"/>
      <c r="H231" s="123">
        <v>0</v>
      </c>
      <c r="I231" s="235">
        <v>8</v>
      </c>
      <c r="J231" s="236">
        <f t="shared" si="4"/>
        <v>121.2</v>
      </c>
    </row>
    <row r="232" spans="1:10" ht="15">
      <c r="A232" s="167" t="s">
        <v>146</v>
      </c>
      <c r="B232" s="167" t="s">
        <v>18</v>
      </c>
      <c r="C232" s="167">
        <v>32.3</v>
      </c>
      <c r="D232" s="168" t="s">
        <v>13</v>
      </c>
      <c r="E232" s="169" t="s">
        <v>12</v>
      </c>
      <c r="F232" s="171" t="s">
        <v>21</v>
      </c>
      <c r="G232" s="173"/>
      <c r="H232" s="123">
        <v>0</v>
      </c>
      <c r="I232" s="235">
        <v>8</v>
      </c>
      <c r="J232" s="236">
        <f t="shared" si="4"/>
        <v>258.4</v>
      </c>
    </row>
    <row r="233" spans="1:10" ht="15">
      <c r="A233" s="167" t="s">
        <v>39</v>
      </c>
      <c r="B233" s="167" t="s">
        <v>18</v>
      </c>
      <c r="C233" s="167">
        <v>16.21</v>
      </c>
      <c r="D233" s="168" t="s">
        <v>19</v>
      </c>
      <c r="E233" s="169" t="s">
        <v>12</v>
      </c>
      <c r="F233" s="171" t="s">
        <v>21</v>
      </c>
      <c r="G233" s="173"/>
      <c r="H233" s="123">
        <v>0</v>
      </c>
      <c r="I233" s="235">
        <v>8</v>
      </c>
      <c r="J233" s="236">
        <f t="shared" si="4"/>
        <v>129.68</v>
      </c>
    </row>
    <row r="234" spans="1:10" ht="15">
      <c r="A234" s="167" t="s">
        <v>40</v>
      </c>
      <c r="B234" s="167" t="s">
        <v>18</v>
      </c>
      <c r="C234" s="167">
        <v>16.32</v>
      </c>
      <c r="D234" s="168" t="s">
        <v>19</v>
      </c>
      <c r="E234" s="169" t="s">
        <v>12</v>
      </c>
      <c r="F234" s="171" t="s">
        <v>21</v>
      </c>
      <c r="G234" s="173"/>
      <c r="H234" s="123">
        <v>0</v>
      </c>
      <c r="I234" s="235">
        <v>8</v>
      </c>
      <c r="J234" s="236">
        <f t="shared" si="4"/>
        <v>130.56</v>
      </c>
    </row>
    <row r="235" spans="1:10" ht="15">
      <c r="A235" s="167" t="s">
        <v>459</v>
      </c>
      <c r="B235" s="167" t="s">
        <v>18</v>
      </c>
      <c r="C235" s="167">
        <v>32.19</v>
      </c>
      <c r="D235" s="168" t="s">
        <v>13</v>
      </c>
      <c r="E235" s="169" t="s">
        <v>12</v>
      </c>
      <c r="F235" s="171" t="s">
        <v>21</v>
      </c>
      <c r="G235" s="173"/>
      <c r="H235" s="123">
        <v>0</v>
      </c>
      <c r="I235" s="235">
        <v>8</v>
      </c>
      <c r="J235" s="236">
        <f t="shared" si="4"/>
        <v>257.52</v>
      </c>
    </row>
    <row r="236" spans="1:10" ht="15">
      <c r="A236" s="167" t="s">
        <v>460</v>
      </c>
      <c r="B236" s="167" t="s">
        <v>18</v>
      </c>
      <c r="C236" s="167">
        <v>16.43</v>
      </c>
      <c r="D236" s="168" t="s">
        <v>19</v>
      </c>
      <c r="E236" s="169" t="s">
        <v>12</v>
      </c>
      <c r="F236" s="171" t="s">
        <v>21</v>
      </c>
      <c r="G236" s="173"/>
      <c r="H236" s="123">
        <v>0</v>
      </c>
      <c r="I236" s="235">
        <v>8</v>
      </c>
      <c r="J236" s="236">
        <f t="shared" si="4"/>
        <v>131.44</v>
      </c>
    </row>
    <row r="237" spans="1:10" ht="15">
      <c r="A237" s="167" t="s">
        <v>147</v>
      </c>
      <c r="B237" s="167" t="s">
        <v>18</v>
      </c>
      <c r="C237" s="167">
        <v>32.13</v>
      </c>
      <c r="D237" s="168" t="s">
        <v>19</v>
      </c>
      <c r="E237" s="169" t="s">
        <v>12</v>
      </c>
      <c r="F237" s="171" t="s">
        <v>21</v>
      </c>
      <c r="G237" s="173"/>
      <c r="H237" s="123">
        <v>0</v>
      </c>
      <c r="I237" s="235">
        <v>8</v>
      </c>
      <c r="J237" s="236">
        <f t="shared" si="4"/>
        <v>257.04</v>
      </c>
    </row>
    <row r="238" spans="1:10" ht="15">
      <c r="A238" s="167" t="s">
        <v>148</v>
      </c>
      <c r="B238" s="167" t="s">
        <v>18</v>
      </c>
      <c r="C238" s="167">
        <v>33.02</v>
      </c>
      <c r="D238" s="168" t="s">
        <v>13</v>
      </c>
      <c r="E238" s="169" t="s">
        <v>12</v>
      </c>
      <c r="F238" s="171" t="s">
        <v>21</v>
      </c>
      <c r="G238" s="173"/>
      <c r="H238" s="123">
        <v>0</v>
      </c>
      <c r="I238" s="235">
        <v>8</v>
      </c>
      <c r="J238" s="236">
        <f t="shared" si="4"/>
        <v>264.16</v>
      </c>
    </row>
    <row r="239" spans="1:10" ht="15">
      <c r="A239" s="167" t="s">
        <v>149</v>
      </c>
      <c r="B239" s="167" t="s">
        <v>18</v>
      </c>
      <c r="C239" s="167">
        <v>18.65</v>
      </c>
      <c r="D239" s="168" t="s">
        <v>13</v>
      </c>
      <c r="E239" s="169" t="s">
        <v>12</v>
      </c>
      <c r="F239" s="171" t="s">
        <v>21</v>
      </c>
      <c r="G239" s="173"/>
      <c r="H239" s="123">
        <v>0</v>
      </c>
      <c r="I239" s="235">
        <v>8</v>
      </c>
      <c r="J239" s="236">
        <f t="shared" si="4"/>
        <v>149.2</v>
      </c>
    </row>
    <row r="240" spans="1:10" ht="15">
      <c r="A240" s="167" t="s">
        <v>150</v>
      </c>
      <c r="B240" s="167" t="s">
        <v>18</v>
      </c>
      <c r="C240" s="167">
        <v>17.76</v>
      </c>
      <c r="D240" s="168" t="s">
        <v>13</v>
      </c>
      <c r="E240" s="169" t="s">
        <v>12</v>
      </c>
      <c r="F240" s="171" t="s">
        <v>21</v>
      </c>
      <c r="G240" s="173"/>
      <c r="H240" s="123">
        <v>0</v>
      </c>
      <c r="I240" s="235">
        <v>8</v>
      </c>
      <c r="J240" s="236">
        <f t="shared" si="4"/>
        <v>142.08</v>
      </c>
    </row>
    <row r="241" spans="1:10" ht="15">
      <c r="A241" s="167" t="s">
        <v>151</v>
      </c>
      <c r="B241" s="167" t="s">
        <v>18</v>
      </c>
      <c r="C241" s="167">
        <v>12.97</v>
      </c>
      <c r="D241" s="168" t="s">
        <v>19</v>
      </c>
      <c r="E241" s="169" t="s">
        <v>12</v>
      </c>
      <c r="F241" s="171" t="s">
        <v>21</v>
      </c>
      <c r="G241" s="173"/>
      <c r="H241" s="123">
        <v>0</v>
      </c>
      <c r="I241" s="235">
        <v>8</v>
      </c>
      <c r="J241" s="236">
        <f t="shared" si="4"/>
        <v>103.76</v>
      </c>
    </row>
    <row r="242" spans="1:10" ht="15">
      <c r="A242" s="167" t="s">
        <v>152</v>
      </c>
      <c r="B242" s="167" t="s">
        <v>276</v>
      </c>
      <c r="C242" s="167">
        <v>16.35</v>
      </c>
      <c r="D242" s="168" t="s">
        <v>13</v>
      </c>
      <c r="E242" s="169" t="s">
        <v>12</v>
      </c>
      <c r="F242" s="171" t="s">
        <v>262</v>
      </c>
      <c r="G242" s="173"/>
      <c r="H242" s="123">
        <v>0</v>
      </c>
      <c r="I242" s="235">
        <v>0.16667</v>
      </c>
      <c r="J242" s="236">
        <f t="shared" si="4"/>
        <v>2.7250545000000006</v>
      </c>
    </row>
    <row r="243" spans="1:10" ht="15">
      <c r="A243" s="167" t="s">
        <v>153</v>
      </c>
      <c r="B243" s="167" t="s">
        <v>18</v>
      </c>
      <c r="C243" s="167">
        <v>17.5</v>
      </c>
      <c r="D243" s="168" t="s">
        <v>19</v>
      </c>
      <c r="E243" s="169" t="s">
        <v>12</v>
      </c>
      <c r="F243" s="171" t="s">
        <v>21</v>
      </c>
      <c r="G243" s="173"/>
      <c r="H243" s="123">
        <v>0</v>
      </c>
      <c r="I243" s="235">
        <v>8</v>
      </c>
      <c r="J243" s="236">
        <f t="shared" si="4"/>
        <v>140</v>
      </c>
    </row>
    <row r="244" spans="1:10" ht="15">
      <c r="A244" s="167" t="s">
        <v>188</v>
      </c>
      <c r="B244" s="167" t="s">
        <v>18</v>
      </c>
      <c r="C244" s="167">
        <v>19.15</v>
      </c>
      <c r="D244" s="168" t="s">
        <v>19</v>
      </c>
      <c r="E244" s="169" t="s">
        <v>12</v>
      </c>
      <c r="F244" s="171" t="s">
        <v>21</v>
      </c>
      <c r="G244" s="173"/>
      <c r="H244" s="123">
        <v>0</v>
      </c>
      <c r="I244" s="235">
        <v>8</v>
      </c>
      <c r="J244" s="236">
        <f t="shared" si="4"/>
        <v>153.2</v>
      </c>
    </row>
    <row r="245" spans="1:10" ht="15">
      <c r="A245" s="167" t="s">
        <v>189</v>
      </c>
      <c r="B245" s="167" t="s">
        <v>18</v>
      </c>
      <c r="C245" s="167">
        <v>15.79</v>
      </c>
      <c r="D245" s="168" t="s">
        <v>19</v>
      </c>
      <c r="E245" s="169" t="s">
        <v>12</v>
      </c>
      <c r="F245" s="171" t="s">
        <v>21</v>
      </c>
      <c r="G245" s="173"/>
      <c r="H245" s="123">
        <v>0</v>
      </c>
      <c r="I245" s="235">
        <v>8</v>
      </c>
      <c r="J245" s="236">
        <f t="shared" si="4"/>
        <v>126.32</v>
      </c>
    </row>
    <row r="246" spans="1:10" ht="15">
      <c r="A246" s="167" t="s">
        <v>190</v>
      </c>
      <c r="B246" s="167" t="s">
        <v>18</v>
      </c>
      <c r="C246" s="167">
        <v>15.48</v>
      </c>
      <c r="D246" s="168" t="s">
        <v>13</v>
      </c>
      <c r="E246" s="169" t="s">
        <v>12</v>
      </c>
      <c r="F246" s="171" t="s">
        <v>21</v>
      </c>
      <c r="G246" s="173"/>
      <c r="H246" s="123">
        <v>0</v>
      </c>
      <c r="I246" s="235">
        <v>8</v>
      </c>
      <c r="J246" s="236">
        <f t="shared" si="4"/>
        <v>123.84</v>
      </c>
    </row>
    <row r="247" spans="1:10" ht="15">
      <c r="A247" s="167" t="s">
        <v>461</v>
      </c>
      <c r="B247" s="167" t="s">
        <v>18</v>
      </c>
      <c r="C247" s="167">
        <v>15.7</v>
      </c>
      <c r="D247" s="168" t="s">
        <v>13</v>
      </c>
      <c r="E247" s="169" t="s">
        <v>12</v>
      </c>
      <c r="F247" s="171" t="s">
        <v>21</v>
      </c>
      <c r="G247" s="173"/>
      <c r="H247" s="123">
        <v>0</v>
      </c>
      <c r="I247" s="235">
        <v>8</v>
      </c>
      <c r="J247" s="236">
        <f t="shared" si="4"/>
        <v>125.6</v>
      </c>
    </row>
    <row r="248" spans="1:10" ht="15">
      <c r="A248" s="167" t="s">
        <v>462</v>
      </c>
      <c r="B248" s="167" t="s">
        <v>18</v>
      </c>
      <c r="C248" s="167">
        <v>15.53</v>
      </c>
      <c r="D248" s="168" t="s">
        <v>13</v>
      </c>
      <c r="E248" s="169" t="s">
        <v>12</v>
      </c>
      <c r="F248" s="171" t="s">
        <v>21</v>
      </c>
      <c r="G248" s="173"/>
      <c r="H248" s="123">
        <v>0</v>
      </c>
      <c r="I248" s="235">
        <v>8</v>
      </c>
      <c r="J248" s="236">
        <f t="shared" si="4"/>
        <v>124.24</v>
      </c>
    </row>
    <row r="249" spans="1:10" ht="15">
      <c r="A249" s="167" t="s">
        <v>191</v>
      </c>
      <c r="B249" s="167" t="s">
        <v>18</v>
      </c>
      <c r="C249" s="167">
        <v>15.43</v>
      </c>
      <c r="D249" s="168" t="s">
        <v>13</v>
      </c>
      <c r="E249" s="169" t="s">
        <v>12</v>
      </c>
      <c r="F249" s="171" t="s">
        <v>21</v>
      </c>
      <c r="G249" s="173"/>
      <c r="H249" s="123">
        <v>0</v>
      </c>
      <c r="I249" s="235">
        <v>8</v>
      </c>
      <c r="J249" s="236">
        <f t="shared" si="4"/>
        <v>123.44</v>
      </c>
    </row>
    <row r="250" spans="1:10" ht="15">
      <c r="A250" s="167" t="s">
        <v>217</v>
      </c>
      <c r="B250" s="167" t="s">
        <v>18</v>
      </c>
      <c r="C250" s="167">
        <v>15.53</v>
      </c>
      <c r="D250" s="168" t="s">
        <v>13</v>
      </c>
      <c r="E250" s="169" t="s">
        <v>12</v>
      </c>
      <c r="F250" s="171" t="s">
        <v>21</v>
      </c>
      <c r="G250" s="173"/>
      <c r="H250" s="123">
        <v>0</v>
      </c>
      <c r="I250" s="235">
        <v>8</v>
      </c>
      <c r="J250" s="236">
        <f t="shared" si="4"/>
        <v>124.24</v>
      </c>
    </row>
    <row r="251" spans="1:10" ht="15">
      <c r="A251" s="167" t="s">
        <v>219</v>
      </c>
      <c r="B251" s="167" t="s">
        <v>18</v>
      </c>
      <c r="C251" s="167">
        <v>13.84</v>
      </c>
      <c r="D251" s="168" t="s">
        <v>13</v>
      </c>
      <c r="E251" s="169" t="s">
        <v>12</v>
      </c>
      <c r="F251" s="171" t="s">
        <v>21</v>
      </c>
      <c r="G251" s="173"/>
      <c r="H251" s="123">
        <v>0</v>
      </c>
      <c r="I251" s="235">
        <v>8</v>
      </c>
      <c r="J251" s="236">
        <f t="shared" si="4"/>
        <v>110.72</v>
      </c>
    </row>
    <row r="252" spans="1:10" ht="15">
      <c r="A252" s="167" t="s">
        <v>220</v>
      </c>
      <c r="B252" s="167" t="s">
        <v>18</v>
      </c>
      <c r="C252" s="167">
        <v>16.68</v>
      </c>
      <c r="D252" s="168" t="s">
        <v>13</v>
      </c>
      <c r="E252" s="169" t="s">
        <v>12</v>
      </c>
      <c r="F252" s="171" t="s">
        <v>21</v>
      </c>
      <c r="G252" s="173"/>
      <c r="H252" s="123">
        <v>0</v>
      </c>
      <c r="I252" s="235">
        <v>8</v>
      </c>
      <c r="J252" s="236">
        <f t="shared" si="4"/>
        <v>133.44</v>
      </c>
    </row>
    <row r="253" spans="1:10" ht="15">
      <c r="A253" s="167" t="s">
        <v>221</v>
      </c>
      <c r="B253" s="167" t="s">
        <v>18</v>
      </c>
      <c r="C253" s="167">
        <v>15.53</v>
      </c>
      <c r="D253" s="168" t="s">
        <v>13</v>
      </c>
      <c r="E253" s="169" t="s">
        <v>12</v>
      </c>
      <c r="F253" s="171" t="s">
        <v>21</v>
      </c>
      <c r="G253" s="173"/>
      <c r="H253" s="123">
        <v>0</v>
      </c>
      <c r="I253" s="235">
        <v>8</v>
      </c>
      <c r="J253" s="236">
        <f t="shared" si="4"/>
        <v>124.24</v>
      </c>
    </row>
    <row r="254" spans="1:10" ht="15">
      <c r="A254" s="167" t="s">
        <v>222</v>
      </c>
      <c r="B254" s="167" t="s">
        <v>18</v>
      </c>
      <c r="C254" s="167">
        <v>15.86</v>
      </c>
      <c r="D254" s="168" t="s">
        <v>13</v>
      </c>
      <c r="E254" s="169" t="s">
        <v>12</v>
      </c>
      <c r="F254" s="171" t="s">
        <v>21</v>
      </c>
      <c r="G254" s="173"/>
      <c r="H254" s="123">
        <v>0</v>
      </c>
      <c r="I254" s="235">
        <v>8</v>
      </c>
      <c r="J254" s="236">
        <f t="shared" si="4"/>
        <v>126.88</v>
      </c>
    </row>
    <row r="255" spans="1:10" ht="15">
      <c r="A255" s="167" t="s">
        <v>192</v>
      </c>
      <c r="B255" s="167" t="s">
        <v>18</v>
      </c>
      <c r="C255" s="167">
        <v>13.89</v>
      </c>
      <c r="D255" s="168" t="s">
        <v>13</v>
      </c>
      <c r="E255" s="169" t="s">
        <v>12</v>
      </c>
      <c r="F255" s="171" t="s">
        <v>21</v>
      </c>
      <c r="G255" s="173"/>
      <c r="H255" s="123">
        <v>0</v>
      </c>
      <c r="I255" s="235">
        <v>8</v>
      </c>
      <c r="J255" s="236">
        <f t="shared" si="4"/>
        <v>111.12</v>
      </c>
    </row>
    <row r="256" spans="1:10" ht="15">
      <c r="A256" s="167" t="s">
        <v>223</v>
      </c>
      <c r="B256" s="167" t="s">
        <v>18</v>
      </c>
      <c r="C256" s="167">
        <v>16.3</v>
      </c>
      <c r="D256" s="168" t="s">
        <v>19</v>
      </c>
      <c r="E256" s="169" t="s">
        <v>12</v>
      </c>
      <c r="F256" s="171" t="s">
        <v>21</v>
      </c>
      <c r="G256" s="173"/>
      <c r="H256" s="123">
        <v>0</v>
      </c>
      <c r="I256" s="235">
        <v>8</v>
      </c>
      <c r="J256" s="236">
        <f t="shared" si="4"/>
        <v>130.4</v>
      </c>
    </row>
    <row r="257" spans="1:10" ht="15">
      <c r="A257" s="167" t="s">
        <v>463</v>
      </c>
      <c r="B257" s="167" t="s">
        <v>18</v>
      </c>
      <c r="C257" s="167">
        <v>16.57</v>
      </c>
      <c r="D257" s="168" t="s">
        <v>19</v>
      </c>
      <c r="E257" s="169" t="s">
        <v>12</v>
      </c>
      <c r="F257" s="171" t="s">
        <v>21</v>
      </c>
      <c r="G257" s="173"/>
      <c r="H257" s="123">
        <v>0</v>
      </c>
      <c r="I257" s="235">
        <v>8</v>
      </c>
      <c r="J257" s="236">
        <f t="shared" si="4"/>
        <v>132.56</v>
      </c>
    </row>
    <row r="258" spans="1:10" ht="15">
      <c r="A258" s="167" t="s">
        <v>193</v>
      </c>
      <c r="B258" s="167" t="s">
        <v>18</v>
      </c>
      <c r="C258" s="167">
        <v>30.09</v>
      </c>
      <c r="D258" s="168" t="s">
        <v>19</v>
      </c>
      <c r="E258" s="169" t="s">
        <v>12</v>
      </c>
      <c r="F258" s="171" t="s">
        <v>21</v>
      </c>
      <c r="G258" s="173"/>
      <c r="H258" s="123">
        <v>0</v>
      </c>
      <c r="I258" s="235">
        <v>8</v>
      </c>
      <c r="J258" s="236">
        <f t="shared" si="4"/>
        <v>240.72</v>
      </c>
    </row>
    <row r="259" spans="1:10" ht="15">
      <c r="A259" s="167" t="s">
        <v>194</v>
      </c>
      <c r="B259" s="167" t="s">
        <v>18</v>
      </c>
      <c r="C259" s="167">
        <v>15.97</v>
      </c>
      <c r="D259" s="168" t="s">
        <v>19</v>
      </c>
      <c r="E259" s="169" t="s">
        <v>12</v>
      </c>
      <c r="F259" s="171" t="s">
        <v>21</v>
      </c>
      <c r="G259" s="173"/>
      <c r="H259" s="123">
        <v>0</v>
      </c>
      <c r="I259" s="235">
        <v>8</v>
      </c>
      <c r="J259" s="236">
        <f t="shared" si="4"/>
        <v>127.76</v>
      </c>
    </row>
    <row r="260" spans="1:10" ht="15">
      <c r="A260" s="167" t="s">
        <v>195</v>
      </c>
      <c r="B260" s="167" t="s">
        <v>18</v>
      </c>
      <c r="C260" s="167">
        <v>33.97</v>
      </c>
      <c r="D260" s="168" t="s">
        <v>19</v>
      </c>
      <c r="E260" s="169" t="s">
        <v>12</v>
      </c>
      <c r="F260" s="171" t="s">
        <v>21</v>
      </c>
      <c r="G260" s="173"/>
      <c r="H260" s="123">
        <v>0</v>
      </c>
      <c r="I260" s="235">
        <v>8</v>
      </c>
      <c r="J260" s="236">
        <f t="shared" si="4"/>
        <v>271.76</v>
      </c>
    </row>
    <row r="261" spans="1:10" ht="15">
      <c r="A261" s="167" t="s">
        <v>196</v>
      </c>
      <c r="B261" s="167" t="s">
        <v>18</v>
      </c>
      <c r="C261" s="167">
        <v>16.77</v>
      </c>
      <c r="D261" s="168" t="s">
        <v>13</v>
      </c>
      <c r="E261" s="169" t="s">
        <v>12</v>
      </c>
      <c r="F261" s="171" t="s">
        <v>21</v>
      </c>
      <c r="G261" s="173"/>
      <c r="H261" s="123">
        <v>0</v>
      </c>
      <c r="I261" s="235">
        <v>8</v>
      </c>
      <c r="J261" s="236">
        <f t="shared" si="4"/>
        <v>134.16</v>
      </c>
    </row>
    <row r="262" spans="1:10" ht="15">
      <c r="A262" s="167" t="s">
        <v>197</v>
      </c>
      <c r="B262" s="167" t="s">
        <v>18</v>
      </c>
      <c r="C262" s="167">
        <v>15.18</v>
      </c>
      <c r="D262" s="168" t="s">
        <v>13</v>
      </c>
      <c r="E262" s="169" t="s">
        <v>12</v>
      </c>
      <c r="F262" s="171" t="s">
        <v>21</v>
      </c>
      <c r="G262" s="173"/>
      <c r="H262" s="123">
        <v>0</v>
      </c>
      <c r="I262" s="235">
        <v>8</v>
      </c>
      <c r="J262" s="236">
        <f t="shared" si="4"/>
        <v>121.44</v>
      </c>
    </row>
    <row r="263" spans="1:10" ht="15">
      <c r="A263" s="167" t="s">
        <v>198</v>
      </c>
      <c r="B263" s="167" t="s">
        <v>429</v>
      </c>
      <c r="C263" s="167">
        <v>15.18</v>
      </c>
      <c r="D263" s="168" t="s">
        <v>13</v>
      </c>
      <c r="E263" s="169" t="s">
        <v>12</v>
      </c>
      <c r="F263" s="171" t="s">
        <v>262</v>
      </c>
      <c r="G263" s="173"/>
      <c r="H263" s="123">
        <v>0</v>
      </c>
      <c r="I263" s="235">
        <v>0.16667</v>
      </c>
      <c r="J263" s="236">
        <f t="shared" si="4"/>
        <v>2.5300506</v>
      </c>
    </row>
    <row r="264" spans="1:10" ht="15">
      <c r="A264" s="167" t="s">
        <v>199</v>
      </c>
      <c r="B264" s="167" t="s">
        <v>429</v>
      </c>
      <c r="C264" s="167">
        <v>11.18</v>
      </c>
      <c r="D264" s="168" t="s">
        <v>13</v>
      </c>
      <c r="E264" s="169" t="s">
        <v>12</v>
      </c>
      <c r="F264" s="171" t="s">
        <v>262</v>
      </c>
      <c r="G264" s="173"/>
      <c r="H264" s="123">
        <v>0</v>
      </c>
      <c r="I264" s="235">
        <v>0.16667</v>
      </c>
      <c r="J264" s="236">
        <f t="shared" si="4"/>
        <v>1.8633706</v>
      </c>
    </row>
    <row r="265" spans="1:10" ht="15">
      <c r="A265" s="167" t="s">
        <v>200</v>
      </c>
      <c r="B265" s="167" t="s">
        <v>464</v>
      </c>
      <c r="C265" s="167">
        <v>20.44</v>
      </c>
      <c r="D265" s="168" t="s">
        <v>13</v>
      </c>
      <c r="E265" s="169" t="s">
        <v>12</v>
      </c>
      <c r="F265" s="171" t="s">
        <v>262</v>
      </c>
      <c r="G265" s="173"/>
      <c r="H265" s="123">
        <v>0</v>
      </c>
      <c r="I265" s="235">
        <v>0.16667</v>
      </c>
      <c r="J265" s="236">
        <f t="shared" si="4"/>
        <v>3.4067348000000006</v>
      </c>
    </row>
    <row r="266" spans="1:10" ht="15">
      <c r="A266" s="167" t="s">
        <v>201</v>
      </c>
      <c r="B266" s="167" t="s">
        <v>18</v>
      </c>
      <c r="C266" s="167">
        <v>10.76</v>
      </c>
      <c r="D266" s="168" t="s">
        <v>13</v>
      </c>
      <c r="E266" s="169" t="s">
        <v>12</v>
      </c>
      <c r="F266" s="171" t="s">
        <v>21</v>
      </c>
      <c r="G266" s="173"/>
      <c r="H266" s="123">
        <v>0</v>
      </c>
      <c r="I266" s="235">
        <v>8</v>
      </c>
      <c r="J266" s="236">
        <f aca="true" t="shared" si="5" ref="J266:J329">C266*I266</f>
        <v>86.08</v>
      </c>
    </row>
    <row r="267" spans="1:10" ht="15">
      <c r="A267" s="167" t="s">
        <v>465</v>
      </c>
      <c r="B267" s="167" t="s">
        <v>18</v>
      </c>
      <c r="C267" s="167">
        <v>15.95</v>
      </c>
      <c r="D267" s="168" t="s">
        <v>13</v>
      </c>
      <c r="E267" s="169" t="s">
        <v>12</v>
      </c>
      <c r="F267" s="171" t="s">
        <v>21</v>
      </c>
      <c r="G267" s="173"/>
      <c r="H267" s="123">
        <v>0</v>
      </c>
      <c r="I267" s="235">
        <v>8</v>
      </c>
      <c r="J267" s="236">
        <f t="shared" si="5"/>
        <v>127.6</v>
      </c>
    </row>
    <row r="268" spans="1:10" ht="15">
      <c r="A268" s="167" t="s">
        <v>202</v>
      </c>
      <c r="B268" s="167" t="s">
        <v>18</v>
      </c>
      <c r="C268" s="167">
        <v>11.04</v>
      </c>
      <c r="D268" s="168" t="s">
        <v>13</v>
      </c>
      <c r="E268" s="169" t="s">
        <v>12</v>
      </c>
      <c r="F268" s="171" t="s">
        <v>21</v>
      </c>
      <c r="G268" s="173"/>
      <c r="H268" s="123">
        <v>0</v>
      </c>
      <c r="I268" s="235">
        <v>8</v>
      </c>
      <c r="J268" s="236">
        <f t="shared" si="5"/>
        <v>88.32</v>
      </c>
    </row>
    <row r="269" spans="1:10" ht="15">
      <c r="A269" s="167" t="s">
        <v>203</v>
      </c>
      <c r="B269" s="167" t="s">
        <v>18</v>
      </c>
      <c r="C269" s="167">
        <v>13.8</v>
      </c>
      <c r="D269" s="168" t="s">
        <v>13</v>
      </c>
      <c r="E269" s="169" t="s">
        <v>12</v>
      </c>
      <c r="F269" s="171" t="s">
        <v>21</v>
      </c>
      <c r="G269" s="173"/>
      <c r="H269" s="123">
        <v>0</v>
      </c>
      <c r="I269" s="235">
        <v>8</v>
      </c>
      <c r="J269" s="236">
        <f t="shared" si="5"/>
        <v>110.4</v>
      </c>
    </row>
    <row r="270" spans="1:10" ht="15">
      <c r="A270" s="167" t="s">
        <v>204</v>
      </c>
      <c r="B270" s="167" t="s">
        <v>18</v>
      </c>
      <c r="C270" s="167">
        <v>25.13</v>
      </c>
      <c r="D270" s="168" t="s">
        <v>13</v>
      </c>
      <c r="E270" s="169" t="s">
        <v>12</v>
      </c>
      <c r="F270" s="171" t="s">
        <v>21</v>
      </c>
      <c r="G270" s="173"/>
      <c r="H270" s="123">
        <v>0</v>
      </c>
      <c r="I270" s="235">
        <v>8</v>
      </c>
      <c r="J270" s="236">
        <f t="shared" si="5"/>
        <v>201.04</v>
      </c>
    </row>
    <row r="271" spans="1:10" ht="15">
      <c r="A271" s="167" t="s">
        <v>205</v>
      </c>
      <c r="B271" s="167" t="s">
        <v>18</v>
      </c>
      <c r="C271" s="167">
        <v>15.95</v>
      </c>
      <c r="D271" s="168" t="s">
        <v>13</v>
      </c>
      <c r="E271" s="169" t="s">
        <v>12</v>
      </c>
      <c r="F271" s="171" t="s">
        <v>21</v>
      </c>
      <c r="G271" s="173"/>
      <c r="H271" s="123">
        <v>0</v>
      </c>
      <c r="I271" s="235">
        <v>8</v>
      </c>
      <c r="J271" s="236">
        <f t="shared" si="5"/>
        <v>127.6</v>
      </c>
    </row>
    <row r="272" spans="1:10" ht="15">
      <c r="A272" s="167" t="s">
        <v>206</v>
      </c>
      <c r="B272" s="167" t="s">
        <v>18</v>
      </c>
      <c r="C272" s="167">
        <v>33.73</v>
      </c>
      <c r="D272" s="168" t="s">
        <v>13</v>
      </c>
      <c r="E272" s="169" t="s">
        <v>12</v>
      </c>
      <c r="F272" s="171" t="s">
        <v>21</v>
      </c>
      <c r="G272" s="173"/>
      <c r="H272" s="123">
        <v>0</v>
      </c>
      <c r="I272" s="235">
        <v>8</v>
      </c>
      <c r="J272" s="236">
        <f t="shared" si="5"/>
        <v>269.84</v>
      </c>
    </row>
    <row r="273" spans="1:10" ht="15">
      <c r="A273" s="167" t="s">
        <v>466</v>
      </c>
      <c r="B273" s="167" t="s">
        <v>18</v>
      </c>
      <c r="C273" s="167">
        <v>13.67</v>
      </c>
      <c r="D273" s="168" t="s">
        <v>19</v>
      </c>
      <c r="E273" s="169" t="s">
        <v>12</v>
      </c>
      <c r="F273" s="171" t="s">
        <v>21</v>
      </c>
      <c r="G273" s="173"/>
      <c r="H273" s="123">
        <v>0</v>
      </c>
      <c r="I273" s="235">
        <v>8</v>
      </c>
      <c r="J273" s="236">
        <f t="shared" si="5"/>
        <v>109.36</v>
      </c>
    </row>
    <row r="274" spans="1:10" ht="15">
      <c r="A274" s="167" t="s">
        <v>467</v>
      </c>
      <c r="B274" s="167" t="s">
        <v>18</v>
      </c>
      <c r="C274" s="167">
        <v>14.53</v>
      </c>
      <c r="D274" s="168" t="s">
        <v>13</v>
      </c>
      <c r="E274" s="169" t="s">
        <v>12</v>
      </c>
      <c r="F274" s="171" t="s">
        <v>21</v>
      </c>
      <c r="G274" s="173"/>
      <c r="H274" s="123">
        <v>0</v>
      </c>
      <c r="I274" s="235">
        <v>8</v>
      </c>
      <c r="J274" s="236">
        <f t="shared" si="5"/>
        <v>116.24</v>
      </c>
    </row>
    <row r="275" spans="1:10" ht="15">
      <c r="A275" s="167" t="s">
        <v>468</v>
      </c>
      <c r="B275" s="167" t="s">
        <v>18</v>
      </c>
      <c r="C275" s="167">
        <v>29.76</v>
      </c>
      <c r="D275" s="168" t="s">
        <v>13</v>
      </c>
      <c r="E275" s="169" t="s">
        <v>12</v>
      </c>
      <c r="F275" s="171" t="s">
        <v>21</v>
      </c>
      <c r="G275" s="173"/>
      <c r="H275" s="123">
        <v>0</v>
      </c>
      <c r="I275" s="235">
        <v>8</v>
      </c>
      <c r="J275" s="236">
        <f t="shared" si="5"/>
        <v>238.08</v>
      </c>
    </row>
    <row r="276" spans="1:10" ht="15">
      <c r="A276" s="167" t="s">
        <v>469</v>
      </c>
      <c r="B276" s="167" t="s">
        <v>18</v>
      </c>
      <c r="C276" s="167">
        <v>29.12</v>
      </c>
      <c r="D276" s="168" t="s">
        <v>19</v>
      </c>
      <c r="E276" s="169" t="s">
        <v>12</v>
      </c>
      <c r="F276" s="171" t="s">
        <v>21</v>
      </c>
      <c r="G276" s="173"/>
      <c r="H276" s="123">
        <v>0</v>
      </c>
      <c r="I276" s="235">
        <v>8</v>
      </c>
      <c r="J276" s="236">
        <f t="shared" si="5"/>
        <v>232.96</v>
      </c>
    </row>
    <row r="277" spans="1:10" ht="15">
      <c r="A277" s="167" t="s">
        <v>470</v>
      </c>
      <c r="B277" s="167" t="s">
        <v>18</v>
      </c>
      <c r="C277" s="167">
        <v>14.74</v>
      </c>
      <c r="D277" s="168" t="s">
        <v>13</v>
      </c>
      <c r="E277" s="169" t="s">
        <v>12</v>
      </c>
      <c r="F277" s="171" t="s">
        <v>21</v>
      </c>
      <c r="G277" s="173"/>
      <c r="H277" s="123">
        <v>0</v>
      </c>
      <c r="I277" s="235">
        <v>8</v>
      </c>
      <c r="J277" s="236">
        <f t="shared" si="5"/>
        <v>117.92</v>
      </c>
    </row>
    <row r="278" spans="1:10" ht="15">
      <c r="A278" s="167" t="s">
        <v>471</v>
      </c>
      <c r="B278" s="167" t="s">
        <v>18</v>
      </c>
      <c r="C278" s="167">
        <v>15.45</v>
      </c>
      <c r="D278" s="168" t="s">
        <v>19</v>
      </c>
      <c r="E278" s="169" t="s">
        <v>12</v>
      </c>
      <c r="F278" s="171" t="s">
        <v>21</v>
      </c>
      <c r="G278" s="173"/>
      <c r="H278" s="123">
        <v>0</v>
      </c>
      <c r="I278" s="235">
        <v>8</v>
      </c>
      <c r="J278" s="236">
        <f t="shared" si="5"/>
        <v>123.6</v>
      </c>
    </row>
    <row r="279" spans="1:10" ht="15">
      <c r="A279" s="167" t="s">
        <v>472</v>
      </c>
      <c r="B279" s="167" t="s">
        <v>18</v>
      </c>
      <c r="C279" s="167">
        <v>18.36</v>
      </c>
      <c r="D279" s="168" t="s">
        <v>19</v>
      </c>
      <c r="E279" s="169" t="s">
        <v>12</v>
      </c>
      <c r="F279" s="171" t="s">
        <v>21</v>
      </c>
      <c r="G279" s="173"/>
      <c r="H279" s="123">
        <v>0</v>
      </c>
      <c r="I279" s="235">
        <v>8</v>
      </c>
      <c r="J279" s="236">
        <f t="shared" si="5"/>
        <v>146.88</v>
      </c>
    </row>
    <row r="280" spans="1:10" ht="15">
      <c r="A280" s="167" t="s">
        <v>473</v>
      </c>
      <c r="B280" s="167" t="s">
        <v>18</v>
      </c>
      <c r="C280" s="167">
        <v>29.84</v>
      </c>
      <c r="D280" s="168" t="s">
        <v>13</v>
      </c>
      <c r="E280" s="169" t="s">
        <v>12</v>
      </c>
      <c r="F280" s="171" t="s">
        <v>21</v>
      </c>
      <c r="G280" s="173"/>
      <c r="H280" s="123">
        <v>0</v>
      </c>
      <c r="I280" s="235">
        <v>8</v>
      </c>
      <c r="J280" s="236">
        <f t="shared" si="5"/>
        <v>238.72</v>
      </c>
    </row>
    <row r="281" spans="1:10" ht="15">
      <c r="A281" s="167" t="s">
        <v>474</v>
      </c>
      <c r="B281" s="167" t="s">
        <v>377</v>
      </c>
      <c r="C281" s="167">
        <v>18.9</v>
      </c>
      <c r="D281" s="168" t="s">
        <v>19</v>
      </c>
      <c r="E281" s="169" t="s">
        <v>12</v>
      </c>
      <c r="F281" s="171" t="s">
        <v>23</v>
      </c>
      <c r="G281" s="173"/>
      <c r="H281" s="123">
        <v>0</v>
      </c>
      <c r="I281" s="235">
        <v>21</v>
      </c>
      <c r="J281" s="236">
        <f t="shared" si="5"/>
        <v>396.9</v>
      </c>
    </row>
    <row r="282" spans="1:10" ht="15">
      <c r="A282" s="167" t="s">
        <v>475</v>
      </c>
      <c r="B282" s="167" t="s">
        <v>359</v>
      </c>
      <c r="C282" s="167">
        <v>12.75</v>
      </c>
      <c r="D282" s="168" t="s">
        <v>13</v>
      </c>
      <c r="E282" s="169" t="s">
        <v>12</v>
      </c>
      <c r="F282" s="171" t="s">
        <v>262</v>
      </c>
      <c r="G282" s="173"/>
      <c r="H282" s="123">
        <v>0</v>
      </c>
      <c r="I282" s="235">
        <v>0.16667</v>
      </c>
      <c r="J282" s="236">
        <f t="shared" si="5"/>
        <v>2.1250425</v>
      </c>
    </row>
    <row r="283" spans="1:10" ht="15">
      <c r="A283" s="167" t="s">
        <v>476</v>
      </c>
      <c r="B283" s="167" t="s">
        <v>636</v>
      </c>
      <c r="C283" s="167">
        <v>15.72</v>
      </c>
      <c r="D283" s="168" t="s">
        <v>13</v>
      </c>
      <c r="E283" s="169" t="s">
        <v>12</v>
      </c>
      <c r="F283" s="171" t="s">
        <v>21</v>
      </c>
      <c r="G283" s="173"/>
      <c r="H283" s="123">
        <v>0</v>
      </c>
      <c r="I283" s="235">
        <v>8</v>
      </c>
      <c r="J283" s="236">
        <f t="shared" si="5"/>
        <v>125.76</v>
      </c>
    </row>
    <row r="284" spans="1:10" ht="15">
      <c r="A284" s="167" t="s">
        <v>477</v>
      </c>
      <c r="B284" s="167" t="s">
        <v>18</v>
      </c>
      <c r="C284" s="167">
        <v>11.15</v>
      </c>
      <c r="D284" s="168" t="s">
        <v>13</v>
      </c>
      <c r="E284" s="169" t="s">
        <v>12</v>
      </c>
      <c r="F284" s="171" t="s">
        <v>21</v>
      </c>
      <c r="G284" s="173"/>
      <c r="H284" s="123">
        <v>0</v>
      </c>
      <c r="I284" s="235">
        <v>8</v>
      </c>
      <c r="J284" s="236">
        <f t="shared" si="5"/>
        <v>89.2</v>
      </c>
    </row>
    <row r="285" spans="1:10" ht="15">
      <c r="A285" s="167" t="s">
        <v>478</v>
      </c>
      <c r="B285" s="167" t="s">
        <v>18</v>
      </c>
      <c r="C285" s="167">
        <v>11.9</v>
      </c>
      <c r="D285" s="168" t="s">
        <v>13</v>
      </c>
      <c r="E285" s="169" t="s">
        <v>12</v>
      </c>
      <c r="F285" s="171" t="s">
        <v>21</v>
      </c>
      <c r="G285" s="173"/>
      <c r="H285" s="123">
        <v>0</v>
      </c>
      <c r="I285" s="235">
        <v>8</v>
      </c>
      <c r="J285" s="236">
        <f t="shared" si="5"/>
        <v>95.2</v>
      </c>
    </row>
    <row r="286" spans="1:10" ht="15">
      <c r="A286" s="167" t="s">
        <v>479</v>
      </c>
      <c r="B286" s="167" t="s">
        <v>18</v>
      </c>
      <c r="C286" s="167">
        <v>15.3</v>
      </c>
      <c r="D286" s="168" t="s">
        <v>13</v>
      </c>
      <c r="E286" s="169" t="s">
        <v>12</v>
      </c>
      <c r="F286" s="171" t="s">
        <v>21</v>
      </c>
      <c r="G286" s="173"/>
      <c r="H286" s="123">
        <v>0</v>
      </c>
      <c r="I286" s="235">
        <v>8</v>
      </c>
      <c r="J286" s="236">
        <f t="shared" si="5"/>
        <v>122.4</v>
      </c>
    </row>
    <row r="287" spans="1:10" ht="15">
      <c r="A287" s="167" t="s">
        <v>480</v>
      </c>
      <c r="B287" s="167" t="s">
        <v>18</v>
      </c>
      <c r="C287" s="167">
        <v>13.3</v>
      </c>
      <c r="D287" s="168" t="s">
        <v>13</v>
      </c>
      <c r="E287" s="169" t="s">
        <v>12</v>
      </c>
      <c r="F287" s="171" t="s">
        <v>21</v>
      </c>
      <c r="G287" s="173"/>
      <c r="H287" s="123">
        <v>0</v>
      </c>
      <c r="I287" s="235">
        <v>8</v>
      </c>
      <c r="J287" s="236">
        <f t="shared" si="5"/>
        <v>106.4</v>
      </c>
    </row>
    <row r="288" spans="1:10" ht="15">
      <c r="A288" s="167" t="s">
        <v>481</v>
      </c>
      <c r="B288" s="167" t="s">
        <v>18</v>
      </c>
      <c r="C288" s="167">
        <v>28.65</v>
      </c>
      <c r="D288" s="168" t="s">
        <v>19</v>
      </c>
      <c r="E288" s="169" t="s">
        <v>12</v>
      </c>
      <c r="F288" s="171" t="s">
        <v>21</v>
      </c>
      <c r="G288" s="173"/>
      <c r="H288" s="123">
        <v>0</v>
      </c>
      <c r="I288" s="235">
        <v>8</v>
      </c>
      <c r="J288" s="236">
        <f t="shared" si="5"/>
        <v>229.2</v>
      </c>
    </row>
    <row r="289" spans="1:10" s="43" customFormat="1" ht="15">
      <c r="A289" s="167" t="s">
        <v>482</v>
      </c>
      <c r="B289" s="167" t="s">
        <v>377</v>
      </c>
      <c r="C289" s="167">
        <v>15.1</v>
      </c>
      <c r="D289" s="168" t="s">
        <v>13</v>
      </c>
      <c r="E289" s="169" t="s">
        <v>14</v>
      </c>
      <c r="F289" s="171" t="s">
        <v>23</v>
      </c>
      <c r="G289" s="173"/>
      <c r="H289" s="123">
        <v>0</v>
      </c>
      <c r="I289" s="235">
        <v>21</v>
      </c>
      <c r="J289" s="236">
        <f t="shared" si="5"/>
        <v>317.09999999999997</v>
      </c>
    </row>
    <row r="290" spans="1:10" s="43" customFormat="1" ht="12.75" customHeight="1">
      <c r="A290" s="167" t="s">
        <v>483</v>
      </c>
      <c r="B290" s="167" t="s">
        <v>18</v>
      </c>
      <c r="C290" s="167">
        <v>14.65</v>
      </c>
      <c r="D290" s="168" t="s">
        <v>13</v>
      </c>
      <c r="E290" s="169" t="s">
        <v>12</v>
      </c>
      <c r="F290" s="171" t="s">
        <v>21</v>
      </c>
      <c r="G290" s="173"/>
      <c r="H290" s="123">
        <v>0</v>
      </c>
      <c r="I290" s="235">
        <v>8</v>
      </c>
      <c r="J290" s="236">
        <f t="shared" si="5"/>
        <v>117.2</v>
      </c>
    </row>
    <row r="291" spans="1:10" s="43" customFormat="1" ht="14.25" customHeight="1">
      <c r="A291" s="167" t="s">
        <v>484</v>
      </c>
      <c r="B291" s="167" t="s">
        <v>18</v>
      </c>
      <c r="C291" s="167">
        <v>12.5</v>
      </c>
      <c r="D291" s="168" t="s">
        <v>13</v>
      </c>
      <c r="E291" s="169" t="s">
        <v>12</v>
      </c>
      <c r="F291" s="171" t="s">
        <v>21</v>
      </c>
      <c r="G291" s="173"/>
      <c r="H291" s="123">
        <v>0</v>
      </c>
      <c r="I291" s="235">
        <v>8</v>
      </c>
      <c r="J291" s="236">
        <f t="shared" si="5"/>
        <v>100</v>
      </c>
    </row>
    <row r="292" spans="1:10" ht="15">
      <c r="A292" s="167" t="s">
        <v>485</v>
      </c>
      <c r="B292" s="167" t="s">
        <v>18</v>
      </c>
      <c r="C292" s="167">
        <v>13.75</v>
      </c>
      <c r="D292" s="168" t="s">
        <v>13</v>
      </c>
      <c r="E292" s="169" t="s">
        <v>12</v>
      </c>
      <c r="F292" s="171" t="s">
        <v>21</v>
      </c>
      <c r="G292" s="173"/>
      <c r="H292" s="123">
        <v>0</v>
      </c>
      <c r="I292" s="235">
        <v>8</v>
      </c>
      <c r="J292" s="236">
        <f t="shared" si="5"/>
        <v>110</v>
      </c>
    </row>
    <row r="293" spans="1:10" ht="15">
      <c r="A293" s="167" t="s">
        <v>486</v>
      </c>
      <c r="B293" s="167" t="s">
        <v>18</v>
      </c>
      <c r="C293" s="167">
        <v>13.9</v>
      </c>
      <c r="D293" s="168" t="s">
        <v>19</v>
      </c>
      <c r="E293" s="169" t="s">
        <v>12</v>
      </c>
      <c r="F293" s="171" t="s">
        <v>21</v>
      </c>
      <c r="G293" s="173"/>
      <c r="H293" s="123">
        <v>0</v>
      </c>
      <c r="I293" s="235">
        <v>8</v>
      </c>
      <c r="J293" s="236">
        <f t="shared" si="5"/>
        <v>111.2</v>
      </c>
    </row>
    <row r="294" spans="1:10" ht="15">
      <c r="A294" s="167" t="s">
        <v>487</v>
      </c>
      <c r="B294" s="167" t="s">
        <v>18</v>
      </c>
      <c r="C294" s="167">
        <v>13.85</v>
      </c>
      <c r="D294" s="168" t="s">
        <v>13</v>
      </c>
      <c r="E294" s="169" t="s">
        <v>12</v>
      </c>
      <c r="F294" s="171" t="s">
        <v>21</v>
      </c>
      <c r="G294" s="173"/>
      <c r="H294" s="123">
        <v>0</v>
      </c>
      <c r="I294" s="235">
        <v>8</v>
      </c>
      <c r="J294" s="236">
        <f t="shared" si="5"/>
        <v>110.8</v>
      </c>
    </row>
    <row r="295" spans="1:10" s="43" customFormat="1" ht="15">
      <c r="A295" s="167" t="s">
        <v>488</v>
      </c>
      <c r="B295" s="167" t="s">
        <v>18</v>
      </c>
      <c r="C295" s="167">
        <v>18.5</v>
      </c>
      <c r="D295" s="168" t="s">
        <v>19</v>
      </c>
      <c r="E295" s="169" t="s">
        <v>12</v>
      </c>
      <c r="F295" s="171" t="s">
        <v>21</v>
      </c>
      <c r="G295" s="173"/>
      <c r="H295" s="123">
        <v>0</v>
      </c>
      <c r="I295" s="235">
        <v>8</v>
      </c>
      <c r="J295" s="236">
        <f t="shared" si="5"/>
        <v>148</v>
      </c>
    </row>
    <row r="296" spans="1:10" s="43" customFormat="1" ht="12.75" customHeight="1">
      <c r="A296" s="167" t="s">
        <v>489</v>
      </c>
      <c r="B296" s="167" t="s">
        <v>18</v>
      </c>
      <c r="C296" s="167">
        <v>18.5</v>
      </c>
      <c r="D296" s="168" t="s">
        <v>19</v>
      </c>
      <c r="E296" s="169" t="s">
        <v>12</v>
      </c>
      <c r="F296" s="171" t="s">
        <v>21</v>
      </c>
      <c r="G296" s="173"/>
      <c r="H296" s="123">
        <v>0</v>
      </c>
      <c r="I296" s="235">
        <v>8</v>
      </c>
      <c r="J296" s="236">
        <f t="shared" si="5"/>
        <v>148</v>
      </c>
    </row>
    <row r="297" spans="1:10" s="43" customFormat="1" ht="13.5" customHeight="1">
      <c r="A297" s="167" t="s">
        <v>490</v>
      </c>
      <c r="B297" s="167" t="s">
        <v>18</v>
      </c>
      <c r="C297" s="167">
        <v>18.22</v>
      </c>
      <c r="D297" s="168" t="s">
        <v>13</v>
      </c>
      <c r="E297" s="169" t="s">
        <v>12</v>
      </c>
      <c r="F297" s="171" t="s">
        <v>21</v>
      </c>
      <c r="G297" s="173"/>
      <c r="H297" s="123">
        <v>0</v>
      </c>
      <c r="I297" s="235">
        <v>8</v>
      </c>
      <c r="J297" s="236">
        <f t="shared" si="5"/>
        <v>145.76</v>
      </c>
    </row>
    <row r="298" spans="1:10" s="34" customFormat="1" ht="15">
      <c r="A298" s="167" t="s">
        <v>491</v>
      </c>
      <c r="B298" s="167" t="s">
        <v>18</v>
      </c>
      <c r="C298" s="167">
        <v>14.14</v>
      </c>
      <c r="D298" s="168" t="s">
        <v>13</v>
      </c>
      <c r="E298" s="169" t="s">
        <v>12</v>
      </c>
      <c r="F298" s="171" t="s">
        <v>21</v>
      </c>
      <c r="G298" s="173"/>
      <c r="H298" s="123">
        <v>0</v>
      </c>
      <c r="I298" s="235">
        <v>8</v>
      </c>
      <c r="J298" s="236">
        <f t="shared" si="5"/>
        <v>113.12</v>
      </c>
    </row>
    <row r="299" spans="1:10" s="43" customFormat="1" ht="15">
      <c r="A299" s="167" t="s">
        <v>492</v>
      </c>
      <c r="B299" s="167" t="s">
        <v>26</v>
      </c>
      <c r="C299" s="167">
        <v>14.79</v>
      </c>
      <c r="D299" s="168" t="s">
        <v>422</v>
      </c>
      <c r="E299" s="169" t="s">
        <v>14</v>
      </c>
      <c r="F299" s="171" t="s">
        <v>23</v>
      </c>
      <c r="G299" s="173"/>
      <c r="H299" s="123">
        <v>0</v>
      </c>
      <c r="I299" s="235">
        <v>21</v>
      </c>
      <c r="J299" s="236">
        <f t="shared" si="5"/>
        <v>310.59</v>
      </c>
    </row>
    <row r="300" spans="1:10" s="43" customFormat="1" ht="12.75" customHeight="1">
      <c r="A300" s="167" t="s">
        <v>493</v>
      </c>
      <c r="B300" s="167" t="s">
        <v>218</v>
      </c>
      <c r="C300" s="167">
        <v>6.72</v>
      </c>
      <c r="D300" s="168" t="s">
        <v>11</v>
      </c>
      <c r="E300" s="169" t="s">
        <v>14</v>
      </c>
      <c r="F300" s="171" t="s">
        <v>23</v>
      </c>
      <c r="G300" s="173"/>
      <c r="H300" s="123">
        <v>0</v>
      </c>
      <c r="I300" s="235">
        <v>21</v>
      </c>
      <c r="J300" s="236">
        <f t="shared" si="5"/>
        <v>141.12</v>
      </c>
    </row>
    <row r="301" spans="1:10" s="25" customFormat="1" ht="15">
      <c r="A301" s="167" t="s">
        <v>494</v>
      </c>
      <c r="B301" s="167" t="s">
        <v>218</v>
      </c>
      <c r="C301" s="167">
        <v>9</v>
      </c>
      <c r="D301" s="168" t="s">
        <v>11</v>
      </c>
      <c r="E301" s="169" t="s">
        <v>14</v>
      </c>
      <c r="F301" s="171" t="s">
        <v>23</v>
      </c>
      <c r="G301" s="173"/>
      <c r="H301" s="123">
        <v>0</v>
      </c>
      <c r="I301" s="235">
        <v>21</v>
      </c>
      <c r="J301" s="236">
        <f t="shared" si="5"/>
        <v>189</v>
      </c>
    </row>
    <row r="302" spans="1:10" s="25" customFormat="1" ht="15">
      <c r="A302" s="167" t="s">
        <v>495</v>
      </c>
      <c r="B302" s="167" t="s">
        <v>8</v>
      </c>
      <c r="C302" s="167">
        <v>157.05</v>
      </c>
      <c r="D302" s="168" t="s">
        <v>422</v>
      </c>
      <c r="E302" s="169" t="s">
        <v>216</v>
      </c>
      <c r="F302" s="171" t="s">
        <v>23</v>
      </c>
      <c r="G302" s="173"/>
      <c r="H302" s="123">
        <v>0</v>
      </c>
      <c r="I302" s="235">
        <v>21</v>
      </c>
      <c r="J302" s="236">
        <f t="shared" si="5"/>
        <v>3298.05</v>
      </c>
    </row>
    <row r="303" spans="1:10" ht="15">
      <c r="A303" s="167" t="s">
        <v>65</v>
      </c>
      <c r="B303" s="167" t="s">
        <v>18</v>
      </c>
      <c r="C303" s="167">
        <v>33.11</v>
      </c>
      <c r="D303" s="168" t="s">
        <v>13</v>
      </c>
      <c r="E303" s="169" t="s">
        <v>12</v>
      </c>
      <c r="F303" s="170" t="s">
        <v>21</v>
      </c>
      <c r="G303" s="173"/>
      <c r="H303" s="123">
        <v>0</v>
      </c>
      <c r="I303" s="235">
        <v>8</v>
      </c>
      <c r="J303" s="236">
        <f t="shared" si="5"/>
        <v>264.88</v>
      </c>
    </row>
    <row r="304" spans="1:10" ht="15">
      <c r="A304" s="167" t="s">
        <v>64</v>
      </c>
      <c r="B304" s="167" t="s">
        <v>18</v>
      </c>
      <c r="C304" s="167">
        <v>34.99</v>
      </c>
      <c r="D304" s="168" t="s">
        <v>13</v>
      </c>
      <c r="E304" s="169" t="s">
        <v>12</v>
      </c>
      <c r="F304" s="170" t="s">
        <v>21</v>
      </c>
      <c r="G304" s="173"/>
      <c r="H304" s="123">
        <v>0</v>
      </c>
      <c r="I304" s="235">
        <v>8</v>
      </c>
      <c r="J304" s="236">
        <f t="shared" si="5"/>
        <v>279.92</v>
      </c>
    </row>
    <row r="305" spans="1:10" ht="15">
      <c r="A305" s="167" t="s">
        <v>63</v>
      </c>
      <c r="B305" s="167" t="s">
        <v>18</v>
      </c>
      <c r="C305" s="167">
        <v>15.51</v>
      </c>
      <c r="D305" s="168" t="s">
        <v>631</v>
      </c>
      <c r="E305" s="169" t="s">
        <v>12</v>
      </c>
      <c r="F305" s="170" t="s">
        <v>21</v>
      </c>
      <c r="G305" s="173"/>
      <c r="H305" s="123">
        <v>0</v>
      </c>
      <c r="I305" s="235">
        <v>8</v>
      </c>
      <c r="J305" s="236">
        <f t="shared" si="5"/>
        <v>124.08</v>
      </c>
    </row>
    <row r="306" spans="1:10" ht="15">
      <c r="A306" s="167" t="s">
        <v>62</v>
      </c>
      <c r="B306" s="167" t="s">
        <v>18</v>
      </c>
      <c r="C306" s="167">
        <v>15.79</v>
      </c>
      <c r="D306" s="168" t="s">
        <v>13</v>
      </c>
      <c r="E306" s="169" t="s">
        <v>12</v>
      </c>
      <c r="F306" s="170" t="s">
        <v>21</v>
      </c>
      <c r="G306" s="173"/>
      <c r="H306" s="123">
        <v>0</v>
      </c>
      <c r="I306" s="235">
        <v>8</v>
      </c>
      <c r="J306" s="236">
        <f t="shared" si="5"/>
        <v>126.32</v>
      </c>
    </row>
    <row r="307" spans="1:10" ht="15">
      <c r="A307" s="167" t="s">
        <v>61</v>
      </c>
      <c r="B307" s="167" t="s">
        <v>18</v>
      </c>
      <c r="C307" s="167">
        <v>15.68</v>
      </c>
      <c r="D307" s="168" t="s">
        <v>13</v>
      </c>
      <c r="E307" s="169" t="s">
        <v>12</v>
      </c>
      <c r="F307" s="170" t="s">
        <v>21</v>
      </c>
      <c r="G307" s="173"/>
      <c r="H307" s="123">
        <v>0</v>
      </c>
      <c r="I307" s="235">
        <v>8</v>
      </c>
      <c r="J307" s="236">
        <f t="shared" si="5"/>
        <v>125.44</v>
      </c>
    </row>
    <row r="308" spans="1:10" ht="15">
      <c r="A308" s="167" t="s">
        <v>60</v>
      </c>
      <c r="B308" s="167" t="s">
        <v>18</v>
      </c>
      <c r="C308" s="167">
        <v>31.63</v>
      </c>
      <c r="D308" s="168" t="s">
        <v>13</v>
      </c>
      <c r="E308" s="169" t="s">
        <v>12</v>
      </c>
      <c r="F308" s="170" t="s">
        <v>21</v>
      </c>
      <c r="G308" s="173"/>
      <c r="H308" s="123">
        <v>0</v>
      </c>
      <c r="I308" s="235">
        <v>8</v>
      </c>
      <c r="J308" s="236">
        <f t="shared" si="5"/>
        <v>253.04</v>
      </c>
    </row>
    <row r="309" spans="1:10" ht="15">
      <c r="A309" s="167" t="s">
        <v>58</v>
      </c>
      <c r="B309" s="167" t="s">
        <v>18</v>
      </c>
      <c r="C309" s="167">
        <v>33.66</v>
      </c>
      <c r="D309" s="168" t="s">
        <v>13</v>
      </c>
      <c r="E309" s="169" t="s">
        <v>12</v>
      </c>
      <c r="F309" s="170" t="s">
        <v>21</v>
      </c>
      <c r="G309" s="173"/>
      <c r="H309" s="123">
        <v>0</v>
      </c>
      <c r="I309" s="235">
        <v>8</v>
      </c>
      <c r="J309" s="236">
        <f t="shared" si="5"/>
        <v>269.28</v>
      </c>
    </row>
    <row r="310" spans="1:10" ht="15">
      <c r="A310" s="167" t="s">
        <v>57</v>
      </c>
      <c r="B310" s="167" t="s">
        <v>18</v>
      </c>
      <c r="C310" s="167">
        <v>15.69</v>
      </c>
      <c r="D310" s="168" t="s">
        <v>13</v>
      </c>
      <c r="E310" s="169" t="s">
        <v>12</v>
      </c>
      <c r="F310" s="170" t="s">
        <v>21</v>
      </c>
      <c r="G310" s="173"/>
      <c r="H310" s="123">
        <v>0</v>
      </c>
      <c r="I310" s="235">
        <v>8</v>
      </c>
      <c r="J310" s="236">
        <f t="shared" si="5"/>
        <v>125.52</v>
      </c>
    </row>
    <row r="311" spans="1:10" ht="15">
      <c r="A311" s="167" t="s">
        <v>56</v>
      </c>
      <c r="B311" s="167" t="s">
        <v>18</v>
      </c>
      <c r="C311" s="167">
        <v>15.59</v>
      </c>
      <c r="D311" s="168" t="s">
        <v>13</v>
      </c>
      <c r="E311" s="169" t="s">
        <v>12</v>
      </c>
      <c r="F311" s="170" t="s">
        <v>21</v>
      </c>
      <c r="G311" s="173"/>
      <c r="H311" s="123">
        <v>0</v>
      </c>
      <c r="I311" s="235">
        <v>8</v>
      </c>
      <c r="J311" s="236">
        <f t="shared" si="5"/>
        <v>124.72</v>
      </c>
    </row>
    <row r="312" spans="1:10" ht="15">
      <c r="A312" s="167" t="s">
        <v>55</v>
      </c>
      <c r="B312" s="167" t="s">
        <v>18</v>
      </c>
      <c r="C312" s="167">
        <v>18.18</v>
      </c>
      <c r="D312" s="168" t="s">
        <v>13</v>
      </c>
      <c r="E312" s="169" t="s">
        <v>12</v>
      </c>
      <c r="F312" s="170" t="s">
        <v>21</v>
      </c>
      <c r="G312" s="173"/>
      <c r="H312" s="123">
        <v>0</v>
      </c>
      <c r="I312" s="235">
        <v>8</v>
      </c>
      <c r="J312" s="236">
        <f t="shared" si="5"/>
        <v>145.44</v>
      </c>
    </row>
    <row r="313" spans="1:10" ht="15">
      <c r="A313" s="167" t="s">
        <v>53</v>
      </c>
      <c r="B313" s="167" t="s">
        <v>18</v>
      </c>
      <c r="C313" s="167">
        <v>17.44</v>
      </c>
      <c r="D313" s="168" t="s">
        <v>13</v>
      </c>
      <c r="E313" s="169" t="s">
        <v>12</v>
      </c>
      <c r="F313" s="170" t="s">
        <v>21</v>
      </c>
      <c r="G313" s="173"/>
      <c r="H313" s="123">
        <v>0</v>
      </c>
      <c r="I313" s="235">
        <v>8</v>
      </c>
      <c r="J313" s="236">
        <f t="shared" si="5"/>
        <v>139.52</v>
      </c>
    </row>
    <row r="314" spans="1:10" ht="15">
      <c r="A314" s="167" t="s">
        <v>54</v>
      </c>
      <c r="B314" s="167" t="s">
        <v>18</v>
      </c>
      <c r="C314" s="167">
        <v>17.38</v>
      </c>
      <c r="D314" s="168" t="s">
        <v>19</v>
      </c>
      <c r="E314" s="169" t="s">
        <v>12</v>
      </c>
      <c r="F314" s="170" t="s">
        <v>21</v>
      </c>
      <c r="G314" s="173"/>
      <c r="H314" s="123">
        <v>0</v>
      </c>
      <c r="I314" s="235">
        <v>8</v>
      </c>
      <c r="J314" s="236">
        <f t="shared" si="5"/>
        <v>139.04</v>
      </c>
    </row>
    <row r="315" spans="1:10" ht="15">
      <c r="A315" s="167" t="s">
        <v>52</v>
      </c>
      <c r="B315" s="167" t="s">
        <v>18</v>
      </c>
      <c r="C315" s="167">
        <v>14.8</v>
      </c>
      <c r="D315" s="168" t="s">
        <v>13</v>
      </c>
      <c r="E315" s="169" t="s">
        <v>12</v>
      </c>
      <c r="F315" s="170" t="s">
        <v>21</v>
      </c>
      <c r="G315" s="173"/>
      <c r="H315" s="123">
        <v>0</v>
      </c>
      <c r="I315" s="235">
        <v>8</v>
      </c>
      <c r="J315" s="236">
        <f t="shared" si="5"/>
        <v>118.4</v>
      </c>
    </row>
    <row r="316" spans="1:10" ht="15">
      <c r="A316" s="167" t="s">
        <v>50</v>
      </c>
      <c r="B316" s="167" t="s">
        <v>18</v>
      </c>
      <c r="C316" s="167">
        <v>14.8</v>
      </c>
      <c r="D316" s="168" t="s">
        <v>19</v>
      </c>
      <c r="E316" s="169" t="s">
        <v>12</v>
      </c>
      <c r="F316" s="170" t="s">
        <v>21</v>
      </c>
      <c r="G316" s="173"/>
      <c r="H316" s="123">
        <v>0</v>
      </c>
      <c r="I316" s="235">
        <v>8</v>
      </c>
      <c r="J316" s="236">
        <f t="shared" si="5"/>
        <v>118.4</v>
      </c>
    </row>
    <row r="317" spans="1:10" ht="15">
      <c r="A317" s="167" t="s">
        <v>51</v>
      </c>
      <c r="B317" s="167" t="s">
        <v>18</v>
      </c>
      <c r="C317" s="167">
        <v>14.63</v>
      </c>
      <c r="D317" s="168" t="s">
        <v>19</v>
      </c>
      <c r="E317" s="169" t="s">
        <v>12</v>
      </c>
      <c r="F317" s="170" t="s">
        <v>21</v>
      </c>
      <c r="G317" s="173"/>
      <c r="H317" s="123">
        <v>0</v>
      </c>
      <c r="I317" s="235">
        <v>8</v>
      </c>
      <c r="J317" s="236">
        <f t="shared" si="5"/>
        <v>117.04</v>
      </c>
    </row>
    <row r="318" spans="1:10" ht="15">
      <c r="A318" s="167" t="s">
        <v>496</v>
      </c>
      <c r="B318" s="167" t="s">
        <v>18</v>
      </c>
      <c r="C318" s="167">
        <v>14.8</v>
      </c>
      <c r="D318" s="168" t="s">
        <v>13</v>
      </c>
      <c r="E318" s="169" t="s">
        <v>12</v>
      </c>
      <c r="F318" s="170" t="s">
        <v>21</v>
      </c>
      <c r="G318" s="173"/>
      <c r="H318" s="123">
        <v>0</v>
      </c>
      <c r="I318" s="235">
        <v>8</v>
      </c>
      <c r="J318" s="236">
        <f t="shared" si="5"/>
        <v>118.4</v>
      </c>
    </row>
    <row r="319" spans="1:10" ht="15">
      <c r="A319" s="167" t="s">
        <v>49</v>
      </c>
      <c r="B319" s="167" t="s">
        <v>18</v>
      </c>
      <c r="C319" s="167">
        <v>32.23</v>
      </c>
      <c r="D319" s="168" t="s">
        <v>13</v>
      </c>
      <c r="E319" s="169" t="s">
        <v>12</v>
      </c>
      <c r="F319" s="170" t="s">
        <v>21</v>
      </c>
      <c r="G319" s="173"/>
      <c r="H319" s="123">
        <v>0</v>
      </c>
      <c r="I319" s="235">
        <v>8</v>
      </c>
      <c r="J319" s="236">
        <f t="shared" si="5"/>
        <v>257.84</v>
      </c>
    </row>
    <row r="320" spans="1:10" ht="15">
      <c r="A320" s="167" t="s">
        <v>48</v>
      </c>
      <c r="B320" s="167" t="s">
        <v>18</v>
      </c>
      <c r="C320" s="167">
        <v>18.81</v>
      </c>
      <c r="D320" s="168" t="s">
        <v>13</v>
      </c>
      <c r="E320" s="169" t="s">
        <v>12</v>
      </c>
      <c r="F320" s="170" t="s">
        <v>21</v>
      </c>
      <c r="G320" s="173"/>
      <c r="H320" s="123">
        <v>0</v>
      </c>
      <c r="I320" s="235">
        <v>8</v>
      </c>
      <c r="J320" s="236">
        <f t="shared" si="5"/>
        <v>150.48</v>
      </c>
    </row>
    <row r="321" spans="1:10" ht="15">
      <c r="A321" s="167" t="s">
        <v>47</v>
      </c>
      <c r="B321" s="167" t="s">
        <v>18</v>
      </c>
      <c r="C321" s="167">
        <v>34.78</v>
      </c>
      <c r="D321" s="168" t="s">
        <v>19</v>
      </c>
      <c r="E321" s="169" t="s">
        <v>12</v>
      </c>
      <c r="F321" s="170" t="s">
        <v>21</v>
      </c>
      <c r="G321" s="173"/>
      <c r="H321" s="123">
        <v>0</v>
      </c>
      <c r="I321" s="235">
        <v>8</v>
      </c>
      <c r="J321" s="236">
        <f t="shared" si="5"/>
        <v>278.24</v>
      </c>
    </row>
    <row r="322" spans="1:10" ht="15">
      <c r="A322" s="167" t="s">
        <v>46</v>
      </c>
      <c r="B322" s="167" t="s">
        <v>18</v>
      </c>
      <c r="C322" s="167">
        <v>16.5</v>
      </c>
      <c r="D322" s="168" t="s">
        <v>19</v>
      </c>
      <c r="E322" s="169" t="s">
        <v>12</v>
      </c>
      <c r="F322" s="170" t="s">
        <v>21</v>
      </c>
      <c r="G322" s="173"/>
      <c r="H322" s="123">
        <v>0</v>
      </c>
      <c r="I322" s="235">
        <v>8</v>
      </c>
      <c r="J322" s="236">
        <f t="shared" si="5"/>
        <v>132</v>
      </c>
    </row>
    <row r="323" spans="1:10" ht="15">
      <c r="A323" s="167" t="s">
        <v>45</v>
      </c>
      <c r="B323" s="167" t="s">
        <v>18</v>
      </c>
      <c r="C323" s="167">
        <v>31.46</v>
      </c>
      <c r="D323" s="168" t="s">
        <v>19</v>
      </c>
      <c r="E323" s="169" t="s">
        <v>12</v>
      </c>
      <c r="F323" s="170" t="s">
        <v>21</v>
      </c>
      <c r="G323" s="173"/>
      <c r="H323" s="123">
        <v>0</v>
      </c>
      <c r="I323" s="235">
        <v>8</v>
      </c>
      <c r="J323" s="236">
        <f t="shared" si="5"/>
        <v>251.68</v>
      </c>
    </row>
    <row r="324" spans="1:10" ht="15">
      <c r="A324" s="167" t="s">
        <v>44</v>
      </c>
      <c r="B324" s="167" t="s">
        <v>18</v>
      </c>
      <c r="C324" s="167">
        <v>32.73</v>
      </c>
      <c r="D324" s="168" t="s">
        <v>19</v>
      </c>
      <c r="E324" s="169" t="s">
        <v>12</v>
      </c>
      <c r="F324" s="170" t="s">
        <v>21</v>
      </c>
      <c r="G324" s="173"/>
      <c r="H324" s="123">
        <v>0</v>
      </c>
      <c r="I324" s="235">
        <v>8</v>
      </c>
      <c r="J324" s="236">
        <f t="shared" si="5"/>
        <v>261.84</v>
      </c>
    </row>
    <row r="325" spans="1:10" ht="15">
      <c r="A325" s="167" t="s">
        <v>43</v>
      </c>
      <c r="B325" s="167" t="s">
        <v>18</v>
      </c>
      <c r="C325" s="167">
        <v>17.33</v>
      </c>
      <c r="D325" s="168" t="s">
        <v>19</v>
      </c>
      <c r="E325" s="169" t="s">
        <v>12</v>
      </c>
      <c r="F325" s="170" t="s">
        <v>21</v>
      </c>
      <c r="G325" s="173"/>
      <c r="H325" s="123">
        <v>0</v>
      </c>
      <c r="I325" s="235">
        <v>8</v>
      </c>
      <c r="J325" s="236">
        <f t="shared" si="5"/>
        <v>138.64</v>
      </c>
    </row>
    <row r="326" spans="1:10" ht="15">
      <c r="A326" s="167" t="s">
        <v>42</v>
      </c>
      <c r="B326" s="167" t="s">
        <v>18</v>
      </c>
      <c r="C326" s="167">
        <v>32.51</v>
      </c>
      <c r="D326" s="168" t="s">
        <v>19</v>
      </c>
      <c r="E326" s="169" t="s">
        <v>12</v>
      </c>
      <c r="F326" s="170" t="s">
        <v>21</v>
      </c>
      <c r="G326" s="173"/>
      <c r="H326" s="123">
        <v>0</v>
      </c>
      <c r="I326" s="235">
        <v>8</v>
      </c>
      <c r="J326" s="236">
        <f t="shared" si="5"/>
        <v>260.08</v>
      </c>
    </row>
    <row r="327" spans="1:10" ht="15">
      <c r="A327" s="167" t="s">
        <v>41</v>
      </c>
      <c r="B327" s="167" t="s">
        <v>18</v>
      </c>
      <c r="C327" s="167">
        <v>14.68</v>
      </c>
      <c r="D327" s="168" t="s">
        <v>19</v>
      </c>
      <c r="E327" s="169" t="s">
        <v>12</v>
      </c>
      <c r="F327" s="170" t="s">
        <v>21</v>
      </c>
      <c r="G327" s="173"/>
      <c r="H327" s="123">
        <v>0</v>
      </c>
      <c r="I327" s="235">
        <v>8</v>
      </c>
      <c r="J327" s="236">
        <f t="shared" si="5"/>
        <v>117.44</v>
      </c>
    </row>
    <row r="328" spans="1:10" ht="15">
      <c r="A328" s="167" t="s">
        <v>59</v>
      </c>
      <c r="B328" s="167" t="s">
        <v>18</v>
      </c>
      <c r="C328" s="167">
        <v>16.78</v>
      </c>
      <c r="D328" s="168" t="s">
        <v>19</v>
      </c>
      <c r="E328" s="169" t="s">
        <v>12</v>
      </c>
      <c r="F328" s="170" t="s">
        <v>21</v>
      </c>
      <c r="G328" s="173"/>
      <c r="H328" s="123">
        <v>0</v>
      </c>
      <c r="I328" s="235">
        <v>8</v>
      </c>
      <c r="J328" s="236">
        <f t="shared" si="5"/>
        <v>134.24</v>
      </c>
    </row>
    <row r="329" spans="1:10" ht="15">
      <c r="A329" s="167" t="s">
        <v>154</v>
      </c>
      <c r="B329" s="167" t="s">
        <v>18</v>
      </c>
      <c r="C329" s="167">
        <v>32.73</v>
      </c>
      <c r="D329" s="168" t="s">
        <v>19</v>
      </c>
      <c r="E329" s="169" t="s">
        <v>12</v>
      </c>
      <c r="F329" s="170" t="s">
        <v>21</v>
      </c>
      <c r="G329" s="173"/>
      <c r="H329" s="123">
        <v>0</v>
      </c>
      <c r="I329" s="235">
        <v>8</v>
      </c>
      <c r="J329" s="236">
        <f t="shared" si="5"/>
        <v>261.84</v>
      </c>
    </row>
    <row r="330" spans="1:10" ht="15">
      <c r="A330" s="167" t="s">
        <v>155</v>
      </c>
      <c r="B330" s="167" t="s">
        <v>18</v>
      </c>
      <c r="C330" s="167">
        <v>35.55</v>
      </c>
      <c r="D330" s="168" t="s">
        <v>19</v>
      </c>
      <c r="E330" s="169" t="s">
        <v>12</v>
      </c>
      <c r="F330" s="170" t="s">
        <v>21</v>
      </c>
      <c r="G330" s="173"/>
      <c r="H330" s="123">
        <v>0</v>
      </c>
      <c r="I330" s="235">
        <v>8</v>
      </c>
      <c r="J330" s="236">
        <f aca="true" t="shared" si="6" ref="J330:J393">C330*I330</f>
        <v>284.4</v>
      </c>
    </row>
    <row r="331" spans="1:10" ht="15">
      <c r="A331" s="167" t="s">
        <v>156</v>
      </c>
      <c r="B331" s="167" t="s">
        <v>18</v>
      </c>
      <c r="C331" s="167">
        <v>32.02</v>
      </c>
      <c r="D331" s="168" t="s">
        <v>19</v>
      </c>
      <c r="E331" s="169" t="s">
        <v>12</v>
      </c>
      <c r="F331" s="170" t="s">
        <v>21</v>
      </c>
      <c r="G331" s="173"/>
      <c r="H331" s="123">
        <v>0</v>
      </c>
      <c r="I331" s="235">
        <v>8</v>
      </c>
      <c r="J331" s="236">
        <f t="shared" si="6"/>
        <v>256.16</v>
      </c>
    </row>
    <row r="332" spans="1:10" ht="15">
      <c r="A332" s="167" t="s">
        <v>157</v>
      </c>
      <c r="B332" s="167" t="s">
        <v>18</v>
      </c>
      <c r="C332" s="167">
        <v>35.23</v>
      </c>
      <c r="D332" s="168" t="s">
        <v>19</v>
      </c>
      <c r="E332" s="169" t="s">
        <v>12</v>
      </c>
      <c r="F332" s="170" t="s">
        <v>21</v>
      </c>
      <c r="G332" s="173"/>
      <c r="H332" s="123">
        <v>0</v>
      </c>
      <c r="I332" s="235">
        <v>8</v>
      </c>
      <c r="J332" s="236">
        <f t="shared" si="6"/>
        <v>281.84</v>
      </c>
    </row>
    <row r="333" spans="1:10" ht="15">
      <c r="A333" s="167" t="s">
        <v>158</v>
      </c>
      <c r="B333" s="167" t="s">
        <v>18</v>
      </c>
      <c r="C333" s="167">
        <v>15.87</v>
      </c>
      <c r="D333" s="168" t="s">
        <v>19</v>
      </c>
      <c r="E333" s="169" t="s">
        <v>12</v>
      </c>
      <c r="F333" s="170" t="s">
        <v>21</v>
      </c>
      <c r="G333" s="173"/>
      <c r="H333" s="123">
        <v>0</v>
      </c>
      <c r="I333" s="235">
        <v>8</v>
      </c>
      <c r="J333" s="236">
        <f t="shared" si="6"/>
        <v>126.96</v>
      </c>
    </row>
    <row r="334" spans="1:10" ht="15">
      <c r="A334" s="167" t="s">
        <v>159</v>
      </c>
      <c r="B334" s="167" t="s">
        <v>18</v>
      </c>
      <c r="C334" s="167">
        <v>11.23</v>
      </c>
      <c r="D334" s="168" t="s">
        <v>13</v>
      </c>
      <c r="E334" s="169" t="s">
        <v>12</v>
      </c>
      <c r="F334" s="170" t="s">
        <v>21</v>
      </c>
      <c r="G334" s="173"/>
      <c r="H334" s="123">
        <v>0</v>
      </c>
      <c r="I334" s="235">
        <v>8</v>
      </c>
      <c r="J334" s="236">
        <f t="shared" si="6"/>
        <v>89.84</v>
      </c>
    </row>
    <row r="335" spans="1:10" ht="15">
      <c r="A335" s="167" t="s">
        <v>160</v>
      </c>
      <c r="B335" s="167" t="s">
        <v>18</v>
      </c>
      <c r="C335" s="167">
        <v>19.36</v>
      </c>
      <c r="D335" s="168" t="s">
        <v>13</v>
      </c>
      <c r="E335" s="169" t="s">
        <v>12</v>
      </c>
      <c r="F335" s="170" t="s">
        <v>21</v>
      </c>
      <c r="G335" s="173"/>
      <c r="H335" s="123">
        <v>0</v>
      </c>
      <c r="I335" s="235">
        <v>8</v>
      </c>
      <c r="J335" s="236">
        <f t="shared" si="6"/>
        <v>154.88</v>
      </c>
    </row>
    <row r="336" spans="1:10" ht="15">
      <c r="A336" s="167" t="s">
        <v>161</v>
      </c>
      <c r="B336" s="167" t="s">
        <v>18</v>
      </c>
      <c r="C336" s="167">
        <v>29.43</v>
      </c>
      <c r="D336" s="168" t="s">
        <v>13</v>
      </c>
      <c r="E336" s="169" t="s">
        <v>12</v>
      </c>
      <c r="F336" s="170" t="s">
        <v>21</v>
      </c>
      <c r="G336" s="173"/>
      <c r="H336" s="123">
        <v>0</v>
      </c>
      <c r="I336" s="235">
        <v>8</v>
      </c>
      <c r="J336" s="236">
        <f t="shared" si="6"/>
        <v>235.44</v>
      </c>
    </row>
    <row r="337" spans="1:10" ht="15">
      <c r="A337" s="167" t="s">
        <v>162</v>
      </c>
      <c r="B337" s="167" t="s">
        <v>18</v>
      </c>
      <c r="C337" s="167">
        <v>16.12</v>
      </c>
      <c r="D337" s="168" t="s">
        <v>13</v>
      </c>
      <c r="E337" s="169" t="s">
        <v>12</v>
      </c>
      <c r="F337" s="170" t="s">
        <v>21</v>
      </c>
      <c r="G337" s="173"/>
      <c r="H337" s="123">
        <v>0</v>
      </c>
      <c r="I337" s="235">
        <v>8</v>
      </c>
      <c r="J337" s="236">
        <f t="shared" si="6"/>
        <v>128.96</v>
      </c>
    </row>
    <row r="338" spans="1:10" ht="15">
      <c r="A338" s="167" t="s">
        <v>497</v>
      </c>
      <c r="B338" s="167" t="s">
        <v>18</v>
      </c>
      <c r="C338" s="167">
        <v>13.68</v>
      </c>
      <c r="D338" s="168" t="s">
        <v>13</v>
      </c>
      <c r="E338" s="169" t="s">
        <v>12</v>
      </c>
      <c r="F338" s="170" t="s">
        <v>21</v>
      </c>
      <c r="G338" s="173"/>
      <c r="H338" s="123">
        <v>0</v>
      </c>
      <c r="I338" s="235">
        <v>8</v>
      </c>
      <c r="J338" s="236">
        <f t="shared" si="6"/>
        <v>109.44</v>
      </c>
    </row>
    <row r="339" spans="1:10" ht="15">
      <c r="A339" s="167" t="s">
        <v>498</v>
      </c>
      <c r="B339" s="167" t="s">
        <v>18</v>
      </c>
      <c r="C339" s="167">
        <v>15.79</v>
      </c>
      <c r="D339" s="168" t="s">
        <v>19</v>
      </c>
      <c r="E339" s="169" t="s">
        <v>12</v>
      </c>
      <c r="F339" s="170" t="s">
        <v>21</v>
      </c>
      <c r="G339" s="173"/>
      <c r="H339" s="123">
        <v>0</v>
      </c>
      <c r="I339" s="235">
        <v>8</v>
      </c>
      <c r="J339" s="236">
        <f t="shared" si="6"/>
        <v>126.32</v>
      </c>
    </row>
    <row r="340" spans="1:10" ht="15">
      <c r="A340" s="167" t="s">
        <v>499</v>
      </c>
      <c r="B340" s="167" t="s">
        <v>18</v>
      </c>
      <c r="C340" s="167">
        <v>32.6</v>
      </c>
      <c r="D340" s="168" t="s">
        <v>19</v>
      </c>
      <c r="E340" s="169" t="s">
        <v>12</v>
      </c>
      <c r="F340" s="170" t="s">
        <v>21</v>
      </c>
      <c r="G340" s="173"/>
      <c r="H340" s="123">
        <v>0</v>
      </c>
      <c r="I340" s="235">
        <v>8</v>
      </c>
      <c r="J340" s="236">
        <f t="shared" si="6"/>
        <v>260.8</v>
      </c>
    </row>
    <row r="341" spans="1:10" ht="15">
      <c r="A341" s="167" t="s">
        <v>500</v>
      </c>
      <c r="B341" s="167" t="s">
        <v>18</v>
      </c>
      <c r="C341" s="167">
        <v>32.08</v>
      </c>
      <c r="D341" s="168" t="s">
        <v>19</v>
      </c>
      <c r="E341" s="169" t="s">
        <v>12</v>
      </c>
      <c r="F341" s="170" t="s">
        <v>21</v>
      </c>
      <c r="G341" s="173"/>
      <c r="H341" s="123">
        <v>0</v>
      </c>
      <c r="I341" s="235">
        <v>8</v>
      </c>
      <c r="J341" s="236">
        <f t="shared" si="6"/>
        <v>256.64</v>
      </c>
    </row>
    <row r="342" spans="1:10" ht="15">
      <c r="A342" s="167" t="s">
        <v>501</v>
      </c>
      <c r="B342" s="167" t="s">
        <v>18</v>
      </c>
      <c r="C342" s="167">
        <v>12.42</v>
      </c>
      <c r="D342" s="168" t="s">
        <v>19</v>
      </c>
      <c r="E342" s="169" t="s">
        <v>12</v>
      </c>
      <c r="F342" s="170" t="s">
        <v>21</v>
      </c>
      <c r="G342" s="173"/>
      <c r="H342" s="123">
        <v>0</v>
      </c>
      <c r="I342" s="235">
        <v>8</v>
      </c>
      <c r="J342" s="236">
        <f t="shared" si="6"/>
        <v>99.36</v>
      </c>
    </row>
    <row r="343" spans="1:10" ht="15">
      <c r="A343" s="167" t="s">
        <v>502</v>
      </c>
      <c r="B343" s="167" t="s">
        <v>18</v>
      </c>
      <c r="C343" s="167">
        <v>17.94</v>
      </c>
      <c r="D343" s="168" t="s">
        <v>13</v>
      </c>
      <c r="E343" s="169" t="s">
        <v>12</v>
      </c>
      <c r="F343" s="170" t="s">
        <v>21</v>
      </c>
      <c r="G343" s="173"/>
      <c r="H343" s="123">
        <v>0</v>
      </c>
      <c r="I343" s="235">
        <v>8</v>
      </c>
      <c r="J343" s="236">
        <f t="shared" si="6"/>
        <v>143.52</v>
      </c>
    </row>
    <row r="344" spans="1:10" ht="15">
      <c r="A344" s="167" t="s">
        <v>503</v>
      </c>
      <c r="B344" s="167" t="s">
        <v>18</v>
      </c>
      <c r="C344" s="167">
        <v>20.15</v>
      </c>
      <c r="D344" s="168" t="s">
        <v>632</v>
      </c>
      <c r="E344" s="169" t="s">
        <v>12</v>
      </c>
      <c r="F344" s="170" t="s">
        <v>21</v>
      </c>
      <c r="G344" s="173"/>
      <c r="H344" s="123">
        <v>0</v>
      </c>
      <c r="I344" s="235">
        <v>8</v>
      </c>
      <c r="J344" s="236">
        <f t="shared" si="6"/>
        <v>161.2</v>
      </c>
    </row>
    <row r="345" spans="1:10" ht="15">
      <c r="A345" s="167" t="s">
        <v>504</v>
      </c>
      <c r="B345" s="167" t="s">
        <v>18</v>
      </c>
      <c r="C345" s="167">
        <v>13.72</v>
      </c>
      <c r="D345" s="168" t="s">
        <v>13</v>
      </c>
      <c r="E345" s="169" t="s">
        <v>12</v>
      </c>
      <c r="F345" s="170" t="s">
        <v>21</v>
      </c>
      <c r="G345" s="173"/>
      <c r="H345" s="123">
        <v>0</v>
      </c>
      <c r="I345" s="235">
        <v>8</v>
      </c>
      <c r="J345" s="236">
        <f t="shared" si="6"/>
        <v>109.76</v>
      </c>
    </row>
    <row r="346" spans="1:10" ht="15">
      <c r="A346" s="167" t="s">
        <v>505</v>
      </c>
      <c r="B346" s="167" t="s">
        <v>18</v>
      </c>
      <c r="C346" s="167">
        <v>17.78</v>
      </c>
      <c r="D346" s="168" t="s">
        <v>19</v>
      </c>
      <c r="E346" s="169" t="s">
        <v>12</v>
      </c>
      <c r="F346" s="170" t="s">
        <v>21</v>
      </c>
      <c r="G346" s="173"/>
      <c r="H346" s="123">
        <v>0</v>
      </c>
      <c r="I346" s="235">
        <v>8</v>
      </c>
      <c r="J346" s="236">
        <f t="shared" si="6"/>
        <v>142.24</v>
      </c>
    </row>
    <row r="347" spans="1:10" ht="15">
      <c r="A347" s="167" t="s">
        <v>506</v>
      </c>
      <c r="B347" s="167" t="s">
        <v>18</v>
      </c>
      <c r="C347" s="167">
        <v>15.79</v>
      </c>
      <c r="D347" s="168" t="s">
        <v>13</v>
      </c>
      <c r="E347" s="169" t="s">
        <v>12</v>
      </c>
      <c r="F347" s="170" t="s">
        <v>21</v>
      </c>
      <c r="G347" s="173"/>
      <c r="H347" s="123">
        <v>0</v>
      </c>
      <c r="I347" s="235">
        <v>8</v>
      </c>
      <c r="J347" s="236">
        <f t="shared" si="6"/>
        <v>126.32</v>
      </c>
    </row>
    <row r="348" spans="1:10" ht="15">
      <c r="A348" s="167" t="s">
        <v>507</v>
      </c>
      <c r="B348" s="167" t="s">
        <v>18</v>
      </c>
      <c r="C348" s="167">
        <v>33.16</v>
      </c>
      <c r="D348" s="168" t="s">
        <v>13</v>
      </c>
      <c r="E348" s="169" t="s">
        <v>12</v>
      </c>
      <c r="F348" s="170" t="s">
        <v>21</v>
      </c>
      <c r="G348" s="173"/>
      <c r="H348" s="123">
        <v>0</v>
      </c>
      <c r="I348" s="235">
        <v>8</v>
      </c>
      <c r="J348" s="236">
        <f t="shared" si="6"/>
        <v>265.28</v>
      </c>
    </row>
    <row r="349" spans="1:10" ht="15">
      <c r="A349" s="167" t="s">
        <v>508</v>
      </c>
      <c r="B349" s="167" t="s">
        <v>18</v>
      </c>
      <c r="C349" s="167">
        <v>15.62</v>
      </c>
      <c r="D349" s="168" t="s">
        <v>13</v>
      </c>
      <c r="E349" s="169" t="s">
        <v>12</v>
      </c>
      <c r="F349" s="170" t="s">
        <v>21</v>
      </c>
      <c r="G349" s="173"/>
      <c r="H349" s="123">
        <v>0</v>
      </c>
      <c r="I349" s="235">
        <v>8</v>
      </c>
      <c r="J349" s="236">
        <f t="shared" si="6"/>
        <v>124.96</v>
      </c>
    </row>
    <row r="350" spans="1:10" ht="15">
      <c r="A350" s="167" t="s">
        <v>509</v>
      </c>
      <c r="B350" s="167" t="s">
        <v>18</v>
      </c>
      <c r="C350" s="167">
        <v>33.23</v>
      </c>
      <c r="D350" s="168" t="s">
        <v>13</v>
      </c>
      <c r="E350" s="169" t="s">
        <v>12</v>
      </c>
      <c r="F350" s="170" t="s">
        <v>21</v>
      </c>
      <c r="G350" s="173"/>
      <c r="H350" s="123">
        <v>0</v>
      </c>
      <c r="I350" s="235">
        <v>8</v>
      </c>
      <c r="J350" s="236">
        <f t="shared" si="6"/>
        <v>265.84</v>
      </c>
    </row>
    <row r="351" spans="1:10" ht="15">
      <c r="A351" s="167" t="s">
        <v>510</v>
      </c>
      <c r="B351" s="167" t="s">
        <v>18</v>
      </c>
      <c r="C351" s="167">
        <v>17.67</v>
      </c>
      <c r="D351" s="168" t="s">
        <v>13</v>
      </c>
      <c r="E351" s="169" t="s">
        <v>12</v>
      </c>
      <c r="F351" s="170" t="s">
        <v>21</v>
      </c>
      <c r="G351" s="173"/>
      <c r="H351" s="123">
        <v>0</v>
      </c>
      <c r="I351" s="235">
        <v>8</v>
      </c>
      <c r="J351" s="236">
        <f t="shared" si="6"/>
        <v>141.36</v>
      </c>
    </row>
    <row r="352" spans="1:10" ht="15">
      <c r="A352" s="167" t="s">
        <v>511</v>
      </c>
      <c r="B352" s="167" t="s">
        <v>18</v>
      </c>
      <c r="C352" s="167">
        <v>16.42</v>
      </c>
      <c r="D352" s="168" t="s">
        <v>13</v>
      </c>
      <c r="E352" s="169" t="s">
        <v>12</v>
      </c>
      <c r="F352" s="170" t="s">
        <v>21</v>
      </c>
      <c r="G352" s="173"/>
      <c r="H352" s="123">
        <v>0</v>
      </c>
      <c r="I352" s="235">
        <v>8</v>
      </c>
      <c r="J352" s="236">
        <f t="shared" si="6"/>
        <v>131.36</v>
      </c>
    </row>
    <row r="353" spans="1:10" ht="15">
      <c r="A353" s="167" t="s">
        <v>512</v>
      </c>
      <c r="B353" s="167" t="s">
        <v>10</v>
      </c>
      <c r="C353" s="167">
        <v>6.45</v>
      </c>
      <c r="D353" s="168" t="s">
        <v>13</v>
      </c>
      <c r="E353" s="169" t="s">
        <v>12</v>
      </c>
      <c r="F353" s="170" t="s">
        <v>21</v>
      </c>
      <c r="G353" s="173"/>
      <c r="H353" s="123">
        <v>0</v>
      </c>
      <c r="I353" s="235">
        <v>8</v>
      </c>
      <c r="J353" s="236">
        <f t="shared" si="6"/>
        <v>51.6</v>
      </c>
    </row>
    <row r="354" spans="1:10" s="43" customFormat="1" ht="15">
      <c r="A354" s="167" t="s">
        <v>513</v>
      </c>
      <c r="B354" s="167" t="s">
        <v>18</v>
      </c>
      <c r="C354" s="167">
        <v>17.54</v>
      </c>
      <c r="D354" s="168" t="s">
        <v>13</v>
      </c>
      <c r="E354" s="169" t="s">
        <v>12</v>
      </c>
      <c r="F354" s="170" t="s">
        <v>21</v>
      </c>
      <c r="G354" s="173"/>
      <c r="H354" s="123">
        <v>0</v>
      </c>
      <c r="I354" s="235">
        <v>8</v>
      </c>
      <c r="J354" s="236">
        <f t="shared" si="6"/>
        <v>140.32</v>
      </c>
    </row>
    <row r="355" spans="1:10" s="43" customFormat="1" ht="15">
      <c r="A355" s="167" t="s">
        <v>514</v>
      </c>
      <c r="B355" s="167" t="s">
        <v>22</v>
      </c>
      <c r="C355" s="167">
        <v>35.62</v>
      </c>
      <c r="D355" s="168" t="s">
        <v>13</v>
      </c>
      <c r="E355" s="169" t="s">
        <v>12</v>
      </c>
      <c r="F355" s="170" t="s">
        <v>21</v>
      </c>
      <c r="G355" s="173"/>
      <c r="H355" s="123">
        <v>0</v>
      </c>
      <c r="I355" s="235">
        <v>8</v>
      </c>
      <c r="J355" s="236">
        <f t="shared" si="6"/>
        <v>284.96</v>
      </c>
    </row>
    <row r="356" spans="1:10" s="43" customFormat="1" ht="15">
      <c r="A356" s="167" t="s">
        <v>515</v>
      </c>
      <c r="B356" s="167" t="s">
        <v>18</v>
      </c>
      <c r="C356" s="167">
        <v>14.25</v>
      </c>
      <c r="D356" s="168" t="s">
        <v>13</v>
      </c>
      <c r="E356" s="169" t="s">
        <v>12</v>
      </c>
      <c r="F356" s="170" t="s">
        <v>21</v>
      </c>
      <c r="G356" s="173"/>
      <c r="H356" s="123">
        <v>0</v>
      </c>
      <c r="I356" s="235">
        <v>8</v>
      </c>
      <c r="J356" s="236">
        <f t="shared" si="6"/>
        <v>114</v>
      </c>
    </row>
    <row r="357" spans="1:10" s="43" customFormat="1" ht="15">
      <c r="A357" s="167" t="s">
        <v>516</v>
      </c>
      <c r="B357" s="167" t="s">
        <v>18</v>
      </c>
      <c r="C357" s="167">
        <v>15.62</v>
      </c>
      <c r="D357" s="168" t="s">
        <v>13</v>
      </c>
      <c r="E357" s="169" t="s">
        <v>12</v>
      </c>
      <c r="F357" s="170" t="s">
        <v>21</v>
      </c>
      <c r="G357" s="173"/>
      <c r="H357" s="123">
        <v>0</v>
      </c>
      <c r="I357" s="235">
        <v>8</v>
      </c>
      <c r="J357" s="236">
        <f t="shared" si="6"/>
        <v>124.96</v>
      </c>
    </row>
    <row r="358" spans="1:10" s="43" customFormat="1" ht="15">
      <c r="A358" s="167" t="s">
        <v>517</v>
      </c>
      <c r="B358" s="167" t="s">
        <v>18</v>
      </c>
      <c r="C358" s="167">
        <v>31.19</v>
      </c>
      <c r="D358" s="168" t="s">
        <v>13</v>
      </c>
      <c r="E358" s="169" t="s">
        <v>12</v>
      </c>
      <c r="F358" s="170" t="s">
        <v>21</v>
      </c>
      <c r="G358" s="173"/>
      <c r="H358" s="123">
        <v>0</v>
      </c>
      <c r="I358" s="235">
        <v>8</v>
      </c>
      <c r="J358" s="236">
        <f t="shared" si="6"/>
        <v>249.52</v>
      </c>
    </row>
    <row r="359" spans="1:10" s="43" customFormat="1" ht="15">
      <c r="A359" s="167" t="s">
        <v>518</v>
      </c>
      <c r="B359" s="167" t="s">
        <v>18</v>
      </c>
      <c r="C359" s="167">
        <v>16.12</v>
      </c>
      <c r="D359" s="168" t="s">
        <v>19</v>
      </c>
      <c r="E359" s="169" t="s">
        <v>12</v>
      </c>
      <c r="F359" s="170" t="s">
        <v>21</v>
      </c>
      <c r="G359" s="173"/>
      <c r="H359" s="123">
        <v>0</v>
      </c>
      <c r="I359" s="235">
        <v>8</v>
      </c>
      <c r="J359" s="236">
        <f t="shared" si="6"/>
        <v>128.96</v>
      </c>
    </row>
    <row r="360" spans="1:10" s="43" customFormat="1" ht="15">
      <c r="A360" s="167" t="s">
        <v>519</v>
      </c>
      <c r="B360" s="167" t="s">
        <v>18</v>
      </c>
      <c r="C360" s="167">
        <v>16.5</v>
      </c>
      <c r="D360" s="168" t="s">
        <v>19</v>
      </c>
      <c r="E360" s="169" t="s">
        <v>12</v>
      </c>
      <c r="F360" s="170" t="s">
        <v>21</v>
      </c>
      <c r="G360" s="173"/>
      <c r="H360" s="123">
        <v>0</v>
      </c>
      <c r="I360" s="235">
        <v>8</v>
      </c>
      <c r="J360" s="236">
        <f t="shared" si="6"/>
        <v>132</v>
      </c>
    </row>
    <row r="361" spans="1:10" s="43" customFormat="1" ht="15">
      <c r="A361" s="167" t="s">
        <v>520</v>
      </c>
      <c r="B361" s="167" t="s">
        <v>18</v>
      </c>
      <c r="C361" s="167">
        <v>14.3</v>
      </c>
      <c r="D361" s="168" t="s">
        <v>19</v>
      </c>
      <c r="E361" s="169" t="s">
        <v>12</v>
      </c>
      <c r="F361" s="170" t="s">
        <v>21</v>
      </c>
      <c r="G361" s="173"/>
      <c r="H361" s="123">
        <v>0</v>
      </c>
      <c r="I361" s="235">
        <v>8</v>
      </c>
      <c r="J361" s="236">
        <f t="shared" si="6"/>
        <v>114.4</v>
      </c>
    </row>
    <row r="362" spans="1:10" s="43" customFormat="1" ht="15">
      <c r="A362" s="167" t="s">
        <v>521</v>
      </c>
      <c r="B362" s="167" t="s">
        <v>22</v>
      </c>
      <c r="C362" s="167">
        <v>47.47</v>
      </c>
      <c r="D362" s="168" t="s">
        <v>19</v>
      </c>
      <c r="E362" s="169" t="s">
        <v>12</v>
      </c>
      <c r="F362" s="170" t="s">
        <v>21</v>
      </c>
      <c r="G362" s="173"/>
      <c r="H362" s="123">
        <v>0</v>
      </c>
      <c r="I362" s="235">
        <v>8</v>
      </c>
      <c r="J362" s="236">
        <f t="shared" si="6"/>
        <v>379.76</v>
      </c>
    </row>
    <row r="363" spans="1:10" s="43" customFormat="1" ht="15">
      <c r="A363" s="167" t="s">
        <v>522</v>
      </c>
      <c r="B363" s="167" t="s">
        <v>283</v>
      </c>
      <c r="C363" s="167">
        <v>11.32</v>
      </c>
      <c r="D363" s="168" t="s">
        <v>13</v>
      </c>
      <c r="E363" s="169" t="s">
        <v>12</v>
      </c>
      <c r="F363" s="170" t="s">
        <v>21</v>
      </c>
      <c r="G363" s="173"/>
      <c r="H363" s="123">
        <v>0</v>
      </c>
      <c r="I363" s="235">
        <v>8</v>
      </c>
      <c r="J363" s="236">
        <f t="shared" si="6"/>
        <v>90.56</v>
      </c>
    </row>
    <row r="364" spans="1:10" s="43" customFormat="1" ht="15">
      <c r="A364" s="167" t="s">
        <v>523</v>
      </c>
      <c r="B364" s="167" t="s">
        <v>377</v>
      </c>
      <c r="C364" s="167">
        <v>7.13</v>
      </c>
      <c r="D364" s="168" t="s">
        <v>13</v>
      </c>
      <c r="E364" s="169" t="s">
        <v>12</v>
      </c>
      <c r="F364" s="170" t="s">
        <v>23</v>
      </c>
      <c r="G364" s="173"/>
      <c r="H364" s="123">
        <v>0</v>
      </c>
      <c r="I364" s="235">
        <v>21</v>
      </c>
      <c r="J364" s="236">
        <f t="shared" si="6"/>
        <v>149.73</v>
      </c>
    </row>
    <row r="365" spans="1:10" s="43" customFormat="1" ht="15">
      <c r="A365" s="167" t="s">
        <v>524</v>
      </c>
      <c r="B365" s="167" t="s">
        <v>18</v>
      </c>
      <c r="C365" s="167">
        <v>13.88</v>
      </c>
      <c r="D365" s="168" t="s">
        <v>13</v>
      </c>
      <c r="E365" s="169" t="s">
        <v>12</v>
      </c>
      <c r="F365" s="170" t="s">
        <v>21</v>
      </c>
      <c r="G365" s="173"/>
      <c r="H365" s="123">
        <v>0</v>
      </c>
      <c r="I365" s="235">
        <v>8</v>
      </c>
      <c r="J365" s="236">
        <f t="shared" si="6"/>
        <v>111.04</v>
      </c>
    </row>
    <row r="366" spans="1:10" s="43" customFormat="1" ht="15">
      <c r="A366" s="167" t="s">
        <v>525</v>
      </c>
      <c r="B366" s="167" t="s">
        <v>18</v>
      </c>
      <c r="C366" s="167">
        <v>13.38</v>
      </c>
      <c r="D366" s="168" t="s">
        <v>19</v>
      </c>
      <c r="E366" s="169" t="s">
        <v>12</v>
      </c>
      <c r="F366" s="170" t="s">
        <v>21</v>
      </c>
      <c r="G366" s="173"/>
      <c r="H366" s="123">
        <v>0</v>
      </c>
      <c r="I366" s="235">
        <v>8</v>
      </c>
      <c r="J366" s="236">
        <f t="shared" si="6"/>
        <v>107.04</v>
      </c>
    </row>
    <row r="367" spans="1:10" s="43" customFormat="1" ht="15">
      <c r="A367" s="167" t="s">
        <v>526</v>
      </c>
      <c r="B367" s="167" t="s">
        <v>18</v>
      </c>
      <c r="C367" s="167">
        <v>29.48</v>
      </c>
      <c r="D367" s="168" t="s">
        <v>13</v>
      </c>
      <c r="E367" s="169" t="s">
        <v>12</v>
      </c>
      <c r="F367" s="170" t="s">
        <v>21</v>
      </c>
      <c r="G367" s="173"/>
      <c r="H367" s="123">
        <v>0</v>
      </c>
      <c r="I367" s="235">
        <v>8</v>
      </c>
      <c r="J367" s="236">
        <f t="shared" si="6"/>
        <v>235.84</v>
      </c>
    </row>
    <row r="368" spans="1:10" s="43" customFormat="1" ht="15">
      <c r="A368" s="167" t="s">
        <v>527</v>
      </c>
      <c r="B368" s="167" t="s">
        <v>18</v>
      </c>
      <c r="C368" s="167">
        <v>14.59</v>
      </c>
      <c r="D368" s="168" t="s">
        <v>13</v>
      </c>
      <c r="E368" s="169" t="s">
        <v>12</v>
      </c>
      <c r="F368" s="170" t="s">
        <v>21</v>
      </c>
      <c r="G368" s="173"/>
      <c r="H368" s="123">
        <v>0</v>
      </c>
      <c r="I368" s="235">
        <v>8</v>
      </c>
      <c r="J368" s="236">
        <f t="shared" si="6"/>
        <v>116.72</v>
      </c>
    </row>
    <row r="369" spans="1:10" s="43" customFormat="1" ht="15">
      <c r="A369" s="167" t="s">
        <v>528</v>
      </c>
      <c r="B369" s="167" t="s">
        <v>18</v>
      </c>
      <c r="C369" s="167">
        <v>14.58</v>
      </c>
      <c r="D369" s="168" t="s">
        <v>13</v>
      </c>
      <c r="E369" s="169" t="s">
        <v>12</v>
      </c>
      <c r="F369" s="170" t="s">
        <v>21</v>
      </c>
      <c r="G369" s="173"/>
      <c r="H369" s="123">
        <v>0</v>
      </c>
      <c r="I369" s="235">
        <v>8</v>
      </c>
      <c r="J369" s="236">
        <f t="shared" si="6"/>
        <v>116.64</v>
      </c>
    </row>
    <row r="370" spans="1:10" s="43" customFormat="1" ht="15">
      <c r="A370" s="167" t="s">
        <v>529</v>
      </c>
      <c r="B370" s="167" t="s">
        <v>18</v>
      </c>
      <c r="C370" s="167">
        <v>29.43</v>
      </c>
      <c r="D370" s="168" t="s">
        <v>13</v>
      </c>
      <c r="E370" s="169" t="s">
        <v>12</v>
      </c>
      <c r="F370" s="170" t="s">
        <v>21</v>
      </c>
      <c r="G370" s="173"/>
      <c r="H370" s="123">
        <v>0</v>
      </c>
      <c r="I370" s="235">
        <v>8</v>
      </c>
      <c r="J370" s="236">
        <f t="shared" si="6"/>
        <v>235.44</v>
      </c>
    </row>
    <row r="371" spans="1:10" s="43" customFormat="1" ht="15">
      <c r="A371" s="167" t="s">
        <v>530</v>
      </c>
      <c r="B371" s="167" t="s">
        <v>18</v>
      </c>
      <c r="C371" s="167">
        <v>28.12</v>
      </c>
      <c r="D371" s="168" t="s">
        <v>13</v>
      </c>
      <c r="E371" s="169" t="s">
        <v>12</v>
      </c>
      <c r="F371" s="170" t="s">
        <v>21</v>
      </c>
      <c r="G371" s="173"/>
      <c r="H371" s="123">
        <v>0</v>
      </c>
      <c r="I371" s="235">
        <v>8</v>
      </c>
      <c r="J371" s="236">
        <f t="shared" si="6"/>
        <v>224.96</v>
      </c>
    </row>
    <row r="372" spans="1:10" s="43" customFormat="1" ht="15">
      <c r="A372" s="167" t="s">
        <v>531</v>
      </c>
      <c r="B372" s="167" t="s">
        <v>18</v>
      </c>
      <c r="C372" s="167">
        <v>14.39</v>
      </c>
      <c r="D372" s="168" t="s">
        <v>13</v>
      </c>
      <c r="E372" s="169" t="s">
        <v>12</v>
      </c>
      <c r="F372" s="170" t="s">
        <v>21</v>
      </c>
      <c r="G372" s="173"/>
      <c r="H372" s="123">
        <v>0</v>
      </c>
      <c r="I372" s="235">
        <v>8</v>
      </c>
      <c r="J372" s="236">
        <f t="shared" si="6"/>
        <v>115.12</v>
      </c>
    </row>
    <row r="373" spans="1:10" s="43" customFormat="1" ht="15">
      <c r="A373" s="167" t="s">
        <v>532</v>
      </c>
      <c r="B373" s="167" t="s">
        <v>18</v>
      </c>
      <c r="C373" s="167">
        <v>14.39</v>
      </c>
      <c r="D373" s="168" t="s">
        <v>13</v>
      </c>
      <c r="E373" s="169" t="s">
        <v>12</v>
      </c>
      <c r="F373" s="170" t="s">
        <v>21</v>
      </c>
      <c r="G373" s="173"/>
      <c r="H373" s="123">
        <v>0</v>
      </c>
      <c r="I373" s="235">
        <v>8</v>
      </c>
      <c r="J373" s="236">
        <f t="shared" si="6"/>
        <v>115.12</v>
      </c>
    </row>
    <row r="374" spans="1:10" s="43" customFormat="1" ht="15">
      <c r="A374" s="167" t="s">
        <v>533</v>
      </c>
      <c r="B374" s="167" t="s">
        <v>18</v>
      </c>
      <c r="C374" s="167">
        <v>13.88</v>
      </c>
      <c r="D374" s="168" t="s">
        <v>13</v>
      </c>
      <c r="E374" s="169" t="s">
        <v>12</v>
      </c>
      <c r="F374" s="170" t="s">
        <v>21</v>
      </c>
      <c r="G374" s="173"/>
      <c r="H374" s="123">
        <v>0</v>
      </c>
      <c r="I374" s="235">
        <v>8</v>
      </c>
      <c r="J374" s="236">
        <f t="shared" si="6"/>
        <v>111.04</v>
      </c>
    </row>
    <row r="375" spans="1:10" s="43" customFormat="1" ht="15">
      <c r="A375" s="167" t="s">
        <v>534</v>
      </c>
      <c r="B375" s="167" t="s">
        <v>18</v>
      </c>
      <c r="C375" s="167">
        <v>21.2</v>
      </c>
      <c r="D375" s="168" t="s">
        <v>13</v>
      </c>
      <c r="E375" s="169" t="s">
        <v>12</v>
      </c>
      <c r="F375" s="170" t="s">
        <v>21</v>
      </c>
      <c r="G375" s="173"/>
      <c r="H375" s="123">
        <v>0</v>
      </c>
      <c r="I375" s="235">
        <v>8</v>
      </c>
      <c r="J375" s="236">
        <f t="shared" si="6"/>
        <v>169.6</v>
      </c>
    </row>
    <row r="376" spans="1:10" s="43" customFormat="1" ht="15">
      <c r="A376" s="167" t="s">
        <v>535</v>
      </c>
      <c r="B376" s="167" t="s">
        <v>18</v>
      </c>
      <c r="C376" s="167">
        <v>18.54</v>
      </c>
      <c r="D376" s="168" t="s">
        <v>13</v>
      </c>
      <c r="E376" s="169" t="s">
        <v>12</v>
      </c>
      <c r="F376" s="170" t="s">
        <v>21</v>
      </c>
      <c r="G376" s="173"/>
      <c r="H376" s="123">
        <v>0</v>
      </c>
      <c r="I376" s="235">
        <v>8</v>
      </c>
      <c r="J376" s="236">
        <f t="shared" si="6"/>
        <v>148.32</v>
      </c>
    </row>
    <row r="377" spans="1:10" s="43" customFormat="1" ht="15">
      <c r="A377" s="167" t="s">
        <v>536</v>
      </c>
      <c r="B377" s="167" t="s">
        <v>18</v>
      </c>
      <c r="C377" s="167">
        <v>13.31</v>
      </c>
      <c r="D377" s="168" t="s">
        <v>13</v>
      </c>
      <c r="E377" s="169" t="s">
        <v>12</v>
      </c>
      <c r="F377" s="170" t="s">
        <v>21</v>
      </c>
      <c r="G377" s="173"/>
      <c r="H377" s="123">
        <v>0</v>
      </c>
      <c r="I377" s="235">
        <v>8</v>
      </c>
      <c r="J377" s="236">
        <f t="shared" si="6"/>
        <v>106.48</v>
      </c>
    </row>
    <row r="378" spans="1:10" s="43" customFormat="1" ht="15">
      <c r="A378" s="167" t="s">
        <v>537</v>
      </c>
      <c r="B378" s="167" t="s">
        <v>18</v>
      </c>
      <c r="C378" s="167">
        <v>17.78</v>
      </c>
      <c r="D378" s="168" t="s">
        <v>19</v>
      </c>
      <c r="E378" s="169" t="s">
        <v>12</v>
      </c>
      <c r="F378" s="170" t="s">
        <v>21</v>
      </c>
      <c r="G378" s="173"/>
      <c r="H378" s="123">
        <v>0</v>
      </c>
      <c r="I378" s="235">
        <v>8</v>
      </c>
      <c r="J378" s="236">
        <f t="shared" si="6"/>
        <v>142.24</v>
      </c>
    </row>
    <row r="379" spans="1:10" s="43" customFormat="1" ht="15">
      <c r="A379" s="167" t="s">
        <v>538</v>
      </c>
      <c r="B379" s="167" t="s">
        <v>18</v>
      </c>
      <c r="C379" s="167">
        <v>35.03</v>
      </c>
      <c r="D379" s="168" t="s">
        <v>13</v>
      </c>
      <c r="E379" s="169" t="s">
        <v>12</v>
      </c>
      <c r="F379" s="170" t="s">
        <v>21</v>
      </c>
      <c r="G379" s="173"/>
      <c r="H379" s="123">
        <v>0</v>
      </c>
      <c r="I379" s="235">
        <v>8</v>
      </c>
      <c r="J379" s="236">
        <f t="shared" si="6"/>
        <v>280.24</v>
      </c>
    </row>
    <row r="380" spans="1:10" s="43" customFormat="1" ht="15">
      <c r="A380" s="167" t="s">
        <v>539</v>
      </c>
      <c r="B380" s="167" t="s">
        <v>18</v>
      </c>
      <c r="C380" s="167">
        <v>16.3</v>
      </c>
      <c r="D380" s="168" t="s">
        <v>13</v>
      </c>
      <c r="E380" s="169" t="s">
        <v>12</v>
      </c>
      <c r="F380" s="170" t="s">
        <v>21</v>
      </c>
      <c r="G380" s="173"/>
      <c r="H380" s="123">
        <v>0</v>
      </c>
      <c r="I380" s="235">
        <v>8</v>
      </c>
      <c r="J380" s="236">
        <f t="shared" si="6"/>
        <v>130.4</v>
      </c>
    </row>
    <row r="381" spans="1:10" s="43" customFormat="1" ht="15">
      <c r="A381" s="167" t="s">
        <v>540</v>
      </c>
      <c r="B381" s="167" t="s">
        <v>18</v>
      </c>
      <c r="C381" s="167">
        <v>15.29</v>
      </c>
      <c r="D381" s="168" t="s">
        <v>13</v>
      </c>
      <c r="E381" s="169" t="s">
        <v>12</v>
      </c>
      <c r="F381" s="170" t="s">
        <v>21</v>
      </c>
      <c r="G381" s="173"/>
      <c r="H381" s="123">
        <v>0</v>
      </c>
      <c r="I381" s="235">
        <v>8</v>
      </c>
      <c r="J381" s="236">
        <f t="shared" si="6"/>
        <v>122.32</v>
      </c>
    </row>
    <row r="382" spans="1:10" s="43" customFormat="1" ht="15">
      <c r="A382" s="167" t="s">
        <v>541</v>
      </c>
      <c r="B382" s="167" t="s">
        <v>18</v>
      </c>
      <c r="C382" s="167">
        <v>13.83</v>
      </c>
      <c r="D382" s="168" t="s">
        <v>13</v>
      </c>
      <c r="E382" s="169" t="s">
        <v>12</v>
      </c>
      <c r="F382" s="170" t="s">
        <v>21</v>
      </c>
      <c r="G382" s="173"/>
      <c r="H382" s="123">
        <v>0</v>
      </c>
      <c r="I382" s="235">
        <v>8</v>
      </c>
      <c r="J382" s="236">
        <f t="shared" si="6"/>
        <v>110.64</v>
      </c>
    </row>
    <row r="383" spans="1:10" s="43" customFormat="1" ht="15">
      <c r="A383" s="167" t="s">
        <v>542</v>
      </c>
      <c r="B383" s="167" t="s">
        <v>18</v>
      </c>
      <c r="C383" s="167">
        <v>31.46</v>
      </c>
      <c r="D383" s="168" t="s">
        <v>13</v>
      </c>
      <c r="E383" s="169" t="s">
        <v>12</v>
      </c>
      <c r="F383" s="170" t="s">
        <v>21</v>
      </c>
      <c r="G383" s="173"/>
      <c r="H383" s="123">
        <v>0</v>
      </c>
      <c r="I383" s="235">
        <v>8</v>
      </c>
      <c r="J383" s="236">
        <f t="shared" si="6"/>
        <v>251.68</v>
      </c>
    </row>
    <row r="384" spans="1:10" s="43" customFormat="1" ht="15">
      <c r="A384" s="167" t="s">
        <v>543</v>
      </c>
      <c r="B384" s="167" t="s">
        <v>300</v>
      </c>
      <c r="C384" s="167">
        <v>17.43</v>
      </c>
      <c r="D384" s="168" t="s">
        <v>11</v>
      </c>
      <c r="E384" s="169" t="s">
        <v>14</v>
      </c>
      <c r="F384" s="170" t="s">
        <v>23</v>
      </c>
      <c r="G384" s="173"/>
      <c r="H384" s="123">
        <v>0</v>
      </c>
      <c r="I384" s="235">
        <v>21</v>
      </c>
      <c r="J384" s="236">
        <f t="shared" si="6"/>
        <v>366.03</v>
      </c>
    </row>
    <row r="385" spans="1:10" s="43" customFormat="1" ht="15">
      <c r="A385" s="167" t="s">
        <v>544</v>
      </c>
      <c r="B385" s="167" t="s">
        <v>451</v>
      </c>
      <c r="C385" s="167">
        <v>14.68</v>
      </c>
      <c r="D385" s="168" t="s">
        <v>11</v>
      </c>
      <c r="E385" s="169" t="s">
        <v>14</v>
      </c>
      <c r="F385" s="170" t="s">
        <v>23</v>
      </c>
      <c r="G385" s="173"/>
      <c r="H385" s="123">
        <v>0</v>
      </c>
      <c r="I385" s="235">
        <v>21</v>
      </c>
      <c r="J385" s="236">
        <f t="shared" si="6"/>
        <v>308.28</v>
      </c>
    </row>
    <row r="386" spans="1:10" s="43" customFormat="1" ht="15">
      <c r="A386" s="167" t="s">
        <v>545</v>
      </c>
      <c r="B386" s="167" t="s">
        <v>8</v>
      </c>
      <c r="C386" s="167">
        <v>491.01</v>
      </c>
      <c r="D386" s="168" t="s">
        <v>422</v>
      </c>
      <c r="E386" s="169" t="s">
        <v>14</v>
      </c>
      <c r="F386" s="170" t="s">
        <v>23</v>
      </c>
      <c r="G386" s="173"/>
      <c r="H386" s="123">
        <v>0</v>
      </c>
      <c r="I386" s="235">
        <v>21</v>
      </c>
      <c r="J386" s="236">
        <f t="shared" si="6"/>
        <v>10311.21</v>
      </c>
    </row>
    <row r="387" spans="1:10" s="43" customFormat="1" ht="15">
      <c r="A387" s="167" t="s">
        <v>546</v>
      </c>
      <c r="B387" s="167" t="s">
        <v>26</v>
      </c>
      <c r="C387" s="167">
        <v>27.82</v>
      </c>
      <c r="D387" s="168" t="s">
        <v>422</v>
      </c>
      <c r="E387" s="169" t="s">
        <v>14</v>
      </c>
      <c r="F387" s="170" t="s">
        <v>23</v>
      </c>
      <c r="G387" s="173"/>
      <c r="H387" s="123">
        <v>0</v>
      </c>
      <c r="I387" s="235">
        <v>21</v>
      </c>
      <c r="J387" s="236">
        <f t="shared" si="6"/>
        <v>584.22</v>
      </c>
    </row>
    <row r="388" spans="1:10" s="43" customFormat="1" ht="15">
      <c r="A388" s="167" t="s">
        <v>547</v>
      </c>
      <c r="B388" s="167" t="s">
        <v>26</v>
      </c>
      <c r="C388" s="167">
        <v>15.06</v>
      </c>
      <c r="D388" s="168" t="s">
        <v>422</v>
      </c>
      <c r="E388" s="169" t="s">
        <v>14</v>
      </c>
      <c r="F388" s="170" t="s">
        <v>23</v>
      </c>
      <c r="G388" s="173"/>
      <c r="H388" s="123">
        <v>0</v>
      </c>
      <c r="I388" s="235">
        <v>21</v>
      </c>
      <c r="J388" s="236">
        <f t="shared" si="6"/>
        <v>316.26</v>
      </c>
    </row>
    <row r="389" spans="1:10" s="43" customFormat="1" ht="15">
      <c r="A389" s="167" t="s">
        <v>548</v>
      </c>
      <c r="B389" s="167" t="s">
        <v>8</v>
      </c>
      <c r="C389" s="167">
        <v>62.33</v>
      </c>
      <c r="D389" s="168" t="s">
        <v>422</v>
      </c>
      <c r="E389" s="169" t="s">
        <v>14</v>
      </c>
      <c r="F389" s="170" t="s">
        <v>23</v>
      </c>
      <c r="G389" s="173"/>
      <c r="H389" s="123">
        <v>0</v>
      </c>
      <c r="I389" s="235">
        <v>21</v>
      </c>
      <c r="J389" s="236">
        <f t="shared" si="6"/>
        <v>1308.93</v>
      </c>
    </row>
    <row r="390" spans="1:10" s="43" customFormat="1" ht="15">
      <c r="A390" s="167" t="s">
        <v>549</v>
      </c>
      <c r="B390" s="167" t="s">
        <v>8</v>
      </c>
      <c r="C390" s="167">
        <v>125.96</v>
      </c>
      <c r="D390" s="168" t="s">
        <v>422</v>
      </c>
      <c r="E390" s="169" t="s">
        <v>14</v>
      </c>
      <c r="F390" s="170" t="s">
        <v>23</v>
      </c>
      <c r="G390" s="173"/>
      <c r="H390" s="123">
        <v>0</v>
      </c>
      <c r="I390" s="235">
        <v>21</v>
      </c>
      <c r="J390" s="236">
        <f t="shared" si="6"/>
        <v>2645.16</v>
      </c>
    </row>
    <row r="391" spans="1:10" s="43" customFormat="1" ht="15">
      <c r="A391" s="167" t="s">
        <v>550</v>
      </c>
      <c r="B391" s="167" t="s">
        <v>300</v>
      </c>
      <c r="C391" s="167">
        <v>12.63</v>
      </c>
      <c r="D391" s="168" t="s">
        <v>11</v>
      </c>
      <c r="E391" s="169" t="s">
        <v>14</v>
      </c>
      <c r="F391" s="170" t="s">
        <v>23</v>
      </c>
      <c r="G391" s="173"/>
      <c r="H391" s="123">
        <v>0</v>
      </c>
      <c r="I391" s="235">
        <v>21</v>
      </c>
      <c r="J391" s="236">
        <f t="shared" si="6"/>
        <v>265.23</v>
      </c>
    </row>
    <row r="392" spans="1:10" s="43" customFormat="1" ht="15">
      <c r="A392" s="167" t="s">
        <v>551</v>
      </c>
      <c r="B392" s="167" t="s">
        <v>451</v>
      </c>
      <c r="C392" s="167">
        <v>5.3</v>
      </c>
      <c r="D392" s="168" t="s">
        <v>11</v>
      </c>
      <c r="E392" s="169" t="s">
        <v>14</v>
      </c>
      <c r="F392" s="170" t="s">
        <v>23</v>
      </c>
      <c r="G392" s="173"/>
      <c r="H392" s="123">
        <v>0</v>
      </c>
      <c r="I392" s="235">
        <v>21</v>
      </c>
      <c r="J392" s="236">
        <f t="shared" si="6"/>
        <v>111.3</v>
      </c>
    </row>
    <row r="393" spans="1:10" s="43" customFormat="1" ht="15">
      <c r="A393" s="167" t="s">
        <v>93</v>
      </c>
      <c r="B393" s="167" t="s">
        <v>18</v>
      </c>
      <c r="C393" s="167">
        <v>14.37</v>
      </c>
      <c r="D393" s="168" t="s">
        <v>13</v>
      </c>
      <c r="E393" s="169" t="s">
        <v>12</v>
      </c>
      <c r="F393" s="170" t="s">
        <v>362</v>
      </c>
      <c r="G393" s="173"/>
      <c r="H393" s="123">
        <v>0</v>
      </c>
      <c r="I393" s="235">
        <v>8</v>
      </c>
      <c r="J393" s="236">
        <f t="shared" si="6"/>
        <v>114.96</v>
      </c>
    </row>
    <row r="394" spans="1:10" s="43" customFormat="1" ht="15">
      <c r="A394" s="167" t="s">
        <v>92</v>
      </c>
      <c r="B394" s="167" t="s">
        <v>18</v>
      </c>
      <c r="C394" s="167">
        <v>15.45</v>
      </c>
      <c r="D394" s="168" t="s">
        <v>13</v>
      </c>
      <c r="E394" s="169" t="s">
        <v>12</v>
      </c>
      <c r="F394" s="170" t="s">
        <v>362</v>
      </c>
      <c r="G394" s="173"/>
      <c r="H394" s="123">
        <v>0</v>
      </c>
      <c r="I394" s="235">
        <v>8</v>
      </c>
      <c r="J394" s="236">
        <f aca="true" t="shared" si="7" ref="J394:J457">C394*I394</f>
        <v>123.6</v>
      </c>
    </row>
    <row r="395" spans="1:10" s="43" customFormat="1" ht="15">
      <c r="A395" s="167" t="s">
        <v>91</v>
      </c>
      <c r="B395" s="167" t="s">
        <v>18</v>
      </c>
      <c r="C395" s="167">
        <v>35.2</v>
      </c>
      <c r="D395" s="168" t="s">
        <v>13</v>
      </c>
      <c r="E395" s="169" t="s">
        <v>12</v>
      </c>
      <c r="F395" s="170" t="s">
        <v>362</v>
      </c>
      <c r="G395" s="173"/>
      <c r="H395" s="123">
        <v>0</v>
      </c>
      <c r="I395" s="235">
        <v>8</v>
      </c>
      <c r="J395" s="236">
        <f t="shared" si="7"/>
        <v>281.6</v>
      </c>
    </row>
    <row r="396" spans="1:10" s="43" customFormat="1" ht="15">
      <c r="A396" s="172" t="s">
        <v>163</v>
      </c>
      <c r="B396" s="167" t="s">
        <v>18</v>
      </c>
      <c r="C396" s="167">
        <v>19.86</v>
      </c>
      <c r="D396" s="168" t="s">
        <v>19</v>
      </c>
      <c r="E396" s="169" t="s">
        <v>12</v>
      </c>
      <c r="F396" s="170" t="s">
        <v>362</v>
      </c>
      <c r="G396" s="173"/>
      <c r="H396" s="123">
        <v>0</v>
      </c>
      <c r="I396" s="235">
        <v>8</v>
      </c>
      <c r="J396" s="236">
        <f t="shared" si="7"/>
        <v>158.88</v>
      </c>
    </row>
    <row r="397" spans="1:10" s="43" customFormat="1" ht="15">
      <c r="A397" s="167" t="s">
        <v>90</v>
      </c>
      <c r="B397" s="167" t="s">
        <v>18</v>
      </c>
      <c r="C397" s="167">
        <v>14.71</v>
      </c>
      <c r="D397" s="168" t="s">
        <v>13</v>
      </c>
      <c r="E397" s="169" t="s">
        <v>12</v>
      </c>
      <c r="F397" s="170" t="s">
        <v>362</v>
      </c>
      <c r="G397" s="173"/>
      <c r="H397" s="123">
        <v>0</v>
      </c>
      <c r="I397" s="235">
        <v>8</v>
      </c>
      <c r="J397" s="236">
        <f t="shared" si="7"/>
        <v>117.68</v>
      </c>
    </row>
    <row r="398" spans="1:10" s="43" customFormat="1" ht="15">
      <c r="A398" s="167" t="s">
        <v>89</v>
      </c>
      <c r="B398" s="167" t="s">
        <v>18</v>
      </c>
      <c r="C398" s="167">
        <v>33.75</v>
      </c>
      <c r="D398" s="168" t="s">
        <v>13</v>
      </c>
      <c r="E398" s="169" t="s">
        <v>12</v>
      </c>
      <c r="F398" s="170" t="s">
        <v>362</v>
      </c>
      <c r="G398" s="173"/>
      <c r="H398" s="123">
        <v>0</v>
      </c>
      <c r="I398" s="235">
        <v>8</v>
      </c>
      <c r="J398" s="236">
        <f t="shared" si="7"/>
        <v>270</v>
      </c>
    </row>
    <row r="399" spans="1:10" s="43" customFormat="1" ht="15">
      <c r="A399" s="167" t="s">
        <v>87</v>
      </c>
      <c r="B399" s="167" t="s">
        <v>18</v>
      </c>
      <c r="C399" s="167">
        <v>38.72</v>
      </c>
      <c r="D399" s="168" t="s">
        <v>13</v>
      </c>
      <c r="E399" s="169" t="s">
        <v>12</v>
      </c>
      <c r="F399" s="170" t="s">
        <v>362</v>
      </c>
      <c r="G399" s="173"/>
      <c r="H399" s="123">
        <v>0</v>
      </c>
      <c r="I399" s="235">
        <v>8</v>
      </c>
      <c r="J399" s="236">
        <f t="shared" si="7"/>
        <v>309.76</v>
      </c>
    </row>
    <row r="400" spans="1:10" s="43" customFormat="1" ht="15">
      <c r="A400" s="167" t="s">
        <v>86</v>
      </c>
      <c r="B400" s="167" t="s">
        <v>18</v>
      </c>
      <c r="C400" s="167">
        <v>21.35</v>
      </c>
      <c r="D400" s="168" t="s">
        <v>13</v>
      </c>
      <c r="E400" s="169" t="s">
        <v>12</v>
      </c>
      <c r="F400" s="170" t="s">
        <v>362</v>
      </c>
      <c r="G400" s="173"/>
      <c r="H400" s="123">
        <v>0</v>
      </c>
      <c r="I400" s="235">
        <v>8</v>
      </c>
      <c r="J400" s="236">
        <f t="shared" si="7"/>
        <v>170.8</v>
      </c>
    </row>
    <row r="401" spans="1:10" s="43" customFormat="1" ht="15">
      <c r="A401" s="167" t="s">
        <v>85</v>
      </c>
      <c r="B401" s="167" t="s">
        <v>18</v>
      </c>
      <c r="C401" s="167">
        <v>17.45</v>
      </c>
      <c r="D401" s="168" t="s">
        <v>13</v>
      </c>
      <c r="E401" s="169" t="s">
        <v>12</v>
      </c>
      <c r="F401" s="170" t="s">
        <v>362</v>
      </c>
      <c r="G401" s="173"/>
      <c r="H401" s="123">
        <v>0</v>
      </c>
      <c r="I401" s="235">
        <v>8</v>
      </c>
      <c r="J401" s="236">
        <f t="shared" si="7"/>
        <v>139.6</v>
      </c>
    </row>
    <row r="402" spans="1:10" s="43" customFormat="1" ht="15">
      <c r="A402" s="167" t="s">
        <v>84</v>
      </c>
      <c r="B402" s="167" t="s">
        <v>18</v>
      </c>
      <c r="C402" s="167">
        <v>32.26</v>
      </c>
      <c r="D402" s="168" t="s">
        <v>13</v>
      </c>
      <c r="E402" s="169" t="s">
        <v>12</v>
      </c>
      <c r="F402" s="170" t="s">
        <v>362</v>
      </c>
      <c r="G402" s="173"/>
      <c r="H402" s="123">
        <v>0</v>
      </c>
      <c r="I402" s="235">
        <v>8</v>
      </c>
      <c r="J402" s="236">
        <f t="shared" si="7"/>
        <v>258.08</v>
      </c>
    </row>
    <row r="403" spans="1:10" s="43" customFormat="1" ht="15">
      <c r="A403" s="167" t="s">
        <v>82</v>
      </c>
      <c r="B403" s="167" t="s">
        <v>18</v>
      </c>
      <c r="C403" s="167">
        <v>16.26</v>
      </c>
      <c r="D403" s="168" t="s">
        <v>19</v>
      </c>
      <c r="E403" s="169" t="s">
        <v>12</v>
      </c>
      <c r="F403" s="170" t="s">
        <v>362</v>
      </c>
      <c r="G403" s="173"/>
      <c r="H403" s="123">
        <v>0</v>
      </c>
      <c r="I403" s="235">
        <v>8</v>
      </c>
      <c r="J403" s="236">
        <f t="shared" si="7"/>
        <v>130.08</v>
      </c>
    </row>
    <row r="404" spans="1:10" s="43" customFormat="1" ht="15">
      <c r="A404" s="167" t="s">
        <v>83</v>
      </c>
      <c r="B404" s="167" t="s">
        <v>8</v>
      </c>
      <c r="C404" s="167">
        <v>4.52</v>
      </c>
      <c r="D404" s="168" t="s">
        <v>422</v>
      </c>
      <c r="E404" s="169" t="s">
        <v>216</v>
      </c>
      <c r="F404" s="170" t="s">
        <v>368</v>
      </c>
      <c r="G404" s="173"/>
      <c r="H404" s="123">
        <v>0</v>
      </c>
      <c r="I404" s="235">
        <v>21</v>
      </c>
      <c r="J404" s="236">
        <f t="shared" si="7"/>
        <v>94.91999999999999</v>
      </c>
    </row>
    <row r="405" spans="1:10" s="43" customFormat="1" ht="15">
      <c r="A405" s="167" t="s">
        <v>81</v>
      </c>
      <c r="B405" s="167" t="s">
        <v>359</v>
      </c>
      <c r="C405" s="167">
        <v>5.26</v>
      </c>
      <c r="D405" s="168" t="s">
        <v>13</v>
      </c>
      <c r="E405" s="169" t="s">
        <v>12</v>
      </c>
      <c r="F405" s="170" t="s">
        <v>362</v>
      </c>
      <c r="G405" s="173"/>
      <c r="H405" s="123">
        <v>0</v>
      </c>
      <c r="I405" s="235">
        <v>8</v>
      </c>
      <c r="J405" s="236">
        <f t="shared" si="7"/>
        <v>42.08</v>
      </c>
    </row>
    <row r="406" spans="1:10" s="43" customFormat="1" ht="15">
      <c r="A406" s="167" t="s">
        <v>80</v>
      </c>
      <c r="B406" s="167" t="s">
        <v>18</v>
      </c>
      <c r="C406" s="167">
        <v>32.38</v>
      </c>
      <c r="D406" s="168" t="s">
        <v>13</v>
      </c>
      <c r="E406" s="169" t="s">
        <v>12</v>
      </c>
      <c r="F406" s="170" t="s">
        <v>362</v>
      </c>
      <c r="G406" s="173"/>
      <c r="H406" s="123">
        <v>0</v>
      </c>
      <c r="I406" s="235">
        <v>8</v>
      </c>
      <c r="J406" s="236">
        <f t="shared" si="7"/>
        <v>259.04</v>
      </c>
    </row>
    <row r="407" spans="1:10" s="43" customFormat="1" ht="15">
      <c r="A407" s="167" t="s">
        <v>79</v>
      </c>
      <c r="B407" s="167" t="s">
        <v>18</v>
      </c>
      <c r="C407" s="167">
        <v>32.94</v>
      </c>
      <c r="D407" s="168" t="s">
        <v>13</v>
      </c>
      <c r="E407" s="169" t="s">
        <v>12</v>
      </c>
      <c r="F407" s="170" t="s">
        <v>362</v>
      </c>
      <c r="G407" s="173"/>
      <c r="H407" s="123">
        <v>0</v>
      </c>
      <c r="I407" s="235">
        <v>8</v>
      </c>
      <c r="J407" s="236">
        <f t="shared" si="7"/>
        <v>263.52</v>
      </c>
    </row>
    <row r="408" spans="1:10" s="43" customFormat="1" ht="15">
      <c r="A408" s="167" t="s">
        <v>78</v>
      </c>
      <c r="B408" s="167" t="s">
        <v>18</v>
      </c>
      <c r="C408" s="167">
        <v>35.22</v>
      </c>
      <c r="D408" s="168" t="s">
        <v>13</v>
      </c>
      <c r="E408" s="169" t="s">
        <v>12</v>
      </c>
      <c r="F408" s="170" t="s">
        <v>362</v>
      </c>
      <c r="G408" s="173"/>
      <c r="H408" s="123">
        <v>0</v>
      </c>
      <c r="I408" s="235">
        <v>8</v>
      </c>
      <c r="J408" s="236">
        <f t="shared" si="7"/>
        <v>281.76</v>
      </c>
    </row>
    <row r="409" spans="1:10" s="43" customFormat="1" ht="15">
      <c r="A409" s="167" t="s">
        <v>77</v>
      </c>
      <c r="B409" s="167" t="s">
        <v>552</v>
      </c>
      <c r="C409" s="167">
        <v>4.28</v>
      </c>
      <c r="D409" s="168" t="s">
        <v>13</v>
      </c>
      <c r="E409" s="169" t="s">
        <v>12</v>
      </c>
      <c r="F409" s="170" t="s">
        <v>362</v>
      </c>
      <c r="G409" s="173"/>
      <c r="H409" s="123">
        <v>0</v>
      </c>
      <c r="I409" s="235">
        <v>8</v>
      </c>
      <c r="J409" s="236">
        <f t="shared" si="7"/>
        <v>34.24</v>
      </c>
    </row>
    <row r="410" spans="1:10" s="43" customFormat="1" ht="15">
      <c r="A410" s="167" t="s">
        <v>76</v>
      </c>
      <c r="B410" s="167" t="s">
        <v>18</v>
      </c>
      <c r="C410" s="167">
        <v>20.53</v>
      </c>
      <c r="D410" s="168" t="s">
        <v>19</v>
      </c>
      <c r="E410" s="169" t="s">
        <v>12</v>
      </c>
      <c r="F410" s="170" t="s">
        <v>362</v>
      </c>
      <c r="G410" s="173"/>
      <c r="H410" s="123">
        <v>0</v>
      </c>
      <c r="I410" s="235">
        <v>8</v>
      </c>
      <c r="J410" s="236">
        <f t="shared" si="7"/>
        <v>164.24</v>
      </c>
    </row>
    <row r="411" spans="1:10" s="43" customFormat="1" ht="15">
      <c r="A411" s="167" t="s">
        <v>75</v>
      </c>
      <c r="B411" s="167" t="s">
        <v>18</v>
      </c>
      <c r="C411" s="167">
        <v>34.69</v>
      </c>
      <c r="D411" s="168" t="s">
        <v>19</v>
      </c>
      <c r="E411" s="169" t="s">
        <v>12</v>
      </c>
      <c r="F411" s="170" t="s">
        <v>362</v>
      </c>
      <c r="G411" s="173"/>
      <c r="H411" s="123">
        <v>0</v>
      </c>
      <c r="I411" s="235">
        <v>8</v>
      </c>
      <c r="J411" s="236">
        <f t="shared" si="7"/>
        <v>277.52</v>
      </c>
    </row>
    <row r="412" spans="1:10" s="43" customFormat="1" ht="15">
      <c r="A412" s="167" t="s">
        <v>74</v>
      </c>
      <c r="B412" s="167" t="s">
        <v>18</v>
      </c>
      <c r="C412" s="167">
        <v>16.93</v>
      </c>
      <c r="D412" s="168" t="s">
        <v>19</v>
      </c>
      <c r="E412" s="169" t="s">
        <v>12</v>
      </c>
      <c r="F412" s="170" t="s">
        <v>362</v>
      </c>
      <c r="G412" s="173"/>
      <c r="H412" s="123">
        <v>0</v>
      </c>
      <c r="I412" s="235">
        <v>8</v>
      </c>
      <c r="J412" s="236">
        <f t="shared" si="7"/>
        <v>135.44</v>
      </c>
    </row>
    <row r="413" spans="1:10" s="43" customFormat="1" ht="15">
      <c r="A413" s="167" t="s">
        <v>73</v>
      </c>
      <c r="B413" s="167" t="s">
        <v>22</v>
      </c>
      <c r="C413" s="167">
        <v>52.27</v>
      </c>
      <c r="D413" s="168" t="s">
        <v>19</v>
      </c>
      <c r="E413" s="169" t="s">
        <v>12</v>
      </c>
      <c r="F413" s="170" t="s">
        <v>362</v>
      </c>
      <c r="G413" s="173"/>
      <c r="H413" s="123">
        <v>0</v>
      </c>
      <c r="I413" s="235">
        <v>8</v>
      </c>
      <c r="J413" s="236">
        <f t="shared" si="7"/>
        <v>418.16</v>
      </c>
    </row>
    <row r="414" spans="1:10" s="43" customFormat="1" ht="15">
      <c r="A414" s="167" t="s">
        <v>72</v>
      </c>
      <c r="B414" s="167" t="s">
        <v>18</v>
      </c>
      <c r="C414" s="167">
        <v>34.52</v>
      </c>
      <c r="D414" s="168" t="s">
        <v>19</v>
      </c>
      <c r="E414" s="169" t="s">
        <v>12</v>
      </c>
      <c r="F414" s="170" t="s">
        <v>362</v>
      </c>
      <c r="G414" s="173"/>
      <c r="H414" s="123">
        <v>0</v>
      </c>
      <c r="I414" s="235">
        <v>8</v>
      </c>
      <c r="J414" s="236">
        <f t="shared" si="7"/>
        <v>276.16</v>
      </c>
    </row>
    <row r="415" spans="1:10" s="43" customFormat="1" ht="15">
      <c r="A415" s="167" t="s">
        <v>71</v>
      </c>
      <c r="B415" s="167" t="s">
        <v>18</v>
      </c>
      <c r="C415" s="167">
        <v>34.4</v>
      </c>
      <c r="D415" s="168" t="s">
        <v>19</v>
      </c>
      <c r="E415" s="169" t="s">
        <v>12</v>
      </c>
      <c r="F415" s="170" t="s">
        <v>362</v>
      </c>
      <c r="G415" s="173"/>
      <c r="H415" s="123">
        <v>0</v>
      </c>
      <c r="I415" s="235">
        <v>8</v>
      </c>
      <c r="J415" s="236">
        <f t="shared" si="7"/>
        <v>275.2</v>
      </c>
    </row>
    <row r="416" spans="1:10" s="43" customFormat="1" ht="15">
      <c r="A416" s="167" t="s">
        <v>70</v>
      </c>
      <c r="B416" s="167" t="s">
        <v>18</v>
      </c>
      <c r="C416" s="167">
        <v>34.46</v>
      </c>
      <c r="D416" s="168" t="s">
        <v>19</v>
      </c>
      <c r="E416" s="169" t="s">
        <v>12</v>
      </c>
      <c r="F416" s="170" t="s">
        <v>362</v>
      </c>
      <c r="G416" s="173"/>
      <c r="H416" s="123">
        <v>0</v>
      </c>
      <c r="I416" s="235">
        <v>8</v>
      </c>
      <c r="J416" s="236">
        <f t="shared" si="7"/>
        <v>275.68</v>
      </c>
    </row>
    <row r="417" spans="1:10" s="43" customFormat="1" ht="15">
      <c r="A417" s="167" t="s">
        <v>68</v>
      </c>
      <c r="B417" s="167" t="s">
        <v>18</v>
      </c>
      <c r="C417" s="167">
        <v>20.62</v>
      </c>
      <c r="D417" s="168" t="s">
        <v>19</v>
      </c>
      <c r="E417" s="169" t="s">
        <v>12</v>
      </c>
      <c r="F417" s="170" t="s">
        <v>362</v>
      </c>
      <c r="G417" s="173"/>
      <c r="H417" s="123">
        <v>0</v>
      </c>
      <c r="I417" s="235">
        <v>8</v>
      </c>
      <c r="J417" s="236">
        <f t="shared" si="7"/>
        <v>164.96</v>
      </c>
    </row>
    <row r="418" spans="1:10" s="43" customFormat="1" ht="15">
      <c r="A418" s="167" t="s">
        <v>69</v>
      </c>
      <c r="B418" s="167" t="s">
        <v>18</v>
      </c>
      <c r="C418" s="167">
        <v>31.98</v>
      </c>
      <c r="D418" s="168" t="s">
        <v>13</v>
      </c>
      <c r="E418" s="169" t="s">
        <v>12</v>
      </c>
      <c r="F418" s="170" t="s">
        <v>362</v>
      </c>
      <c r="G418" s="173"/>
      <c r="H418" s="123">
        <v>0</v>
      </c>
      <c r="I418" s="235">
        <v>8</v>
      </c>
      <c r="J418" s="236">
        <f t="shared" si="7"/>
        <v>255.84</v>
      </c>
    </row>
    <row r="419" spans="1:10" s="43" customFormat="1" ht="15">
      <c r="A419" s="167" t="s">
        <v>67</v>
      </c>
      <c r="B419" s="167" t="s">
        <v>18</v>
      </c>
      <c r="C419" s="167">
        <v>16.19</v>
      </c>
      <c r="D419" s="168" t="s">
        <v>19</v>
      </c>
      <c r="E419" s="169" t="s">
        <v>12</v>
      </c>
      <c r="F419" s="170" t="s">
        <v>362</v>
      </c>
      <c r="G419" s="173"/>
      <c r="H419" s="123">
        <v>0</v>
      </c>
      <c r="I419" s="235">
        <v>8</v>
      </c>
      <c r="J419" s="236">
        <f t="shared" si="7"/>
        <v>129.52</v>
      </c>
    </row>
    <row r="420" spans="1:10" s="43" customFormat="1" ht="15">
      <c r="A420" s="167" t="s">
        <v>66</v>
      </c>
      <c r="B420" s="167" t="s">
        <v>18</v>
      </c>
      <c r="C420" s="167">
        <v>15.74</v>
      </c>
      <c r="D420" s="168" t="s">
        <v>19</v>
      </c>
      <c r="E420" s="169" t="s">
        <v>12</v>
      </c>
      <c r="F420" s="170" t="s">
        <v>362</v>
      </c>
      <c r="G420" s="173"/>
      <c r="H420" s="123">
        <v>0</v>
      </c>
      <c r="I420" s="235">
        <v>8</v>
      </c>
      <c r="J420" s="236">
        <f t="shared" si="7"/>
        <v>125.92</v>
      </c>
    </row>
    <row r="421" spans="1:10" s="43" customFormat="1" ht="15">
      <c r="A421" s="167" t="s">
        <v>88</v>
      </c>
      <c r="B421" s="167" t="s">
        <v>18</v>
      </c>
      <c r="C421" s="167">
        <v>33.4</v>
      </c>
      <c r="D421" s="168" t="s">
        <v>19</v>
      </c>
      <c r="E421" s="169" t="s">
        <v>12</v>
      </c>
      <c r="F421" s="170" t="s">
        <v>362</v>
      </c>
      <c r="G421" s="173"/>
      <c r="H421" s="123">
        <v>0</v>
      </c>
      <c r="I421" s="235">
        <v>8</v>
      </c>
      <c r="J421" s="236">
        <f t="shared" si="7"/>
        <v>267.2</v>
      </c>
    </row>
    <row r="422" spans="1:10" s="43" customFormat="1" ht="15">
      <c r="A422" s="167" t="s">
        <v>553</v>
      </c>
      <c r="B422" s="167" t="s">
        <v>18</v>
      </c>
      <c r="C422" s="167">
        <v>16.13</v>
      </c>
      <c r="D422" s="168" t="s">
        <v>19</v>
      </c>
      <c r="E422" s="169" t="s">
        <v>12</v>
      </c>
      <c r="F422" s="170" t="s">
        <v>362</v>
      </c>
      <c r="G422" s="173"/>
      <c r="H422" s="123">
        <v>0</v>
      </c>
      <c r="I422" s="235">
        <v>8</v>
      </c>
      <c r="J422" s="236">
        <f t="shared" si="7"/>
        <v>129.04</v>
      </c>
    </row>
    <row r="423" spans="1:10" s="43" customFormat="1" ht="15">
      <c r="A423" s="167" t="s">
        <v>164</v>
      </c>
      <c r="B423" s="167" t="s">
        <v>18</v>
      </c>
      <c r="C423" s="167">
        <v>33.4</v>
      </c>
      <c r="D423" s="168" t="s">
        <v>13</v>
      </c>
      <c r="E423" s="169" t="s">
        <v>12</v>
      </c>
      <c r="F423" s="170" t="s">
        <v>362</v>
      </c>
      <c r="G423" s="173"/>
      <c r="H423" s="123">
        <v>0</v>
      </c>
      <c r="I423" s="235">
        <v>8</v>
      </c>
      <c r="J423" s="236">
        <f t="shared" si="7"/>
        <v>267.2</v>
      </c>
    </row>
    <row r="424" spans="1:10" s="43" customFormat="1" ht="15">
      <c r="A424" s="167" t="s">
        <v>165</v>
      </c>
      <c r="B424" s="167" t="s">
        <v>18</v>
      </c>
      <c r="C424" s="167">
        <v>31.98</v>
      </c>
      <c r="D424" s="168" t="s">
        <v>19</v>
      </c>
      <c r="E424" s="169" t="s">
        <v>12</v>
      </c>
      <c r="F424" s="170" t="s">
        <v>362</v>
      </c>
      <c r="G424" s="173"/>
      <c r="H424" s="123">
        <v>0</v>
      </c>
      <c r="I424" s="235">
        <v>8</v>
      </c>
      <c r="J424" s="236">
        <f t="shared" si="7"/>
        <v>255.84</v>
      </c>
    </row>
    <row r="425" spans="1:10" s="43" customFormat="1" ht="15">
      <c r="A425" s="167" t="s">
        <v>166</v>
      </c>
      <c r="B425" s="167" t="s">
        <v>18</v>
      </c>
      <c r="C425" s="167">
        <v>32.66</v>
      </c>
      <c r="D425" s="168" t="s">
        <v>19</v>
      </c>
      <c r="E425" s="169" t="s">
        <v>12</v>
      </c>
      <c r="F425" s="170" t="s">
        <v>362</v>
      </c>
      <c r="G425" s="173"/>
      <c r="H425" s="123">
        <v>0</v>
      </c>
      <c r="I425" s="235">
        <v>8</v>
      </c>
      <c r="J425" s="236">
        <f t="shared" si="7"/>
        <v>261.28</v>
      </c>
    </row>
    <row r="426" spans="1:10" s="43" customFormat="1" ht="15">
      <c r="A426" s="167" t="s">
        <v>167</v>
      </c>
      <c r="B426" s="167" t="s">
        <v>18</v>
      </c>
      <c r="C426" s="167">
        <v>20.98</v>
      </c>
      <c r="D426" s="168" t="s">
        <v>19</v>
      </c>
      <c r="E426" s="169" t="s">
        <v>12</v>
      </c>
      <c r="F426" s="170" t="s">
        <v>362</v>
      </c>
      <c r="G426" s="173"/>
      <c r="H426" s="123">
        <v>0</v>
      </c>
      <c r="I426" s="235">
        <v>8</v>
      </c>
      <c r="J426" s="236">
        <f t="shared" si="7"/>
        <v>167.84</v>
      </c>
    </row>
    <row r="427" spans="1:10" s="43" customFormat="1" ht="15">
      <c r="A427" s="167" t="s">
        <v>168</v>
      </c>
      <c r="B427" s="167" t="s">
        <v>18</v>
      </c>
      <c r="C427" s="167">
        <v>16.16</v>
      </c>
      <c r="D427" s="168" t="s">
        <v>19</v>
      </c>
      <c r="E427" s="169" t="s">
        <v>12</v>
      </c>
      <c r="F427" s="170" t="s">
        <v>362</v>
      </c>
      <c r="G427" s="173"/>
      <c r="H427" s="123">
        <v>0</v>
      </c>
      <c r="I427" s="235">
        <v>8</v>
      </c>
      <c r="J427" s="236">
        <f t="shared" si="7"/>
        <v>129.28</v>
      </c>
    </row>
    <row r="428" spans="1:10" s="43" customFormat="1" ht="15">
      <c r="A428" s="167" t="s">
        <v>169</v>
      </c>
      <c r="B428" s="167" t="s">
        <v>18</v>
      </c>
      <c r="C428" s="167">
        <v>15.59</v>
      </c>
      <c r="D428" s="168" t="s">
        <v>13</v>
      </c>
      <c r="E428" s="169" t="s">
        <v>12</v>
      </c>
      <c r="F428" s="170" t="s">
        <v>362</v>
      </c>
      <c r="G428" s="173"/>
      <c r="H428" s="123">
        <v>0</v>
      </c>
      <c r="I428" s="235">
        <v>8</v>
      </c>
      <c r="J428" s="236">
        <f t="shared" si="7"/>
        <v>124.72</v>
      </c>
    </row>
    <row r="429" spans="1:10" s="43" customFormat="1" ht="15">
      <c r="A429" s="167" t="s">
        <v>170</v>
      </c>
      <c r="B429" s="167" t="s">
        <v>18</v>
      </c>
      <c r="C429" s="167">
        <v>32.66</v>
      </c>
      <c r="D429" s="168" t="s">
        <v>13</v>
      </c>
      <c r="E429" s="169" t="s">
        <v>12</v>
      </c>
      <c r="F429" s="170" t="s">
        <v>362</v>
      </c>
      <c r="G429" s="173"/>
      <c r="H429" s="123">
        <v>0</v>
      </c>
      <c r="I429" s="235">
        <v>8</v>
      </c>
      <c r="J429" s="236">
        <f t="shared" si="7"/>
        <v>261.28</v>
      </c>
    </row>
    <row r="430" spans="1:10" s="43" customFormat="1" ht="15">
      <c r="A430" s="167" t="s">
        <v>554</v>
      </c>
      <c r="B430" s="167" t="s">
        <v>18</v>
      </c>
      <c r="C430" s="167">
        <v>17.12</v>
      </c>
      <c r="D430" s="168" t="s">
        <v>13</v>
      </c>
      <c r="E430" s="169" t="s">
        <v>12</v>
      </c>
      <c r="F430" s="170" t="s">
        <v>362</v>
      </c>
      <c r="G430" s="173"/>
      <c r="H430" s="123">
        <v>0</v>
      </c>
      <c r="I430" s="235">
        <v>8</v>
      </c>
      <c r="J430" s="236">
        <f t="shared" si="7"/>
        <v>136.96</v>
      </c>
    </row>
    <row r="431" spans="1:10" s="43" customFormat="1" ht="15">
      <c r="A431" s="167" t="s">
        <v>555</v>
      </c>
      <c r="B431" s="167" t="s">
        <v>18</v>
      </c>
      <c r="C431" s="167">
        <v>14.4</v>
      </c>
      <c r="D431" s="168" t="s">
        <v>13</v>
      </c>
      <c r="E431" s="169" t="s">
        <v>12</v>
      </c>
      <c r="F431" s="170" t="s">
        <v>362</v>
      </c>
      <c r="G431" s="173"/>
      <c r="H431" s="123">
        <v>0</v>
      </c>
      <c r="I431" s="235">
        <v>8</v>
      </c>
      <c r="J431" s="236">
        <f t="shared" si="7"/>
        <v>115.2</v>
      </c>
    </row>
    <row r="432" spans="1:10" s="43" customFormat="1" ht="15">
      <c r="A432" s="167" t="s">
        <v>556</v>
      </c>
      <c r="B432" s="167" t="s">
        <v>18</v>
      </c>
      <c r="C432" s="167">
        <v>17.69</v>
      </c>
      <c r="D432" s="168" t="s">
        <v>13</v>
      </c>
      <c r="E432" s="169" t="s">
        <v>12</v>
      </c>
      <c r="F432" s="170" t="s">
        <v>362</v>
      </c>
      <c r="G432" s="173"/>
      <c r="H432" s="123">
        <v>0</v>
      </c>
      <c r="I432" s="235">
        <v>8</v>
      </c>
      <c r="J432" s="236">
        <f t="shared" si="7"/>
        <v>141.52</v>
      </c>
    </row>
    <row r="433" spans="1:10" s="43" customFormat="1" ht="15">
      <c r="A433" s="167" t="s">
        <v>557</v>
      </c>
      <c r="B433" s="167" t="s">
        <v>18</v>
      </c>
      <c r="C433" s="167">
        <v>15.3</v>
      </c>
      <c r="D433" s="168" t="s">
        <v>13</v>
      </c>
      <c r="E433" s="169" t="s">
        <v>12</v>
      </c>
      <c r="F433" s="170" t="s">
        <v>362</v>
      </c>
      <c r="G433" s="173"/>
      <c r="H433" s="123">
        <v>0</v>
      </c>
      <c r="I433" s="235">
        <v>8</v>
      </c>
      <c r="J433" s="236">
        <f t="shared" si="7"/>
        <v>122.4</v>
      </c>
    </row>
    <row r="434" spans="1:10" s="43" customFormat="1" ht="15">
      <c r="A434" s="167" t="s">
        <v>558</v>
      </c>
      <c r="B434" s="167" t="s">
        <v>377</v>
      </c>
      <c r="C434" s="167">
        <v>10.09</v>
      </c>
      <c r="D434" s="168" t="s">
        <v>13</v>
      </c>
      <c r="E434" s="169" t="s">
        <v>14</v>
      </c>
      <c r="F434" s="170" t="s">
        <v>368</v>
      </c>
      <c r="G434" s="173"/>
      <c r="H434" s="123">
        <v>0</v>
      </c>
      <c r="I434" s="235">
        <v>21</v>
      </c>
      <c r="J434" s="236">
        <f t="shared" si="7"/>
        <v>211.89</v>
      </c>
    </row>
    <row r="435" spans="1:10" s="43" customFormat="1" ht="15">
      <c r="A435" s="167" t="s">
        <v>559</v>
      </c>
      <c r="B435" s="167" t="s">
        <v>22</v>
      </c>
      <c r="C435" s="167">
        <v>50.41</v>
      </c>
      <c r="D435" s="168" t="s">
        <v>19</v>
      </c>
      <c r="E435" s="169" t="s">
        <v>12</v>
      </c>
      <c r="F435" s="170" t="s">
        <v>362</v>
      </c>
      <c r="G435" s="173"/>
      <c r="H435" s="123">
        <v>0</v>
      </c>
      <c r="I435" s="235">
        <v>8</v>
      </c>
      <c r="J435" s="236">
        <f t="shared" si="7"/>
        <v>403.28</v>
      </c>
    </row>
    <row r="436" spans="1:10" s="43" customFormat="1" ht="15">
      <c r="A436" s="167" t="s">
        <v>560</v>
      </c>
      <c r="B436" s="167" t="s">
        <v>359</v>
      </c>
      <c r="C436" s="167">
        <v>17.73</v>
      </c>
      <c r="D436" s="168" t="s">
        <v>19</v>
      </c>
      <c r="E436" s="169" t="s">
        <v>12</v>
      </c>
      <c r="F436" s="170" t="s">
        <v>362</v>
      </c>
      <c r="G436" s="173"/>
      <c r="H436" s="123">
        <v>0</v>
      </c>
      <c r="I436" s="235">
        <v>8</v>
      </c>
      <c r="J436" s="236">
        <f t="shared" si="7"/>
        <v>141.84</v>
      </c>
    </row>
    <row r="437" spans="1:10" s="43" customFormat="1" ht="15">
      <c r="A437" s="167" t="s">
        <v>561</v>
      </c>
      <c r="B437" s="167" t="s">
        <v>18</v>
      </c>
      <c r="C437" s="167">
        <v>12.14</v>
      </c>
      <c r="D437" s="168" t="s">
        <v>13</v>
      </c>
      <c r="E437" s="169" t="s">
        <v>12</v>
      </c>
      <c r="F437" s="170" t="s">
        <v>362</v>
      </c>
      <c r="G437" s="173"/>
      <c r="H437" s="123">
        <v>0</v>
      </c>
      <c r="I437" s="235">
        <v>8</v>
      </c>
      <c r="J437" s="236">
        <f t="shared" si="7"/>
        <v>97.12</v>
      </c>
    </row>
    <row r="438" spans="1:10" s="43" customFormat="1" ht="15">
      <c r="A438" s="167" t="s">
        <v>562</v>
      </c>
      <c r="B438" s="167" t="s">
        <v>18</v>
      </c>
      <c r="C438" s="167">
        <v>17.88</v>
      </c>
      <c r="D438" s="168" t="s">
        <v>13</v>
      </c>
      <c r="E438" s="169" t="s">
        <v>12</v>
      </c>
      <c r="F438" s="170" t="s">
        <v>362</v>
      </c>
      <c r="G438" s="173"/>
      <c r="H438" s="123">
        <v>0</v>
      </c>
      <c r="I438" s="235">
        <v>8</v>
      </c>
      <c r="J438" s="236">
        <f t="shared" si="7"/>
        <v>143.04</v>
      </c>
    </row>
    <row r="439" spans="1:10" s="43" customFormat="1" ht="15">
      <c r="A439" s="167" t="s">
        <v>563</v>
      </c>
      <c r="B439" s="167" t="s">
        <v>18</v>
      </c>
      <c r="C439" s="167">
        <v>16.01</v>
      </c>
      <c r="D439" s="168" t="s">
        <v>13</v>
      </c>
      <c r="E439" s="169" t="s">
        <v>12</v>
      </c>
      <c r="F439" s="170" t="s">
        <v>362</v>
      </c>
      <c r="G439" s="173"/>
      <c r="H439" s="123">
        <v>0</v>
      </c>
      <c r="I439" s="235">
        <v>8</v>
      </c>
      <c r="J439" s="236">
        <f t="shared" si="7"/>
        <v>128.08</v>
      </c>
    </row>
    <row r="440" spans="1:10" s="43" customFormat="1" ht="15">
      <c r="A440" s="167" t="s">
        <v>564</v>
      </c>
      <c r="B440" s="167" t="s">
        <v>18</v>
      </c>
      <c r="C440" s="167">
        <v>16.62</v>
      </c>
      <c r="D440" s="168" t="s">
        <v>13</v>
      </c>
      <c r="E440" s="169" t="s">
        <v>12</v>
      </c>
      <c r="F440" s="170" t="s">
        <v>362</v>
      </c>
      <c r="G440" s="173"/>
      <c r="H440" s="123">
        <v>0</v>
      </c>
      <c r="I440" s="235">
        <v>8</v>
      </c>
      <c r="J440" s="236">
        <f t="shared" si="7"/>
        <v>132.96</v>
      </c>
    </row>
    <row r="441" spans="1:10" s="43" customFormat="1" ht="15">
      <c r="A441" s="167" t="s">
        <v>565</v>
      </c>
      <c r="B441" s="167" t="s">
        <v>18</v>
      </c>
      <c r="C441" s="167">
        <v>15.73</v>
      </c>
      <c r="D441" s="168" t="s">
        <v>19</v>
      </c>
      <c r="E441" s="169" t="s">
        <v>12</v>
      </c>
      <c r="F441" s="170" t="s">
        <v>362</v>
      </c>
      <c r="G441" s="173"/>
      <c r="H441" s="123">
        <v>0</v>
      </c>
      <c r="I441" s="235">
        <v>8</v>
      </c>
      <c r="J441" s="236">
        <f t="shared" si="7"/>
        <v>125.84</v>
      </c>
    </row>
    <row r="442" spans="1:10" s="43" customFormat="1" ht="15">
      <c r="A442" s="167" t="s">
        <v>566</v>
      </c>
      <c r="B442" s="167" t="s">
        <v>18</v>
      </c>
      <c r="C442" s="167">
        <v>15.83</v>
      </c>
      <c r="D442" s="168" t="s">
        <v>19</v>
      </c>
      <c r="E442" s="169" t="s">
        <v>12</v>
      </c>
      <c r="F442" s="170" t="s">
        <v>362</v>
      </c>
      <c r="G442" s="173"/>
      <c r="H442" s="123">
        <v>0</v>
      </c>
      <c r="I442" s="235">
        <v>8</v>
      </c>
      <c r="J442" s="236">
        <f t="shared" si="7"/>
        <v>126.64</v>
      </c>
    </row>
    <row r="443" spans="1:10" s="43" customFormat="1" ht="15">
      <c r="A443" s="167" t="s">
        <v>567</v>
      </c>
      <c r="B443" s="167" t="s">
        <v>18</v>
      </c>
      <c r="C443" s="167">
        <v>15.68</v>
      </c>
      <c r="D443" s="168" t="s">
        <v>19</v>
      </c>
      <c r="E443" s="169" t="s">
        <v>12</v>
      </c>
      <c r="F443" s="170" t="s">
        <v>362</v>
      </c>
      <c r="G443" s="173"/>
      <c r="H443" s="123">
        <v>0</v>
      </c>
      <c r="I443" s="235">
        <v>8</v>
      </c>
      <c r="J443" s="236">
        <f t="shared" si="7"/>
        <v>125.44</v>
      </c>
    </row>
    <row r="444" spans="1:10" s="43" customFormat="1" ht="15">
      <c r="A444" s="167" t="s">
        <v>568</v>
      </c>
      <c r="B444" s="167" t="s">
        <v>25</v>
      </c>
      <c r="C444" s="167">
        <v>15.79</v>
      </c>
      <c r="D444" s="168" t="s">
        <v>13</v>
      </c>
      <c r="E444" s="169" t="s">
        <v>12</v>
      </c>
      <c r="F444" s="170" t="s">
        <v>362</v>
      </c>
      <c r="G444" s="173"/>
      <c r="H444" s="123">
        <v>0</v>
      </c>
      <c r="I444" s="235">
        <v>8</v>
      </c>
      <c r="J444" s="236">
        <f t="shared" si="7"/>
        <v>126.32</v>
      </c>
    </row>
    <row r="445" spans="1:10" s="43" customFormat="1" ht="15">
      <c r="A445" s="167" t="s">
        <v>569</v>
      </c>
      <c r="B445" s="167" t="s">
        <v>18</v>
      </c>
      <c r="C445" s="167">
        <v>15.79</v>
      </c>
      <c r="D445" s="168" t="s">
        <v>13</v>
      </c>
      <c r="E445" s="169" t="s">
        <v>12</v>
      </c>
      <c r="F445" s="170" t="s">
        <v>362</v>
      </c>
      <c r="G445" s="173"/>
      <c r="H445" s="123">
        <v>0</v>
      </c>
      <c r="I445" s="235">
        <v>8</v>
      </c>
      <c r="J445" s="236">
        <f t="shared" si="7"/>
        <v>126.32</v>
      </c>
    </row>
    <row r="446" spans="1:10" s="43" customFormat="1" ht="15">
      <c r="A446" s="167" t="s">
        <v>570</v>
      </c>
      <c r="B446" s="167" t="s">
        <v>297</v>
      </c>
      <c r="C446" s="167">
        <v>6.2</v>
      </c>
      <c r="D446" s="168" t="s">
        <v>13</v>
      </c>
      <c r="E446" s="169" t="s">
        <v>12</v>
      </c>
      <c r="F446" s="170" t="s">
        <v>357</v>
      </c>
      <c r="G446" s="173"/>
      <c r="H446" s="123">
        <v>0</v>
      </c>
      <c r="I446" s="235">
        <v>8</v>
      </c>
      <c r="J446" s="236">
        <f t="shared" si="7"/>
        <v>49.6</v>
      </c>
    </row>
    <row r="447" spans="1:10" s="43" customFormat="1" ht="15">
      <c r="A447" s="167" t="s">
        <v>571</v>
      </c>
      <c r="B447" s="167" t="s">
        <v>377</v>
      </c>
      <c r="C447" s="167">
        <v>11.4</v>
      </c>
      <c r="D447" s="168" t="s">
        <v>13</v>
      </c>
      <c r="E447" s="169" t="s">
        <v>14</v>
      </c>
      <c r="F447" s="170" t="s">
        <v>368</v>
      </c>
      <c r="G447" s="173"/>
      <c r="H447" s="123">
        <v>0</v>
      </c>
      <c r="I447" s="235">
        <v>21</v>
      </c>
      <c r="J447" s="236">
        <f t="shared" si="7"/>
        <v>239.4</v>
      </c>
    </row>
    <row r="448" spans="1:10" s="43" customFormat="1" ht="15">
      <c r="A448" s="167" t="s">
        <v>572</v>
      </c>
      <c r="B448" s="167" t="s">
        <v>18</v>
      </c>
      <c r="C448" s="167">
        <v>21.86</v>
      </c>
      <c r="D448" s="168" t="s">
        <v>19</v>
      </c>
      <c r="E448" s="169" t="s">
        <v>12</v>
      </c>
      <c r="F448" s="170" t="s">
        <v>362</v>
      </c>
      <c r="G448" s="173"/>
      <c r="H448" s="123">
        <v>0</v>
      </c>
      <c r="I448" s="235">
        <v>8</v>
      </c>
      <c r="J448" s="236">
        <f t="shared" si="7"/>
        <v>174.88</v>
      </c>
    </row>
    <row r="449" spans="1:10" s="43" customFormat="1" ht="15">
      <c r="A449" s="167" t="s">
        <v>573</v>
      </c>
      <c r="B449" s="167" t="s">
        <v>18</v>
      </c>
      <c r="C449" s="167">
        <v>11.15</v>
      </c>
      <c r="D449" s="168" t="s">
        <v>19</v>
      </c>
      <c r="E449" s="169" t="s">
        <v>12</v>
      </c>
      <c r="F449" s="170" t="s">
        <v>362</v>
      </c>
      <c r="G449" s="173"/>
      <c r="H449" s="123">
        <v>0</v>
      </c>
      <c r="I449" s="235">
        <v>8</v>
      </c>
      <c r="J449" s="236">
        <f t="shared" si="7"/>
        <v>89.2</v>
      </c>
    </row>
    <row r="450" spans="1:10" s="43" customFormat="1" ht="15">
      <c r="A450" s="167" t="s">
        <v>574</v>
      </c>
      <c r="B450" s="167" t="s">
        <v>18</v>
      </c>
      <c r="C450" s="167">
        <v>16.14</v>
      </c>
      <c r="D450" s="168" t="s">
        <v>19</v>
      </c>
      <c r="E450" s="169" t="s">
        <v>12</v>
      </c>
      <c r="F450" s="170" t="s">
        <v>362</v>
      </c>
      <c r="G450" s="173"/>
      <c r="H450" s="123">
        <v>0</v>
      </c>
      <c r="I450" s="235">
        <v>8</v>
      </c>
      <c r="J450" s="236">
        <f t="shared" si="7"/>
        <v>129.12</v>
      </c>
    </row>
    <row r="451" spans="1:10" s="43" customFormat="1" ht="15">
      <c r="A451" s="167" t="s">
        <v>575</v>
      </c>
      <c r="B451" s="167" t="s">
        <v>18</v>
      </c>
      <c r="C451" s="167">
        <v>29.56</v>
      </c>
      <c r="D451" s="168" t="s">
        <v>19</v>
      </c>
      <c r="E451" s="169" t="s">
        <v>12</v>
      </c>
      <c r="F451" s="170" t="s">
        <v>362</v>
      </c>
      <c r="G451" s="173"/>
      <c r="H451" s="123">
        <v>0</v>
      </c>
      <c r="I451" s="235">
        <v>8</v>
      </c>
      <c r="J451" s="236">
        <f t="shared" si="7"/>
        <v>236.48</v>
      </c>
    </row>
    <row r="452" spans="1:10" s="43" customFormat="1" ht="15">
      <c r="A452" s="167" t="s">
        <v>576</v>
      </c>
      <c r="B452" s="167" t="s">
        <v>18</v>
      </c>
      <c r="C452" s="167">
        <v>29.4</v>
      </c>
      <c r="D452" s="168" t="s">
        <v>19</v>
      </c>
      <c r="E452" s="169" t="s">
        <v>12</v>
      </c>
      <c r="F452" s="170" t="s">
        <v>362</v>
      </c>
      <c r="G452" s="173"/>
      <c r="H452" s="123">
        <v>0</v>
      </c>
      <c r="I452" s="235">
        <v>8</v>
      </c>
      <c r="J452" s="236">
        <f t="shared" si="7"/>
        <v>235.2</v>
      </c>
    </row>
    <row r="453" spans="1:10" s="43" customFormat="1" ht="15">
      <c r="A453" s="167" t="s">
        <v>577</v>
      </c>
      <c r="B453" s="167" t="s">
        <v>18</v>
      </c>
      <c r="C453" s="167">
        <v>14.44</v>
      </c>
      <c r="D453" s="168" t="s">
        <v>19</v>
      </c>
      <c r="E453" s="169" t="s">
        <v>12</v>
      </c>
      <c r="F453" s="170" t="s">
        <v>362</v>
      </c>
      <c r="G453" s="173"/>
      <c r="H453" s="123">
        <v>0</v>
      </c>
      <c r="I453" s="235">
        <v>8</v>
      </c>
      <c r="J453" s="236">
        <f t="shared" si="7"/>
        <v>115.52</v>
      </c>
    </row>
    <row r="454" spans="1:10" s="43" customFormat="1" ht="15">
      <c r="A454" s="167" t="s">
        <v>578</v>
      </c>
      <c r="B454" s="167" t="s">
        <v>18</v>
      </c>
      <c r="C454" s="167">
        <v>14.34</v>
      </c>
      <c r="D454" s="168" t="s">
        <v>19</v>
      </c>
      <c r="E454" s="169" t="s">
        <v>12</v>
      </c>
      <c r="F454" s="170" t="s">
        <v>362</v>
      </c>
      <c r="G454" s="173"/>
      <c r="H454" s="123">
        <v>0</v>
      </c>
      <c r="I454" s="235">
        <v>8</v>
      </c>
      <c r="J454" s="236">
        <f t="shared" si="7"/>
        <v>114.72</v>
      </c>
    </row>
    <row r="455" spans="1:10" s="43" customFormat="1" ht="15">
      <c r="A455" s="167" t="s">
        <v>579</v>
      </c>
      <c r="B455" s="167" t="s">
        <v>18</v>
      </c>
      <c r="C455" s="167">
        <v>29.61</v>
      </c>
      <c r="D455" s="168" t="s">
        <v>19</v>
      </c>
      <c r="E455" s="169" t="s">
        <v>12</v>
      </c>
      <c r="F455" s="170" t="s">
        <v>362</v>
      </c>
      <c r="G455" s="173"/>
      <c r="H455" s="123">
        <v>0</v>
      </c>
      <c r="I455" s="235">
        <v>8</v>
      </c>
      <c r="J455" s="236">
        <f t="shared" si="7"/>
        <v>236.88</v>
      </c>
    </row>
    <row r="456" spans="1:10" s="43" customFormat="1" ht="15">
      <c r="A456" s="167" t="s">
        <v>580</v>
      </c>
      <c r="B456" s="167" t="s">
        <v>18</v>
      </c>
      <c r="C456" s="167">
        <v>16.14</v>
      </c>
      <c r="D456" s="168" t="s">
        <v>19</v>
      </c>
      <c r="E456" s="169" t="s">
        <v>12</v>
      </c>
      <c r="F456" s="170" t="s">
        <v>362</v>
      </c>
      <c r="G456" s="173"/>
      <c r="H456" s="123">
        <v>0</v>
      </c>
      <c r="I456" s="235">
        <v>8</v>
      </c>
      <c r="J456" s="236">
        <f t="shared" si="7"/>
        <v>129.12</v>
      </c>
    </row>
    <row r="457" spans="1:10" s="43" customFormat="1" ht="15">
      <c r="A457" s="167" t="s">
        <v>581</v>
      </c>
      <c r="B457" s="167" t="s">
        <v>582</v>
      </c>
      <c r="C457" s="167">
        <v>16.14</v>
      </c>
      <c r="D457" s="168" t="s">
        <v>19</v>
      </c>
      <c r="E457" s="169" t="s">
        <v>12</v>
      </c>
      <c r="F457" s="170" t="s">
        <v>362</v>
      </c>
      <c r="G457" s="173"/>
      <c r="H457" s="123">
        <v>0</v>
      </c>
      <c r="I457" s="235">
        <v>8</v>
      </c>
      <c r="J457" s="236">
        <f t="shared" si="7"/>
        <v>129.12</v>
      </c>
    </row>
    <row r="458" spans="1:10" s="43" customFormat="1" ht="15">
      <c r="A458" s="167" t="s">
        <v>583</v>
      </c>
      <c r="B458" s="167" t="s">
        <v>582</v>
      </c>
      <c r="C458" s="167">
        <v>14.65</v>
      </c>
      <c r="D458" s="168" t="s">
        <v>13</v>
      </c>
      <c r="E458" s="169" t="s">
        <v>12</v>
      </c>
      <c r="F458" s="170" t="s">
        <v>362</v>
      </c>
      <c r="G458" s="173"/>
      <c r="H458" s="123">
        <v>0</v>
      </c>
      <c r="I458" s="235">
        <v>8</v>
      </c>
      <c r="J458" s="236">
        <f aca="true" t="shared" si="8" ref="J458:J498">C458*I458</f>
        <v>117.2</v>
      </c>
    </row>
    <row r="459" spans="1:10" s="43" customFormat="1" ht="15">
      <c r="A459" s="167" t="s">
        <v>584</v>
      </c>
      <c r="B459" s="167" t="s">
        <v>18</v>
      </c>
      <c r="C459" s="167">
        <v>17.73</v>
      </c>
      <c r="D459" s="168" t="s">
        <v>19</v>
      </c>
      <c r="E459" s="169" t="s">
        <v>12</v>
      </c>
      <c r="F459" s="170" t="s">
        <v>362</v>
      </c>
      <c r="G459" s="173"/>
      <c r="H459" s="123">
        <v>0</v>
      </c>
      <c r="I459" s="235">
        <v>8</v>
      </c>
      <c r="J459" s="236">
        <f t="shared" si="8"/>
        <v>141.84</v>
      </c>
    </row>
    <row r="460" spans="1:10" s="43" customFormat="1" ht="15">
      <c r="A460" s="167" t="s">
        <v>585</v>
      </c>
      <c r="B460" s="167" t="s">
        <v>18</v>
      </c>
      <c r="C460" s="167">
        <v>21.03</v>
      </c>
      <c r="D460" s="168" t="s">
        <v>13</v>
      </c>
      <c r="E460" s="169" t="s">
        <v>12</v>
      </c>
      <c r="F460" s="170" t="s">
        <v>362</v>
      </c>
      <c r="G460" s="173"/>
      <c r="H460" s="123">
        <v>0</v>
      </c>
      <c r="I460" s="235">
        <v>8</v>
      </c>
      <c r="J460" s="236">
        <f t="shared" si="8"/>
        <v>168.24</v>
      </c>
    </row>
    <row r="461" spans="1:10" s="43" customFormat="1" ht="15">
      <c r="A461" s="167" t="s">
        <v>586</v>
      </c>
      <c r="B461" s="167" t="s">
        <v>297</v>
      </c>
      <c r="C461" s="167">
        <v>8.26</v>
      </c>
      <c r="D461" s="168" t="s">
        <v>13</v>
      </c>
      <c r="E461" s="169" t="s">
        <v>12</v>
      </c>
      <c r="F461" s="170" t="s">
        <v>357</v>
      </c>
      <c r="G461" s="173"/>
      <c r="H461" s="123">
        <v>0</v>
      </c>
      <c r="I461" s="235">
        <v>0.16667</v>
      </c>
      <c r="J461" s="236">
        <f t="shared" si="8"/>
        <v>1.3766942</v>
      </c>
    </row>
    <row r="462" spans="1:10" s="43" customFormat="1" ht="15">
      <c r="A462" s="167" t="s">
        <v>587</v>
      </c>
      <c r="B462" s="167" t="s">
        <v>18</v>
      </c>
      <c r="C462" s="167">
        <v>21.9</v>
      </c>
      <c r="D462" s="168" t="s">
        <v>13</v>
      </c>
      <c r="E462" s="169" t="s">
        <v>12</v>
      </c>
      <c r="F462" s="170" t="s">
        <v>362</v>
      </c>
      <c r="G462" s="173"/>
      <c r="H462" s="123">
        <v>0</v>
      </c>
      <c r="I462" s="235">
        <v>8</v>
      </c>
      <c r="J462" s="236">
        <f t="shared" si="8"/>
        <v>175.2</v>
      </c>
    </row>
    <row r="463" spans="1:10" s="43" customFormat="1" ht="15">
      <c r="A463" s="167" t="s">
        <v>588</v>
      </c>
      <c r="B463" s="167" t="s">
        <v>18</v>
      </c>
      <c r="C463" s="167">
        <v>34.81</v>
      </c>
      <c r="D463" s="168" t="s">
        <v>19</v>
      </c>
      <c r="E463" s="169" t="s">
        <v>12</v>
      </c>
      <c r="F463" s="170" t="s">
        <v>362</v>
      </c>
      <c r="G463" s="173"/>
      <c r="H463" s="123">
        <v>0</v>
      </c>
      <c r="I463" s="235">
        <v>8</v>
      </c>
      <c r="J463" s="236">
        <f t="shared" si="8"/>
        <v>278.48</v>
      </c>
    </row>
    <row r="464" spans="1:10" s="43" customFormat="1" ht="15">
      <c r="A464" s="167" t="s">
        <v>589</v>
      </c>
      <c r="B464" s="167" t="s">
        <v>18</v>
      </c>
      <c r="C464" s="167">
        <v>15.45</v>
      </c>
      <c r="D464" s="168" t="s">
        <v>19</v>
      </c>
      <c r="E464" s="169" t="s">
        <v>12</v>
      </c>
      <c r="F464" s="170" t="s">
        <v>362</v>
      </c>
      <c r="G464" s="173"/>
      <c r="H464" s="123">
        <v>0</v>
      </c>
      <c r="I464" s="235">
        <v>8</v>
      </c>
      <c r="J464" s="236">
        <f t="shared" si="8"/>
        <v>123.6</v>
      </c>
    </row>
    <row r="465" spans="1:10" s="43" customFormat="1" ht="15">
      <c r="A465" s="167" t="s">
        <v>590</v>
      </c>
      <c r="B465" s="167" t="s">
        <v>18</v>
      </c>
      <c r="C465" s="167">
        <v>16.33</v>
      </c>
      <c r="D465" s="168" t="s">
        <v>13</v>
      </c>
      <c r="E465" s="169" t="s">
        <v>12</v>
      </c>
      <c r="F465" s="170" t="s">
        <v>362</v>
      </c>
      <c r="G465" s="173"/>
      <c r="H465" s="123">
        <v>0</v>
      </c>
      <c r="I465" s="235">
        <v>8</v>
      </c>
      <c r="J465" s="236">
        <f t="shared" si="8"/>
        <v>130.64</v>
      </c>
    </row>
    <row r="466" spans="1:10" s="43" customFormat="1" ht="15">
      <c r="A466" s="167" t="s">
        <v>591</v>
      </c>
      <c r="B466" s="167" t="s">
        <v>18</v>
      </c>
      <c r="C466" s="167">
        <v>13.58</v>
      </c>
      <c r="D466" s="168" t="s">
        <v>13</v>
      </c>
      <c r="E466" s="169" t="s">
        <v>12</v>
      </c>
      <c r="F466" s="170" t="s">
        <v>362</v>
      </c>
      <c r="G466" s="173"/>
      <c r="H466" s="123">
        <v>0</v>
      </c>
      <c r="I466" s="235">
        <v>8</v>
      </c>
      <c r="J466" s="236">
        <f t="shared" si="8"/>
        <v>108.64</v>
      </c>
    </row>
    <row r="467" spans="1:10" s="43" customFormat="1" ht="15">
      <c r="A467" s="167" t="s">
        <v>592</v>
      </c>
      <c r="B467" s="167" t="s">
        <v>18</v>
      </c>
      <c r="C467" s="167">
        <v>16.8</v>
      </c>
      <c r="D467" s="168" t="s">
        <v>13</v>
      </c>
      <c r="E467" s="169" t="s">
        <v>12</v>
      </c>
      <c r="F467" s="170" t="s">
        <v>362</v>
      </c>
      <c r="G467" s="173"/>
      <c r="H467" s="123">
        <v>0</v>
      </c>
      <c r="I467" s="235">
        <v>8</v>
      </c>
      <c r="J467" s="236">
        <f t="shared" si="8"/>
        <v>134.4</v>
      </c>
    </row>
    <row r="468" spans="1:10" s="43" customFormat="1" ht="15">
      <c r="A468" s="167" t="s">
        <v>593</v>
      </c>
      <c r="B468" s="167" t="s">
        <v>18</v>
      </c>
      <c r="C468" s="167">
        <v>14.24</v>
      </c>
      <c r="D468" s="168" t="s">
        <v>19</v>
      </c>
      <c r="E468" s="169" t="s">
        <v>12</v>
      </c>
      <c r="F468" s="170" t="s">
        <v>362</v>
      </c>
      <c r="G468" s="173"/>
      <c r="H468" s="123">
        <v>0</v>
      </c>
      <c r="I468" s="235">
        <v>8</v>
      </c>
      <c r="J468" s="236">
        <f t="shared" si="8"/>
        <v>113.92</v>
      </c>
    </row>
    <row r="469" spans="1:10" s="43" customFormat="1" ht="15">
      <c r="A469" s="167" t="s">
        <v>594</v>
      </c>
      <c r="B469" s="167" t="s">
        <v>300</v>
      </c>
      <c r="C469" s="167">
        <v>17.73</v>
      </c>
      <c r="D469" s="168" t="s">
        <v>11</v>
      </c>
      <c r="E469" s="169" t="s">
        <v>14</v>
      </c>
      <c r="F469" s="170" t="s">
        <v>368</v>
      </c>
      <c r="G469" s="173"/>
      <c r="H469" s="123">
        <v>0</v>
      </c>
      <c r="I469" s="235">
        <v>21</v>
      </c>
      <c r="J469" s="236">
        <f t="shared" si="8"/>
        <v>372.33</v>
      </c>
    </row>
    <row r="470" spans="1:10" s="43" customFormat="1" ht="15">
      <c r="A470" s="167" t="s">
        <v>595</v>
      </c>
      <c r="B470" s="167" t="s">
        <v>25</v>
      </c>
      <c r="C470" s="167">
        <v>4.58</v>
      </c>
      <c r="D470" s="168" t="s">
        <v>13</v>
      </c>
      <c r="E470" s="169" t="s">
        <v>12</v>
      </c>
      <c r="F470" s="170" t="s">
        <v>362</v>
      </c>
      <c r="G470" s="173"/>
      <c r="H470" s="123">
        <v>0</v>
      </c>
      <c r="I470" s="235">
        <v>8</v>
      </c>
      <c r="J470" s="236">
        <f t="shared" si="8"/>
        <v>36.64</v>
      </c>
    </row>
    <row r="471" spans="1:10" s="43" customFormat="1" ht="15">
      <c r="A471" s="167" t="s">
        <v>596</v>
      </c>
      <c r="B471" s="167" t="s">
        <v>451</v>
      </c>
      <c r="C471" s="167">
        <v>12.9</v>
      </c>
      <c r="D471" s="168" t="s">
        <v>11</v>
      </c>
      <c r="E471" s="169" t="s">
        <v>14</v>
      </c>
      <c r="F471" s="170" t="s">
        <v>368</v>
      </c>
      <c r="G471" s="173"/>
      <c r="H471" s="123">
        <v>0</v>
      </c>
      <c r="I471" s="235">
        <v>21</v>
      </c>
      <c r="J471" s="236">
        <f t="shared" si="8"/>
        <v>270.90000000000003</v>
      </c>
    </row>
    <row r="472" spans="1:10" s="43" customFormat="1" ht="15">
      <c r="A472" s="167" t="s">
        <v>597</v>
      </c>
      <c r="B472" s="167" t="s">
        <v>411</v>
      </c>
      <c r="C472" s="167">
        <v>698.33</v>
      </c>
      <c r="D472" s="168" t="s">
        <v>422</v>
      </c>
      <c r="E472" s="169" t="s">
        <v>216</v>
      </c>
      <c r="F472" s="170" t="s">
        <v>368</v>
      </c>
      <c r="G472" s="173"/>
      <c r="H472" s="123">
        <v>0</v>
      </c>
      <c r="I472" s="235">
        <v>21</v>
      </c>
      <c r="J472" s="236">
        <f t="shared" si="8"/>
        <v>14664.93</v>
      </c>
    </row>
    <row r="473" spans="1:10" s="43" customFormat="1" ht="15">
      <c r="A473" s="167" t="s">
        <v>598</v>
      </c>
      <c r="B473" s="167" t="s">
        <v>26</v>
      </c>
      <c r="C473" s="167">
        <v>24.66</v>
      </c>
      <c r="D473" s="168" t="s">
        <v>422</v>
      </c>
      <c r="E473" s="169" t="s">
        <v>9</v>
      </c>
      <c r="F473" s="170" t="s">
        <v>368</v>
      </c>
      <c r="G473" s="173"/>
      <c r="H473" s="123">
        <v>0</v>
      </c>
      <c r="I473" s="235">
        <v>21</v>
      </c>
      <c r="J473" s="236">
        <f t="shared" si="8"/>
        <v>517.86</v>
      </c>
    </row>
    <row r="474" spans="1:10" s="43" customFormat="1" ht="15">
      <c r="A474" s="167" t="s">
        <v>599</v>
      </c>
      <c r="B474" s="167" t="s">
        <v>26</v>
      </c>
      <c r="C474" s="167">
        <v>16.78</v>
      </c>
      <c r="D474" s="168" t="s">
        <v>422</v>
      </c>
      <c r="E474" s="169" t="s">
        <v>9</v>
      </c>
      <c r="F474" s="170" t="s">
        <v>368</v>
      </c>
      <c r="G474" s="173"/>
      <c r="H474" s="123">
        <v>0</v>
      </c>
      <c r="I474" s="235">
        <v>21</v>
      </c>
      <c r="J474" s="236">
        <f t="shared" si="8"/>
        <v>352.38</v>
      </c>
    </row>
    <row r="475" spans="1:10" s="43" customFormat="1" ht="15">
      <c r="A475" s="167" t="s">
        <v>600</v>
      </c>
      <c r="B475" s="167" t="s">
        <v>451</v>
      </c>
      <c r="C475" s="167">
        <v>7.2</v>
      </c>
      <c r="D475" s="168" t="s">
        <v>11</v>
      </c>
      <c r="E475" s="169" t="s">
        <v>14</v>
      </c>
      <c r="F475" s="170" t="s">
        <v>368</v>
      </c>
      <c r="G475" s="173"/>
      <c r="H475" s="123">
        <v>0</v>
      </c>
      <c r="I475" s="235">
        <v>21</v>
      </c>
      <c r="J475" s="236">
        <f t="shared" si="8"/>
        <v>151.20000000000002</v>
      </c>
    </row>
    <row r="476" spans="1:10" s="43" customFormat="1" ht="15">
      <c r="A476" s="167" t="s">
        <v>601</v>
      </c>
      <c r="B476" s="167" t="s">
        <v>300</v>
      </c>
      <c r="C476" s="167">
        <v>9.36</v>
      </c>
      <c r="D476" s="168" t="s">
        <v>11</v>
      </c>
      <c r="E476" s="169" t="s">
        <v>14</v>
      </c>
      <c r="F476" s="170" t="s">
        <v>368</v>
      </c>
      <c r="G476" s="173"/>
      <c r="H476" s="123">
        <v>0</v>
      </c>
      <c r="I476" s="235">
        <v>21</v>
      </c>
      <c r="J476" s="236">
        <f t="shared" si="8"/>
        <v>196.56</v>
      </c>
    </row>
    <row r="477" spans="1:10" s="43" customFormat="1" ht="15">
      <c r="A477" s="167" t="s">
        <v>602</v>
      </c>
      <c r="B477" s="167" t="s">
        <v>359</v>
      </c>
      <c r="C477" s="167">
        <v>17.02</v>
      </c>
      <c r="D477" s="168" t="s">
        <v>13</v>
      </c>
      <c r="E477" s="169" t="s">
        <v>12</v>
      </c>
      <c r="F477" s="170" t="s">
        <v>357</v>
      </c>
      <c r="G477" s="173"/>
      <c r="H477" s="123">
        <v>0</v>
      </c>
      <c r="I477" s="235">
        <v>0.16667</v>
      </c>
      <c r="J477" s="236">
        <f t="shared" si="8"/>
        <v>2.8367234000000003</v>
      </c>
    </row>
    <row r="478" spans="1:10" s="43" customFormat="1" ht="15">
      <c r="A478" s="167" t="s">
        <v>603</v>
      </c>
      <c r="B478" s="167" t="s">
        <v>359</v>
      </c>
      <c r="C478" s="167">
        <v>10.68</v>
      </c>
      <c r="D478" s="168" t="s">
        <v>13</v>
      </c>
      <c r="E478" s="169" t="s">
        <v>12</v>
      </c>
      <c r="F478" s="170" t="s">
        <v>357</v>
      </c>
      <c r="G478" s="173"/>
      <c r="H478" s="123">
        <v>0</v>
      </c>
      <c r="I478" s="235">
        <v>0.16667</v>
      </c>
      <c r="J478" s="236">
        <f t="shared" si="8"/>
        <v>1.7800356000000002</v>
      </c>
    </row>
    <row r="479" spans="1:10" s="43" customFormat="1" ht="15">
      <c r="A479" s="167" t="s">
        <v>604</v>
      </c>
      <c r="B479" s="167" t="s">
        <v>377</v>
      </c>
      <c r="C479" s="167">
        <v>19.15</v>
      </c>
      <c r="D479" s="168" t="s">
        <v>13</v>
      </c>
      <c r="E479" s="169" t="s">
        <v>14</v>
      </c>
      <c r="F479" s="170" t="s">
        <v>368</v>
      </c>
      <c r="G479" s="173"/>
      <c r="H479" s="123">
        <v>0</v>
      </c>
      <c r="I479" s="235">
        <v>21</v>
      </c>
      <c r="J479" s="236">
        <f t="shared" si="8"/>
        <v>402.15</v>
      </c>
    </row>
    <row r="480" spans="1:10" s="43" customFormat="1" ht="15">
      <c r="A480" s="167" t="s">
        <v>605</v>
      </c>
      <c r="B480" s="167" t="s">
        <v>359</v>
      </c>
      <c r="C480" s="167">
        <v>16.36</v>
      </c>
      <c r="D480" s="168" t="s">
        <v>13</v>
      </c>
      <c r="E480" s="169" t="s">
        <v>12</v>
      </c>
      <c r="F480" s="170" t="s">
        <v>357</v>
      </c>
      <c r="G480" s="173"/>
      <c r="H480" s="123">
        <v>0</v>
      </c>
      <c r="I480" s="235">
        <v>0.16667</v>
      </c>
      <c r="J480" s="236">
        <f t="shared" si="8"/>
        <v>2.7267212</v>
      </c>
    </row>
    <row r="481" spans="1:10" s="43" customFormat="1" ht="15">
      <c r="A481" s="167" t="s">
        <v>606</v>
      </c>
      <c r="B481" s="167" t="s">
        <v>359</v>
      </c>
      <c r="C481" s="167">
        <v>11.21</v>
      </c>
      <c r="D481" s="168" t="s">
        <v>13</v>
      </c>
      <c r="E481" s="169" t="s">
        <v>12</v>
      </c>
      <c r="F481" s="170" t="s">
        <v>357</v>
      </c>
      <c r="G481" s="173"/>
      <c r="H481" s="123">
        <v>0</v>
      </c>
      <c r="I481" s="235">
        <v>0.16667</v>
      </c>
      <c r="J481" s="236">
        <f t="shared" si="8"/>
        <v>1.8683707000000003</v>
      </c>
    </row>
    <row r="482" spans="1:10" s="43" customFormat="1" ht="15">
      <c r="A482" s="167" t="s">
        <v>607</v>
      </c>
      <c r="B482" s="167" t="s">
        <v>359</v>
      </c>
      <c r="C482" s="167">
        <v>16.45</v>
      </c>
      <c r="D482" s="168" t="s">
        <v>13</v>
      </c>
      <c r="E482" s="169" t="s">
        <v>12</v>
      </c>
      <c r="F482" s="170" t="s">
        <v>357</v>
      </c>
      <c r="G482" s="173"/>
      <c r="H482" s="123">
        <v>0</v>
      </c>
      <c r="I482" s="235">
        <v>0.16667</v>
      </c>
      <c r="J482" s="236">
        <f t="shared" si="8"/>
        <v>2.7417215</v>
      </c>
    </row>
    <row r="483" spans="1:10" s="43" customFormat="1" ht="15">
      <c r="A483" s="167" t="s">
        <v>608</v>
      </c>
      <c r="B483" s="167" t="s">
        <v>359</v>
      </c>
      <c r="C483" s="167">
        <v>6.28</v>
      </c>
      <c r="D483" s="168" t="s">
        <v>13</v>
      </c>
      <c r="E483" s="169" t="s">
        <v>12</v>
      </c>
      <c r="F483" s="170" t="s">
        <v>357</v>
      </c>
      <c r="G483" s="173"/>
      <c r="H483" s="123">
        <v>0</v>
      </c>
      <c r="I483" s="235">
        <v>0.16667</v>
      </c>
      <c r="J483" s="236">
        <f t="shared" si="8"/>
        <v>1.0466876</v>
      </c>
    </row>
    <row r="484" spans="1:10" s="43" customFormat="1" ht="15">
      <c r="A484" s="167" t="s">
        <v>609</v>
      </c>
      <c r="B484" s="167" t="s">
        <v>8</v>
      </c>
      <c r="C484" s="167">
        <v>12.9</v>
      </c>
      <c r="D484" s="168" t="s">
        <v>11</v>
      </c>
      <c r="E484" s="169" t="s">
        <v>9</v>
      </c>
      <c r="F484" s="170" t="s">
        <v>368</v>
      </c>
      <c r="G484" s="173"/>
      <c r="H484" s="123">
        <v>0</v>
      </c>
      <c r="I484" s="235">
        <v>21</v>
      </c>
      <c r="J484" s="236">
        <f t="shared" si="8"/>
        <v>270.90000000000003</v>
      </c>
    </row>
    <row r="485" spans="1:10" s="43" customFormat="1" ht="15">
      <c r="A485" s="167" t="s">
        <v>610</v>
      </c>
      <c r="B485" s="167" t="s">
        <v>359</v>
      </c>
      <c r="C485" s="167">
        <v>12.18</v>
      </c>
      <c r="D485" s="168" t="s">
        <v>13</v>
      </c>
      <c r="E485" s="169" t="s">
        <v>12</v>
      </c>
      <c r="F485" s="170" t="s">
        <v>357</v>
      </c>
      <c r="G485" s="173"/>
      <c r="H485" s="123">
        <v>0</v>
      </c>
      <c r="I485" s="235">
        <v>0.16667</v>
      </c>
      <c r="J485" s="236">
        <f t="shared" si="8"/>
        <v>2.0300406</v>
      </c>
    </row>
    <row r="486" spans="1:10" s="43" customFormat="1" ht="15">
      <c r="A486" s="167" t="s">
        <v>611</v>
      </c>
      <c r="B486" s="167" t="s">
        <v>8</v>
      </c>
      <c r="C486" s="167">
        <v>66.3</v>
      </c>
      <c r="D486" s="168" t="s">
        <v>11</v>
      </c>
      <c r="E486" s="169" t="s">
        <v>9</v>
      </c>
      <c r="F486" s="170" t="s">
        <v>368</v>
      </c>
      <c r="G486" s="173"/>
      <c r="H486" s="123">
        <v>0</v>
      </c>
      <c r="I486" s="235">
        <v>21</v>
      </c>
      <c r="J486" s="236">
        <f t="shared" si="8"/>
        <v>1392.3</v>
      </c>
    </row>
    <row r="487" spans="1:10" s="43" customFormat="1" ht="15">
      <c r="A487" s="167" t="s">
        <v>612</v>
      </c>
      <c r="B487" s="167" t="s">
        <v>18</v>
      </c>
      <c r="C487" s="167">
        <v>21.68</v>
      </c>
      <c r="D487" s="168" t="s">
        <v>19</v>
      </c>
      <c r="E487" s="169" t="s">
        <v>12</v>
      </c>
      <c r="F487" s="170" t="s">
        <v>362</v>
      </c>
      <c r="G487" s="173"/>
      <c r="H487" s="123">
        <v>0</v>
      </c>
      <c r="I487" s="235">
        <v>8</v>
      </c>
      <c r="J487" s="236">
        <f t="shared" si="8"/>
        <v>173.44</v>
      </c>
    </row>
    <row r="488" spans="1:10" s="43" customFormat="1" ht="15">
      <c r="A488" s="167" t="s">
        <v>613</v>
      </c>
      <c r="B488" s="167" t="s">
        <v>18</v>
      </c>
      <c r="C488" s="167">
        <v>12.13</v>
      </c>
      <c r="D488" s="168" t="s">
        <v>19</v>
      </c>
      <c r="E488" s="169" t="s">
        <v>12</v>
      </c>
      <c r="F488" s="170" t="s">
        <v>362</v>
      </c>
      <c r="G488" s="173"/>
      <c r="H488" s="123">
        <v>0</v>
      </c>
      <c r="I488" s="235">
        <v>8</v>
      </c>
      <c r="J488" s="236">
        <f t="shared" si="8"/>
        <v>97.04</v>
      </c>
    </row>
    <row r="489" spans="1:10" s="43" customFormat="1" ht="15">
      <c r="A489" s="167" t="s">
        <v>614</v>
      </c>
      <c r="B489" s="167" t="s">
        <v>18</v>
      </c>
      <c r="C489" s="167">
        <v>21.1</v>
      </c>
      <c r="D489" s="168" t="s">
        <v>19</v>
      </c>
      <c r="E489" s="169" t="s">
        <v>12</v>
      </c>
      <c r="F489" s="170" t="s">
        <v>362</v>
      </c>
      <c r="G489" s="173"/>
      <c r="H489" s="123">
        <v>0</v>
      </c>
      <c r="I489" s="235">
        <v>8</v>
      </c>
      <c r="J489" s="236">
        <f t="shared" si="8"/>
        <v>168.8</v>
      </c>
    </row>
    <row r="490" spans="1:10" s="43" customFormat="1" ht="15">
      <c r="A490" s="167" t="s">
        <v>615</v>
      </c>
      <c r="B490" s="167" t="s">
        <v>18</v>
      </c>
      <c r="C490" s="167">
        <v>12.05</v>
      </c>
      <c r="D490" s="168" t="s">
        <v>19</v>
      </c>
      <c r="E490" s="169" t="s">
        <v>12</v>
      </c>
      <c r="F490" s="170" t="s">
        <v>362</v>
      </c>
      <c r="G490" s="173"/>
      <c r="H490" s="123">
        <v>0</v>
      </c>
      <c r="I490" s="235">
        <v>8</v>
      </c>
      <c r="J490" s="236">
        <f t="shared" si="8"/>
        <v>96.4</v>
      </c>
    </row>
    <row r="491" spans="1:10" s="43" customFormat="1" ht="15">
      <c r="A491" s="167" t="s">
        <v>616</v>
      </c>
      <c r="B491" s="167" t="s">
        <v>18</v>
      </c>
      <c r="C491" s="167">
        <v>21.96</v>
      </c>
      <c r="D491" s="168" t="s">
        <v>19</v>
      </c>
      <c r="E491" s="169" t="s">
        <v>12</v>
      </c>
      <c r="F491" s="170" t="s">
        <v>362</v>
      </c>
      <c r="G491" s="173"/>
      <c r="H491" s="123">
        <v>0</v>
      </c>
      <c r="I491" s="235">
        <v>8</v>
      </c>
      <c r="J491" s="236">
        <f t="shared" si="8"/>
        <v>175.68</v>
      </c>
    </row>
    <row r="492" spans="1:10" s="43" customFormat="1" ht="15">
      <c r="A492" s="167" t="s">
        <v>617</v>
      </c>
      <c r="B492" s="167" t="s">
        <v>18</v>
      </c>
      <c r="C492" s="167">
        <v>12.13</v>
      </c>
      <c r="D492" s="168" t="s">
        <v>19</v>
      </c>
      <c r="E492" s="169" t="s">
        <v>12</v>
      </c>
      <c r="F492" s="170" t="s">
        <v>362</v>
      </c>
      <c r="G492" s="173"/>
      <c r="H492" s="123">
        <v>0</v>
      </c>
      <c r="I492" s="235">
        <v>8</v>
      </c>
      <c r="J492" s="236">
        <f t="shared" si="8"/>
        <v>97.04</v>
      </c>
    </row>
    <row r="493" spans="1:10" s="43" customFormat="1" ht="15">
      <c r="A493" s="167" t="s">
        <v>618</v>
      </c>
      <c r="B493" s="167" t="s">
        <v>18</v>
      </c>
      <c r="C493" s="167">
        <v>11.51</v>
      </c>
      <c r="D493" s="168" t="s">
        <v>19</v>
      </c>
      <c r="E493" s="169" t="s">
        <v>12</v>
      </c>
      <c r="F493" s="170" t="s">
        <v>362</v>
      </c>
      <c r="G493" s="173"/>
      <c r="H493" s="123">
        <v>0</v>
      </c>
      <c r="I493" s="235">
        <v>8</v>
      </c>
      <c r="J493" s="236">
        <f t="shared" si="8"/>
        <v>92.08</v>
      </c>
    </row>
    <row r="494" spans="1:10" s="43" customFormat="1" ht="15">
      <c r="A494" s="167" t="s">
        <v>619</v>
      </c>
      <c r="B494" s="167" t="s">
        <v>18</v>
      </c>
      <c r="C494" s="167">
        <v>22.85</v>
      </c>
      <c r="D494" s="168" t="s">
        <v>19</v>
      </c>
      <c r="E494" s="169" t="s">
        <v>12</v>
      </c>
      <c r="F494" s="170" t="s">
        <v>362</v>
      </c>
      <c r="G494" s="173"/>
      <c r="H494" s="123">
        <v>0</v>
      </c>
      <c r="I494" s="235">
        <v>8</v>
      </c>
      <c r="J494" s="236">
        <f t="shared" si="8"/>
        <v>182.8</v>
      </c>
    </row>
    <row r="495" spans="1:10" s="43" customFormat="1" ht="15">
      <c r="A495" s="167" t="s">
        <v>620</v>
      </c>
      <c r="B495" s="167" t="s">
        <v>26</v>
      </c>
      <c r="C495" s="167">
        <v>15.19</v>
      </c>
      <c r="D495" s="168" t="s">
        <v>16</v>
      </c>
      <c r="E495" s="169" t="s">
        <v>9</v>
      </c>
      <c r="F495" s="170" t="s">
        <v>368</v>
      </c>
      <c r="G495" s="173"/>
      <c r="H495" s="123">
        <v>0</v>
      </c>
      <c r="I495" s="235">
        <v>21</v>
      </c>
      <c r="J495" s="236">
        <f t="shared" si="8"/>
        <v>318.99</v>
      </c>
    </row>
    <row r="496" spans="1:10" s="43" customFormat="1" ht="15">
      <c r="A496" s="167" t="s">
        <v>621</v>
      </c>
      <c r="B496" s="167" t="s">
        <v>300</v>
      </c>
      <c r="C496" s="167">
        <v>3.24</v>
      </c>
      <c r="D496" s="168" t="s">
        <v>11</v>
      </c>
      <c r="E496" s="169" t="s">
        <v>14</v>
      </c>
      <c r="F496" s="170" t="s">
        <v>368</v>
      </c>
      <c r="G496" s="173"/>
      <c r="H496" s="123">
        <v>0</v>
      </c>
      <c r="I496" s="235">
        <v>21</v>
      </c>
      <c r="J496" s="236">
        <f t="shared" si="8"/>
        <v>68.04</v>
      </c>
    </row>
    <row r="497" spans="1:10" s="43" customFormat="1" ht="15">
      <c r="A497" s="167" t="s">
        <v>622</v>
      </c>
      <c r="B497" s="167" t="s">
        <v>451</v>
      </c>
      <c r="C497" s="167">
        <v>6</v>
      </c>
      <c r="D497" s="168" t="s">
        <v>11</v>
      </c>
      <c r="E497" s="169" t="s">
        <v>14</v>
      </c>
      <c r="F497" s="170" t="s">
        <v>368</v>
      </c>
      <c r="G497" s="173"/>
      <c r="H497" s="123">
        <v>0</v>
      </c>
      <c r="I497" s="235">
        <v>21</v>
      </c>
      <c r="J497" s="236">
        <f t="shared" si="8"/>
        <v>126</v>
      </c>
    </row>
    <row r="498" spans="1:10" s="43" customFormat="1" ht="15.75" thickBot="1">
      <c r="A498" s="167" t="s">
        <v>623</v>
      </c>
      <c r="B498" s="167" t="s">
        <v>624</v>
      </c>
      <c r="C498" s="167">
        <v>1.75</v>
      </c>
      <c r="D498" s="168" t="s">
        <v>11</v>
      </c>
      <c r="E498" s="169" t="s">
        <v>14</v>
      </c>
      <c r="F498" s="170" t="s">
        <v>368</v>
      </c>
      <c r="G498" s="173"/>
      <c r="H498" s="123">
        <v>0</v>
      </c>
      <c r="I498" s="235">
        <v>21</v>
      </c>
      <c r="J498" s="236">
        <f t="shared" si="8"/>
        <v>36.75</v>
      </c>
    </row>
    <row r="499" spans="1:10" ht="15">
      <c r="A499" s="201"/>
      <c r="B499" s="202" t="s">
        <v>305</v>
      </c>
      <c r="C499" s="302">
        <f>SUM(C10:C498)</f>
        <v>13105.439999999999</v>
      </c>
      <c r="D499" s="204"/>
      <c r="E499" s="205"/>
      <c r="F499" s="206"/>
      <c r="G499" s="207"/>
      <c r="H499" s="208">
        <f>SUM(H10:H498)</f>
        <v>0</v>
      </c>
      <c r="I499" s="231"/>
      <c r="J499" s="305">
        <f>SUM(J10:J498)</f>
        <v>132060.67044769993</v>
      </c>
    </row>
    <row r="500" spans="1:10" ht="15.75" thickBot="1">
      <c r="A500" s="209"/>
      <c r="B500" s="210"/>
      <c r="C500" s="211"/>
      <c r="D500" s="212"/>
      <c r="E500" s="213"/>
      <c r="F500" s="214"/>
      <c r="G500" s="210"/>
      <c r="H500" s="215" t="s">
        <v>328</v>
      </c>
      <c r="I500" s="233"/>
      <c r="J500" s="234" t="s">
        <v>327</v>
      </c>
    </row>
    <row r="501" spans="1:10" ht="15">
      <c r="A501" s="92"/>
      <c r="B501" s="95"/>
      <c r="C501" s="120"/>
      <c r="D501" s="93"/>
      <c r="E501" s="94"/>
      <c r="F501" s="157"/>
      <c r="G501" s="95"/>
      <c r="H501" s="121"/>
      <c r="I501" s="96"/>
      <c r="J501" s="97"/>
    </row>
    <row r="502" spans="1:10" ht="15">
      <c r="A502" s="48"/>
      <c r="B502" s="167" t="s">
        <v>236</v>
      </c>
      <c r="C502" s="190">
        <v>100</v>
      </c>
      <c r="D502" s="48"/>
      <c r="E502" s="170" t="s">
        <v>258</v>
      </c>
      <c r="F502" s="170" t="s">
        <v>23</v>
      </c>
      <c r="G502" s="35"/>
      <c r="H502" s="123">
        <v>0</v>
      </c>
      <c r="I502" s="229">
        <v>21</v>
      </c>
      <c r="J502" s="229">
        <f>C502*I502</f>
        <v>2100</v>
      </c>
    </row>
    <row r="503" spans="1:10" s="43" customFormat="1" ht="15">
      <c r="A503" s="48"/>
      <c r="B503" s="167" t="s">
        <v>641</v>
      </c>
      <c r="C503" s="190">
        <v>56</v>
      </c>
      <c r="D503" s="48"/>
      <c r="E503" s="170" t="s">
        <v>258</v>
      </c>
      <c r="F503" s="170" t="s">
        <v>23</v>
      </c>
      <c r="G503" s="35"/>
      <c r="H503" s="123">
        <v>0</v>
      </c>
      <c r="I503" s="229">
        <v>21</v>
      </c>
      <c r="J503" s="229">
        <f>C503*I503</f>
        <v>1176</v>
      </c>
    </row>
    <row r="504" spans="1:10" ht="15">
      <c r="A504" s="10"/>
      <c r="B504" s="167" t="s">
        <v>640</v>
      </c>
      <c r="C504" s="190">
        <v>866</v>
      </c>
      <c r="D504" s="44"/>
      <c r="E504" s="170" t="s">
        <v>98</v>
      </c>
      <c r="F504" s="170" t="s">
        <v>262</v>
      </c>
      <c r="G504" s="14"/>
      <c r="H504" s="123">
        <v>0</v>
      </c>
      <c r="I504" s="229">
        <v>0.166667</v>
      </c>
      <c r="J504" s="230">
        <f>C504*I504</f>
        <v>144.33362200000002</v>
      </c>
    </row>
    <row r="505" spans="1:10" ht="15.75" thickBot="1">
      <c r="A505" s="24"/>
      <c r="B505" s="167" t="s">
        <v>638</v>
      </c>
      <c r="C505" s="190">
        <v>2486</v>
      </c>
      <c r="D505" s="45"/>
      <c r="E505" s="170" t="s">
        <v>99</v>
      </c>
      <c r="F505" s="170" t="s">
        <v>262</v>
      </c>
      <c r="G505" s="14"/>
      <c r="H505" s="123">
        <v>0</v>
      </c>
      <c r="I505" s="229">
        <v>0.1666666</v>
      </c>
      <c r="J505" s="230">
        <f>C505*I505</f>
        <v>414.33316759999997</v>
      </c>
    </row>
    <row r="506" spans="1:10" ht="15">
      <c r="A506" s="49"/>
      <c r="B506" s="202" t="s">
        <v>305</v>
      </c>
      <c r="C506" s="203">
        <f>SUM(C502:C505)</f>
        <v>3508</v>
      </c>
      <c r="D506" s="204"/>
      <c r="E506" s="205"/>
      <c r="F506" s="206"/>
      <c r="G506" s="207"/>
      <c r="H506" s="208">
        <f>SUM(H502:H505)</f>
        <v>0</v>
      </c>
      <c r="I506" s="231"/>
      <c r="J506" s="232">
        <f>SUM(J502:J505)</f>
        <v>3834.6667896</v>
      </c>
    </row>
    <row r="507" spans="1:10" ht="15.75" thickBot="1">
      <c r="A507" s="50"/>
      <c r="B507" s="210"/>
      <c r="C507" s="211"/>
      <c r="D507" s="212"/>
      <c r="E507" s="213"/>
      <c r="F507" s="214"/>
      <c r="G507" s="210"/>
      <c r="H507" s="215" t="s">
        <v>328</v>
      </c>
      <c r="I507" s="233"/>
      <c r="J507" s="234" t="s">
        <v>327</v>
      </c>
    </row>
    <row r="508" spans="1:10" ht="15">
      <c r="A508" s="92"/>
      <c r="B508" s="95"/>
      <c r="C508" s="120"/>
      <c r="D508" s="93"/>
      <c r="E508" s="94"/>
      <c r="F508" s="157"/>
      <c r="G508" s="95"/>
      <c r="H508" s="121"/>
      <c r="I508" s="96"/>
      <c r="J508" s="97"/>
    </row>
    <row r="509" spans="1:10" ht="15.75" thickBot="1">
      <c r="A509" s="53"/>
      <c r="B509" s="167" t="s">
        <v>335</v>
      </c>
      <c r="C509" s="191" t="s">
        <v>334</v>
      </c>
      <c r="D509" s="54"/>
      <c r="E509" s="55"/>
      <c r="F509" s="170" t="s">
        <v>23</v>
      </c>
      <c r="G509" s="56"/>
      <c r="H509" s="123">
        <v>0</v>
      </c>
      <c r="I509" s="58"/>
      <c r="J509" s="59"/>
    </row>
    <row r="510" spans="1:10" ht="15">
      <c r="A510" s="49"/>
      <c r="B510" s="202" t="s">
        <v>305</v>
      </c>
      <c r="C510" s="203"/>
      <c r="D510" s="204"/>
      <c r="E510" s="205"/>
      <c r="F510" s="206"/>
      <c r="G510" s="207"/>
      <c r="H510" s="208">
        <f>SUM(H509)</f>
        <v>0</v>
      </c>
      <c r="I510" s="114"/>
      <c r="J510" s="115"/>
    </row>
    <row r="511" spans="1:10" ht="15.75" thickBot="1">
      <c r="A511" s="50"/>
      <c r="B511" s="210"/>
      <c r="C511" s="211"/>
      <c r="D511" s="212"/>
      <c r="E511" s="213"/>
      <c r="F511" s="214"/>
      <c r="G511" s="210"/>
      <c r="H511" s="215" t="s">
        <v>328</v>
      </c>
      <c r="I511" s="116"/>
      <c r="J511" s="117"/>
    </row>
    <row r="512" spans="1:10" ht="15">
      <c r="A512" s="125"/>
      <c r="B512" s="126"/>
      <c r="C512" s="127"/>
      <c r="D512" s="128"/>
      <c r="E512" s="129"/>
      <c r="F512" s="158"/>
      <c r="G512" s="130"/>
      <c r="H512" s="131"/>
      <c r="I512" s="118"/>
      <c r="J512" s="119"/>
    </row>
    <row r="513" spans="1:10" ht="15">
      <c r="A513" s="318" t="s">
        <v>303</v>
      </c>
      <c r="B513" s="319"/>
      <c r="C513" s="216">
        <f>C499</f>
        <v>13105.439999999999</v>
      </c>
      <c r="D513" s="217"/>
      <c r="E513" s="218"/>
      <c r="F513" s="219"/>
      <c r="G513" s="218"/>
      <c r="H513" s="218"/>
      <c r="I513" s="220"/>
      <c r="J513" s="221">
        <f>J499</f>
        <v>132060.67044769993</v>
      </c>
    </row>
    <row r="514" spans="1:10" ht="15">
      <c r="A514" s="316" t="s">
        <v>304</v>
      </c>
      <c r="B514" s="317"/>
      <c r="C514" s="222">
        <f>C506</f>
        <v>3508</v>
      </c>
      <c r="D514" s="223"/>
      <c r="E514" s="223"/>
      <c r="F514" s="224"/>
      <c r="G514" s="223"/>
      <c r="H514" s="223"/>
      <c r="I514" s="225"/>
      <c r="J514" s="221">
        <f>J506</f>
        <v>3834.6667896</v>
      </c>
    </row>
    <row r="515" spans="1:10" ht="15">
      <c r="A515" s="52"/>
      <c r="B515" s="52"/>
      <c r="C515" s="52"/>
      <c r="D515" s="52"/>
      <c r="E515" s="52"/>
      <c r="F515" s="159"/>
      <c r="G515" s="52"/>
      <c r="H515" s="51"/>
      <c r="I515" s="52"/>
      <c r="J515" s="57"/>
    </row>
    <row r="516" spans="1:8" ht="60">
      <c r="A516" s="43"/>
      <c r="B516" s="43"/>
      <c r="C516" s="43"/>
      <c r="D516" s="43"/>
      <c r="E516" s="43"/>
      <c r="H516" s="124" t="s">
        <v>349</v>
      </c>
    </row>
    <row r="517" spans="1:8" ht="15">
      <c r="A517" s="43"/>
      <c r="B517" s="43"/>
      <c r="C517" s="43"/>
      <c r="D517" s="43"/>
      <c r="E517" s="43"/>
      <c r="H517" s="52"/>
    </row>
    <row r="518" spans="1:8" ht="15">
      <c r="A518" s="43"/>
      <c r="B518" s="43"/>
      <c r="C518" s="43"/>
      <c r="D518" s="43"/>
      <c r="E518" s="43"/>
      <c r="H518" s="52"/>
    </row>
  </sheetData>
  <sheetProtection/>
  <autoFilter ref="A9:G514"/>
  <mergeCells count="4">
    <mergeCell ref="C7:F7"/>
    <mergeCell ref="C8:F8"/>
    <mergeCell ref="A514:B514"/>
    <mergeCell ref="A513:B513"/>
  </mergeCells>
  <printOptions horizontalCentered="1"/>
  <pageMargins left="0.7086614173228347" right="0.7086614173228347" top="1.1811023622047245" bottom="0.3937007874015748" header="0.31496062992125984" footer="0.31496062992125984"/>
  <pageSetup fitToHeight="4" fitToWidth="1" horizontalDpi="600" verticalDpi="600" orientation="landscape" paperSize="9" scale="25"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view="pageBreakPreview" zoomScale="95" zoomScaleSheetLayoutView="95" zoomScalePageLayoutView="0" workbookViewId="0" topLeftCell="A1">
      <selection activeCell="G23" sqref="G23"/>
    </sheetView>
  </sheetViews>
  <sheetFormatPr defaultColWidth="9.140625" defaultRowHeight="15"/>
  <cols>
    <col min="1" max="1" width="12.57421875" style="0" customWidth="1"/>
    <col min="2" max="2" width="13.7109375" style="0" customWidth="1"/>
    <col min="3" max="3" width="15.00390625" style="0" bestFit="1" customWidth="1"/>
    <col min="4" max="4" width="21.8515625" style="0" customWidth="1"/>
    <col min="5" max="5" width="19.8515625" style="0" customWidth="1"/>
    <col min="6" max="6" width="20.421875" style="0" customWidth="1"/>
    <col min="7" max="7" width="20.8515625" style="0" customWidth="1"/>
    <col min="8" max="8" width="22.140625" style="0" customWidth="1"/>
    <col min="9" max="9" width="39.8515625" style="0" bestFit="1" customWidth="1"/>
    <col min="10" max="10" width="28.140625" style="0" customWidth="1"/>
  </cols>
  <sheetData>
    <row r="1" spans="1:9" ht="18">
      <c r="A1" s="65"/>
      <c r="B1" s="66"/>
      <c r="C1" s="66"/>
      <c r="D1" s="66"/>
      <c r="E1" s="40"/>
      <c r="F1" s="43"/>
      <c r="G1" s="43"/>
      <c r="H1" s="43"/>
      <c r="I1" s="43"/>
    </row>
    <row r="2" s="43" customFormat="1" ht="18">
      <c r="A2" s="65" t="s">
        <v>356</v>
      </c>
    </row>
    <row r="3" s="43" customFormat="1" ht="15.75" thickBot="1"/>
    <row r="4" spans="1:7" s="43" customFormat="1" ht="24">
      <c r="A4" s="320" t="s">
        <v>633</v>
      </c>
      <c r="B4" s="321"/>
      <c r="C4" s="321"/>
      <c r="D4" s="321"/>
      <c r="E4" s="321"/>
      <c r="F4" s="132" t="s">
        <v>347</v>
      </c>
      <c r="G4" s="109" t="s">
        <v>348</v>
      </c>
    </row>
    <row r="5" spans="1:7" s="43" customFormat="1" ht="15">
      <c r="A5" s="322" t="s">
        <v>668</v>
      </c>
      <c r="B5" s="322"/>
      <c r="C5" s="322"/>
      <c r="D5" s="322"/>
      <c r="E5" s="322"/>
      <c r="F5" s="153"/>
      <c r="G5" s="154">
        <f>F5*12</f>
        <v>0</v>
      </c>
    </row>
    <row r="6" spans="1:9" s="43" customFormat="1" ht="15">
      <c r="A6" s="151"/>
      <c r="B6" s="151"/>
      <c r="C6" s="151"/>
      <c r="D6" s="151"/>
      <c r="E6" s="151"/>
      <c r="F6" s="155"/>
      <c r="G6" s="152"/>
      <c r="I6" s="178"/>
    </row>
    <row r="7" spans="1:10" ht="18">
      <c r="A7" s="65"/>
      <c r="B7" s="66"/>
      <c r="C7" s="66"/>
      <c r="D7" s="66"/>
      <c r="E7" s="40"/>
      <c r="F7" s="43"/>
      <c r="G7" s="43"/>
      <c r="H7" s="43"/>
      <c r="I7" s="43"/>
      <c r="J7" s="43"/>
    </row>
    <row r="8" ht="45">
      <c r="F8" s="124" t="s">
        <v>349</v>
      </c>
    </row>
  </sheetData>
  <sheetProtection/>
  <mergeCells count="2">
    <mergeCell ref="A4:E4"/>
    <mergeCell ref="A5:E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D17"/>
  <sheetViews>
    <sheetView view="pageBreakPreview" zoomScale="96" zoomScaleSheetLayoutView="96" zoomScalePageLayoutView="0" workbookViewId="0" topLeftCell="A1">
      <selection activeCell="I32" sqref="I32"/>
    </sheetView>
  </sheetViews>
  <sheetFormatPr defaultColWidth="9.140625" defaultRowHeight="15"/>
  <cols>
    <col min="1" max="1" width="16.140625" style="43" customWidth="1"/>
    <col min="2" max="2" width="22.57421875" style="43" customWidth="1"/>
    <col min="3" max="3" width="16.00390625" style="43" customWidth="1"/>
    <col min="4" max="4" width="18.421875" style="43" customWidth="1"/>
    <col min="5" max="16384" width="9.140625" style="43" customWidth="1"/>
  </cols>
  <sheetData>
    <row r="1" spans="1:2" ht="18">
      <c r="A1" s="65"/>
      <c r="B1" s="66"/>
    </row>
    <row r="2" spans="1:2" ht="18">
      <c r="A2" s="65" t="s">
        <v>322</v>
      </c>
      <c r="B2" s="66"/>
    </row>
    <row r="3" spans="1:3" ht="18.75">
      <c r="A3" s="65"/>
      <c r="B3" s="66"/>
      <c r="C3" s="72"/>
    </row>
    <row r="4" spans="1:2" ht="15.75" thickBot="1">
      <c r="A4" s="67"/>
      <c r="B4" s="66"/>
    </row>
    <row r="5" spans="1:4" ht="25.5">
      <c r="A5" s="113" t="s">
        <v>346</v>
      </c>
      <c r="B5" s="74" t="s">
        <v>325</v>
      </c>
      <c r="C5" s="74" t="s">
        <v>324</v>
      </c>
      <c r="D5" s="75" t="s">
        <v>308</v>
      </c>
    </row>
    <row r="6" spans="1:4" ht="15">
      <c r="A6" s="85" t="s">
        <v>312</v>
      </c>
      <c r="B6" s="73">
        <v>1</v>
      </c>
      <c r="C6" s="122">
        <v>0</v>
      </c>
      <c r="D6" s="76">
        <f aca="true" t="shared" si="0" ref="D6:D12">B6*C6</f>
        <v>0</v>
      </c>
    </row>
    <row r="7" spans="1:4" ht="15">
      <c r="A7" s="85" t="s">
        <v>313</v>
      </c>
      <c r="B7" s="73">
        <v>1</v>
      </c>
      <c r="C7" s="123">
        <v>0</v>
      </c>
      <c r="D7" s="76">
        <f t="shared" si="0"/>
        <v>0</v>
      </c>
    </row>
    <row r="8" spans="1:4" ht="15">
      <c r="A8" s="85" t="s">
        <v>314</v>
      </c>
      <c r="B8" s="73">
        <v>1</v>
      </c>
      <c r="C8" s="123">
        <v>0</v>
      </c>
      <c r="D8" s="76">
        <f t="shared" si="0"/>
        <v>0</v>
      </c>
    </row>
    <row r="9" spans="1:4" ht="15">
      <c r="A9" s="85" t="s">
        <v>315</v>
      </c>
      <c r="B9" s="73">
        <v>1</v>
      </c>
      <c r="C9" s="123">
        <v>0</v>
      </c>
      <c r="D9" s="76">
        <f t="shared" si="0"/>
        <v>0</v>
      </c>
    </row>
    <row r="10" spans="1:4" ht="15">
      <c r="A10" s="85" t="s">
        <v>316</v>
      </c>
      <c r="B10" s="73">
        <v>1</v>
      </c>
      <c r="C10" s="123">
        <v>0</v>
      </c>
      <c r="D10" s="76">
        <f t="shared" si="0"/>
        <v>0</v>
      </c>
    </row>
    <row r="11" spans="1:4" ht="15">
      <c r="A11" s="85" t="s">
        <v>317</v>
      </c>
      <c r="B11" s="73">
        <v>1</v>
      </c>
      <c r="C11" s="123">
        <v>0</v>
      </c>
      <c r="D11" s="76">
        <f t="shared" si="0"/>
        <v>0</v>
      </c>
    </row>
    <row r="12" spans="1:4" ht="15.75" thickBot="1">
      <c r="A12" s="85" t="s">
        <v>318</v>
      </c>
      <c r="B12" s="73">
        <v>1</v>
      </c>
      <c r="C12" s="123">
        <v>0</v>
      </c>
      <c r="D12" s="76">
        <f t="shared" si="0"/>
        <v>0</v>
      </c>
    </row>
    <row r="13" spans="1:4" ht="15">
      <c r="A13" s="79" t="s">
        <v>321</v>
      </c>
      <c r="B13" s="82">
        <f>SUM(B6:B12)</f>
        <v>7</v>
      </c>
      <c r="C13" s="80"/>
      <c r="D13" s="81"/>
    </row>
    <row r="14" spans="1:4" ht="19.5" thickBot="1">
      <c r="A14" s="133" t="s">
        <v>308</v>
      </c>
      <c r="B14" s="134"/>
      <c r="C14" s="135"/>
      <c r="D14" s="136">
        <f>SUM(D6:D13)</f>
        <v>0</v>
      </c>
    </row>
    <row r="15" spans="1:4" ht="15.75" thickBot="1">
      <c r="A15" s="179" t="s">
        <v>643</v>
      </c>
      <c r="B15" s="180"/>
      <c r="C15" s="180"/>
      <c r="D15" s="181">
        <f>D14/12</f>
        <v>0</v>
      </c>
    </row>
    <row r="16" spans="1:3" ht="60">
      <c r="A16" s="68"/>
      <c r="B16" s="68"/>
      <c r="C16" s="124" t="s">
        <v>349</v>
      </c>
    </row>
    <row r="17" spans="1:2" ht="15">
      <c r="A17" s="68"/>
      <c r="B17" s="68"/>
    </row>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view="pageBreakPreview" zoomScale="96" zoomScaleSheetLayoutView="96" zoomScalePageLayoutView="0" workbookViewId="0" topLeftCell="A1">
      <selection activeCell="K30" sqref="K30"/>
    </sheetView>
  </sheetViews>
  <sheetFormatPr defaultColWidth="9.140625" defaultRowHeight="15"/>
  <cols>
    <col min="1" max="1" width="15.7109375" style="43" customWidth="1"/>
    <col min="2" max="2" width="19.7109375" style="43" customWidth="1"/>
    <col min="3" max="3" width="13.7109375" style="43" customWidth="1"/>
    <col min="4" max="4" width="21.140625" style="43" customWidth="1"/>
    <col min="5" max="16384" width="9.140625" style="43" customWidth="1"/>
  </cols>
  <sheetData>
    <row r="1" spans="1:2" ht="18">
      <c r="A1" s="65"/>
      <c r="B1" s="66"/>
    </row>
    <row r="2" spans="1:2" ht="18">
      <c r="A2" s="65" t="s">
        <v>323</v>
      </c>
      <c r="B2" s="66"/>
    </row>
    <row r="3" spans="1:3" ht="18.75">
      <c r="A3" s="65"/>
      <c r="B3" s="66"/>
      <c r="C3" s="72"/>
    </row>
    <row r="4" spans="1:2" ht="15.75" thickBot="1">
      <c r="A4" s="67"/>
      <c r="B4" s="66"/>
    </row>
    <row r="5" spans="1:4" ht="38.25">
      <c r="A5" s="113" t="s">
        <v>346</v>
      </c>
      <c r="B5" s="74" t="s">
        <v>325</v>
      </c>
      <c r="C5" s="137" t="s">
        <v>324</v>
      </c>
      <c r="D5" s="75" t="s">
        <v>308</v>
      </c>
    </row>
    <row r="6" spans="1:4" ht="15">
      <c r="A6" s="83" t="s">
        <v>309</v>
      </c>
      <c r="B6" s="73">
        <v>40</v>
      </c>
      <c r="C6" s="123">
        <v>0</v>
      </c>
      <c r="D6" s="76">
        <f aca="true" t="shared" si="0" ref="D6:D11">B6*C6</f>
        <v>0</v>
      </c>
    </row>
    <row r="7" spans="1:4" ht="15">
      <c r="A7" s="83" t="s">
        <v>310</v>
      </c>
      <c r="B7" s="73">
        <v>40</v>
      </c>
      <c r="C7" s="123">
        <v>0</v>
      </c>
      <c r="D7" s="76">
        <f t="shared" si="0"/>
        <v>0</v>
      </c>
    </row>
    <row r="8" spans="1:4" ht="15">
      <c r="A8" s="83" t="s">
        <v>311</v>
      </c>
      <c r="B8" s="73">
        <v>20</v>
      </c>
      <c r="C8" s="123">
        <v>0</v>
      </c>
      <c r="D8" s="76">
        <f t="shared" si="0"/>
        <v>0</v>
      </c>
    </row>
    <row r="9" spans="1:4" ht="15">
      <c r="A9" s="83" t="s">
        <v>312</v>
      </c>
      <c r="B9" s="73">
        <v>10</v>
      </c>
      <c r="C9" s="123">
        <v>0</v>
      </c>
      <c r="D9" s="76">
        <f t="shared" si="0"/>
        <v>0</v>
      </c>
    </row>
    <row r="10" spans="1:4" ht="15">
      <c r="A10" s="83" t="s">
        <v>319</v>
      </c>
      <c r="B10" s="73">
        <v>20</v>
      </c>
      <c r="C10" s="123">
        <v>0</v>
      </c>
      <c r="D10" s="76">
        <f t="shared" si="0"/>
        <v>0</v>
      </c>
    </row>
    <row r="11" spans="1:4" ht="15.75" thickBot="1">
      <c r="A11" s="84" t="s">
        <v>320</v>
      </c>
      <c r="B11" s="77">
        <v>40</v>
      </c>
      <c r="C11" s="123">
        <v>0</v>
      </c>
      <c r="D11" s="78">
        <f t="shared" si="0"/>
        <v>0</v>
      </c>
    </row>
    <row r="12" spans="1:4" ht="15">
      <c r="A12" s="79" t="s">
        <v>321</v>
      </c>
      <c r="B12" s="82">
        <f>SUM(B6:B11)</f>
        <v>170</v>
      </c>
      <c r="C12" s="80"/>
      <c r="D12" s="81"/>
    </row>
    <row r="13" spans="1:4" ht="19.5" thickBot="1">
      <c r="A13" s="133" t="s">
        <v>308</v>
      </c>
      <c r="B13" s="134"/>
      <c r="C13" s="135"/>
      <c r="D13" s="136">
        <f>SUM(D6:D12)</f>
        <v>0</v>
      </c>
    </row>
    <row r="14" spans="1:4" ht="15.75" thickBot="1">
      <c r="A14" s="179" t="s">
        <v>643</v>
      </c>
      <c r="B14" s="180"/>
      <c r="C14" s="180"/>
      <c r="D14" s="181">
        <f>D13/12</f>
        <v>0</v>
      </c>
    </row>
    <row r="15" spans="1:3" ht="75">
      <c r="A15" s="68"/>
      <c r="B15" s="68"/>
      <c r="C15" s="124" t="s">
        <v>349</v>
      </c>
    </row>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D6" sqref="D6"/>
    </sheetView>
  </sheetViews>
  <sheetFormatPr defaultColWidth="9.140625" defaultRowHeight="15"/>
  <cols>
    <col min="1" max="1" width="18.57421875" style="43" customWidth="1"/>
    <col min="2" max="2" width="15.7109375" style="43" customWidth="1"/>
    <col min="3" max="3" width="16.7109375" style="43" customWidth="1"/>
    <col min="4" max="4" width="16.8515625" style="43" customWidth="1"/>
    <col min="5" max="5" width="15.7109375" style="43" customWidth="1"/>
    <col min="6" max="6" width="16.8515625" style="43" customWidth="1"/>
    <col min="7" max="7" width="16.140625" style="43" customWidth="1"/>
    <col min="8" max="8" width="16.7109375" style="43" customWidth="1"/>
    <col min="9" max="16384" width="9.140625" style="43" customWidth="1"/>
  </cols>
  <sheetData>
    <row r="1" spans="1:8" ht="24.75" customHeight="1">
      <c r="A1" s="138" t="s">
        <v>339</v>
      </c>
      <c r="B1" s="139"/>
      <c r="C1" s="139"/>
      <c r="D1" s="139"/>
      <c r="E1" s="139"/>
      <c r="F1" s="139"/>
      <c r="G1" s="139"/>
      <c r="H1" s="139"/>
    </row>
    <row r="2" spans="1:8" ht="15.75" thickBot="1">
      <c r="A2" s="139"/>
      <c r="B2" s="139"/>
      <c r="C2" s="139"/>
      <c r="D2" s="139"/>
      <c r="E2" s="139"/>
      <c r="F2" s="139"/>
      <c r="G2" s="139"/>
      <c r="H2" s="139"/>
    </row>
    <row r="3" spans="1:8" ht="39.75" customHeight="1">
      <c r="A3" s="323" t="s">
        <v>280</v>
      </c>
      <c r="B3" s="324"/>
      <c r="C3" s="324"/>
      <c r="D3" s="324"/>
      <c r="E3" s="325"/>
      <c r="F3" s="140" t="s">
        <v>279</v>
      </c>
      <c r="G3" s="141" t="s">
        <v>324</v>
      </c>
      <c r="H3" s="142" t="s">
        <v>351</v>
      </c>
    </row>
    <row r="4" spans="1:8" ht="39.75" customHeight="1" thickBot="1">
      <c r="A4" s="326" t="s">
        <v>692</v>
      </c>
      <c r="B4" s="327"/>
      <c r="C4" s="327"/>
      <c r="D4" s="327"/>
      <c r="E4" s="328"/>
      <c r="F4" s="143" t="s">
        <v>635</v>
      </c>
      <c r="G4" s="144">
        <v>0</v>
      </c>
      <c r="H4" s="145">
        <f>G4*40</f>
        <v>0</v>
      </c>
    </row>
    <row r="5" spans="1:8" ht="15">
      <c r="A5" s="139"/>
      <c r="B5" s="139"/>
      <c r="C5" s="139"/>
      <c r="D5" s="139"/>
      <c r="E5" s="139"/>
      <c r="F5" s="139"/>
      <c r="G5" s="139"/>
      <c r="H5" s="139"/>
    </row>
    <row r="6" spans="1:8" ht="71.25">
      <c r="A6" s="139"/>
      <c r="B6" s="139"/>
      <c r="C6" s="139"/>
      <c r="D6" s="139"/>
      <c r="E6" s="139"/>
      <c r="F6" s="139"/>
      <c r="G6" s="146" t="s">
        <v>349</v>
      </c>
      <c r="H6" s="139"/>
    </row>
    <row r="10" ht="15.75" thickBot="1"/>
    <row r="11" spans="1:8" ht="25.5">
      <c r="A11" s="323" t="s">
        <v>280</v>
      </c>
      <c r="B11" s="324"/>
      <c r="C11" s="324"/>
      <c r="D11" s="324"/>
      <c r="E11" s="325"/>
      <c r="F11" s="140" t="s">
        <v>279</v>
      </c>
      <c r="G11" s="141" t="s">
        <v>324</v>
      </c>
      <c r="H11" s="142" t="s">
        <v>351</v>
      </c>
    </row>
    <row r="12" spans="1:8" ht="41.25" customHeight="1" thickBot="1">
      <c r="A12" s="329" t="s">
        <v>642</v>
      </c>
      <c r="B12" s="330"/>
      <c r="C12" s="330"/>
      <c r="D12" s="330"/>
      <c r="E12" s="331"/>
      <c r="F12" s="143" t="s">
        <v>635</v>
      </c>
      <c r="G12" s="144">
        <v>0</v>
      </c>
      <c r="H12" s="145">
        <f>G12*40</f>
        <v>0</v>
      </c>
    </row>
    <row r="13" spans="1:8" ht="15">
      <c r="A13" s="139"/>
      <c r="B13" s="139"/>
      <c r="C13" s="139"/>
      <c r="D13" s="139"/>
      <c r="E13" s="139"/>
      <c r="F13" s="139"/>
      <c r="G13" s="139"/>
      <c r="H13" s="139"/>
    </row>
    <row r="14" spans="1:8" ht="71.25">
      <c r="A14" s="139"/>
      <c r="B14" s="139"/>
      <c r="C14" s="139"/>
      <c r="D14" s="139"/>
      <c r="E14" s="139"/>
      <c r="F14" s="139"/>
      <c r="G14" s="146" t="s">
        <v>349</v>
      </c>
      <c r="H14" s="139"/>
    </row>
  </sheetData>
  <sheetProtection/>
  <mergeCells count="4">
    <mergeCell ref="A3:E3"/>
    <mergeCell ref="A4:E4"/>
    <mergeCell ref="A11:E11"/>
    <mergeCell ref="A12:E12"/>
  </mergeCells>
  <printOptions horizontalCentered="1"/>
  <pageMargins left="0.7086614173228347" right="0.7086614173228347" top="1.1811023622047245" bottom="0.7874015748031497" header="0.31496062992125984" footer="0.31496062992125984"/>
  <pageSetup fitToHeight="1" fitToWidth="1"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selection activeCell="G5" sqref="G5"/>
    </sheetView>
  </sheetViews>
  <sheetFormatPr defaultColWidth="9.140625" defaultRowHeight="15"/>
  <cols>
    <col min="1" max="1" width="18.57421875" style="0" customWidth="1"/>
    <col min="2" max="2" width="15.7109375" style="0" customWidth="1"/>
    <col min="3" max="3" width="16.7109375" style="0" customWidth="1"/>
    <col min="4" max="4" width="16.8515625" style="0" customWidth="1"/>
    <col min="5" max="5" width="15.7109375" style="0" customWidth="1"/>
    <col min="6" max="7" width="18.00390625" style="0" customWidth="1"/>
    <col min="8" max="8" width="21.8515625" style="34" customWidth="1"/>
    <col min="9" max="9" width="21.8515625" style="0" customWidth="1"/>
    <col min="10" max="10" width="19.00390625" style="0" customWidth="1"/>
    <col min="11" max="11" width="17.57421875" style="0" customWidth="1"/>
    <col min="12" max="12" width="23.7109375" style="43" customWidth="1"/>
  </cols>
  <sheetData>
    <row r="1" ht="36" customHeight="1">
      <c r="A1" s="43"/>
    </row>
    <row r="3" ht="15.75" thickBot="1"/>
    <row r="4" spans="1:12" ht="80.25" customHeight="1">
      <c r="A4" s="88" t="s">
        <v>269</v>
      </c>
      <c r="B4" s="89" t="s">
        <v>330</v>
      </c>
      <c r="C4" s="89" t="s">
        <v>331</v>
      </c>
      <c r="D4" s="89" t="s">
        <v>332</v>
      </c>
      <c r="E4" s="90" t="s">
        <v>333</v>
      </c>
      <c r="F4" s="91" t="s">
        <v>344</v>
      </c>
      <c r="G4" s="71" t="s">
        <v>345</v>
      </c>
      <c r="H4" s="71" t="s">
        <v>340</v>
      </c>
      <c r="I4" s="26" t="s">
        <v>329</v>
      </c>
      <c r="J4" s="86" t="s">
        <v>341</v>
      </c>
      <c r="K4" s="87" t="s">
        <v>342</v>
      </c>
      <c r="L4" s="90" t="s">
        <v>343</v>
      </c>
    </row>
    <row r="5" spans="1:12" ht="19.5" customHeight="1">
      <c r="A5" s="16" t="s">
        <v>628</v>
      </c>
      <c r="B5" s="36">
        <f>'1b Adm.budova Nerudova 773-1'!C513</f>
        <v>13105.439999999999</v>
      </c>
      <c r="C5" s="37">
        <f>'1b Adm.budova Nerudova 773-1'!J513</f>
        <v>132060.67044769993</v>
      </c>
      <c r="D5" s="36">
        <f>'1b Adm.budova Nerudova 773-1'!C514</f>
        <v>3508</v>
      </c>
      <c r="E5" s="38">
        <f>'1b Adm.budova Nerudova 773-1'!J514</f>
        <v>3834.6667896</v>
      </c>
      <c r="F5" s="39">
        <f>'1b Adm.budova Nerudova 773-1'!H499</f>
        <v>0</v>
      </c>
      <c r="G5" s="27">
        <f>'1b Adm.budova Nerudova 773-1'!H506</f>
        <v>0</v>
      </c>
      <c r="H5" s="69">
        <f>'1b Adm.budova Nerudova 773-1'!H510</f>
        <v>0</v>
      </c>
      <c r="I5" s="150">
        <f>F5+G5</f>
        <v>0</v>
      </c>
      <c r="J5" s="99">
        <f>'1c Provoz vrátnice'!F5</f>
        <v>0</v>
      </c>
      <c r="K5" s="102">
        <f>'1d Údržba zeleně'!D15</f>
        <v>0</v>
      </c>
      <c r="L5" s="105">
        <f>'1e Zimní údržba'!D14</f>
        <v>0</v>
      </c>
    </row>
    <row r="6" spans="1:12" ht="9.75" customHeight="1" thickBot="1">
      <c r="A6" s="28"/>
      <c r="B6" s="29"/>
      <c r="C6" s="30"/>
      <c r="D6" s="29"/>
      <c r="E6" s="29"/>
      <c r="F6" s="29"/>
      <c r="G6" s="29"/>
      <c r="H6" s="70"/>
      <c r="I6" s="31"/>
      <c r="J6" s="70"/>
      <c r="K6" s="70"/>
      <c r="L6" s="70"/>
    </row>
    <row r="7" spans="1:12" ht="39.75" customHeight="1">
      <c r="A7" s="320" t="s">
        <v>280</v>
      </c>
      <c r="B7" s="321"/>
      <c r="C7" s="321"/>
      <c r="D7" s="321"/>
      <c r="E7" s="336"/>
      <c r="F7" s="108" t="s">
        <v>279</v>
      </c>
      <c r="G7" s="342" t="s">
        <v>337</v>
      </c>
      <c r="H7" s="343"/>
      <c r="I7" s="109" t="s">
        <v>338</v>
      </c>
      <c r="J7" s="148"/>
      <c r="K7" s="149"/>
      <c r="L7" s="149"/>
    </row>
    <row r="8" spans="1:12" ht="39.75" customHeight="1" thickBot="1">
      <c r="A8" s="344" t="s">
        <v>350</v>
      </c>
      <c r="B8" s="345"/>
      <c r="C8" s="345"/>
      <c r="D8" s="345"/>
      <c r="E8" s="346"/>
      <c r="F8" s="110" t="s">
        <v>635</v>
      </c>
      <c r="G8" s="111">
        <f>'1f Práce na zák.pož.objednatele'!G4</f>
        <v>0</v>
      </c>
      <c r="H8" s="60"/>
      <c r="I8" s="112">
        <f>'1f Práce na zák.pož.objednatele'!H4</f>
        <v>0</v>
      </c>
      <c r="J8" s="147"/>
      <c r="K8" s="70"/>
      <c r="L8" s="70"/>
    </row>
    <row r="9" spans="1:12" s="43" customFormat="1" ht="39.75" customHeight="1" thickBot="1">
      <c r="A9" s="160"/>
      <c r="B9" s="161"/>
      <c r="C9" s="161"/>
      <c r="D9" s="161"/>
      <c r="E9" s="162"/>
      <c r="F9" s="163"/>
      <c r="G9" s="164"/>
      <c r="H9" s="165"/>
      <c r="I9" s="166"/>
      <c r="J9" s="147"/>
      <c r="K9" s="70"/>
      <c r="L9" s="70"/>
    </row>
    <row r="10" spans="1:12" s="43" customFormat="1" ht="39.75" customHeight="1">
      <c r="A10" s="320" t="s">
        <v>280</v>
      </c>
      <c r="B10" s="321"/>
      <c r="C10" s="321"/>
      <c r="D10" s="321"/>
      <c r="E10" s="336"/>
      <c r="F10" s="108" t="s">
        <v>279</v>
      </c>
      <c r="G10" s="342" t="s">
        <v>337</v>
      </c>
      <c r="H10" s="343"/>
      <c r="I10" s="109" t="s">
        <v>338</v>
      </c>
      <c r="J10" s="147"/>
      <c r="K10" s="70"/>
      <c r="L10" s="70"/>
    </row>
    <row r="11" spans="1:12" s="43" customFormat="1" ht="39.75" customHeight="1" thickBot="1">
      <c r="A11" s="344" t="s">
        <v>634</v>
      </c>
      <c r="B11" s="345"/>
      <c r="C11" s="345"/>
      <c r="D11" s="345"/>
      <c r="E11" s="346"/>
      <c r="F11" s="110" t="s">
        <v>635</v>
      </c>
      <c r="G11" s="111">
        <f>'1f Práce na zák.pož.objednatele'!G12</f>
        <v>0</v>
      </c>
      <c r="H11" s="60"/>
      <c r="I11" s="112">
        <f>'1f Práce na zák.pož.objednatele'!H12</f>
        <v>0</v>
      </c>
      <c r="J11" s="147"/>
      <c r="K11" s="70"/>
      <c r="L11" s="70"/>
    </row>
    <row r="12" spans="1:12" s="43" customFormat="1" ht="39.75" customHeight="1" thickBot="1">
      <c r="A12" s="175"/>
      <c r="B12" s="176"/>
      <c r="C12" s="176"/>
      <c r="D12" s="176"/>
      <c r="E12" s="177"/>
      <c r="F12" s="296"/>
      <c r="G12" s="297"/>
      <c r="H12" s="298"/>
      <c r="I12" s="299"/>
      <c r="J12" s="147"/>
      <c r="K12" s="70"/>
      <c r="L12" s="70"/>
    </row>
    <row r="13" spans="1:12" ht="15.75" customHeight="1" thickBot="1">
      <c r="A13" s="32"/>
      <c r="B13" s="32"/>
      <c r="C13" s="32"/>
      <c r="D13" s="32"/>
      <c r="E13" s="32"/>
      <c r="F13" s="295"/>
      <c r="G13" s="294" t="s">
        <v>688</v>
      </c>
      <c r="H13" s="294" t="s">
        <v>689</v>
      </c>
      <c r="I13" s="294" t="s">
        <v>690</v>
      </c>
      <c r="J13" s="294" t="s">
        <v>691</v>
      </c>
      <c r="K13" s="294" t="s">
        <v>322</v>
      </c>
      <c r="L13" s="294" t="s">
        <v>323</v>
      </c>
    </row>
    <row r="14" spans="5:14" ht="42" customHeight="1" thickBot="1">
      <c r="E14" s="338" t="s">
        <v>336</v>
      </c>
      <c r="F14" s="339"/>
      <c r="G14" s="289">
        <f>SUM(I11+I8)</f>
        <v>0</v>
      </c>
      <c r="H14" s="288">
        <f>H5</f>
        <v>0</v>
      </c>
      <c r="I14" s="98">
        <f>I5</f>
        <v>0</v>
      </c>
      <c r="J14" s="100">
        <f>J5</f>
        <v>0</v>
      </c>
      <c r="K14" s="103">
        <f>K5</f>
        <v>0</v>
      </c>
      <c r="L14" s="106">
        <f>L5</f>
        <v>0</v>
      </c>
      <c r="M14" s="42"/>
      <c r="N14" s="42"/>
    </row>
    <row r="15" spans="1:12" ht="9.75" customHeight="1" thickBot="1">
      <c r="A15" s="20"/>
      <c r="B15" s="22"/>
      <c r="C15" s="22"/>
      <c r="D15" s="22"/>
      <c r="J15" s="52"/>
      <c r="K15" s="52"/>
      <c r="L15" s="52"/>
    </row>
    <row r="16" spans="1:12" ht="45.75" customHeight="1" thickBot="1">
      <c r="A16" s="334" t="s">
        <v>274</v>
      </c>
      <c r="B16" s="335"/>
      <c r="C16" s="26" t="s">
        <v>275</v>
      </c>
      <c r="D16" s="21"/>
      <c r="E16" s="21"/>
      <c r="J16" s="52"/>
      <c r="K16" s="52"/>
      <c r="L16" s="52"/>
    </row>
    <row r="17" spans="1:12" ht="30" customHeight="1" thickBot="1">
      <c r="A17" s="332" t="s">
        <v>265</v>
      </c>
      <c r="B17" s="333"/>
      <c r="C17" s="23">
        <v>52</v>
      </c>
      <c r="D17" s="21"/>
      <c r="E17" s="340" t="s">
        <v>687</v>
      </c>
      <c r="F17" s="341"/>
      <c r="G17" s="290">
        <f aca="true" t="shared" si="0" ref="G17:L17">G14*12</f>
        <v>0</v>
      </c>
      <c r="H17" s="291">
        <f t="shared" si="0"/>
        <v>0</v>
      </c>
      <c r="I17" s="292">
        <f t="shared" si="0"/>
        <v>0</v>
      </c>
      <c r="J17" s="101">
        <f t="shared" si="0"/>
        <v>0</v>
      </c>
      <c r="K17" s="104">
        <f t="shared" si="0"/>
        <v>0</v>
      </c>
      <c r="L17" s="107">
        <f t="shared" si="0"/>
        <v>0</v>
      </c>
    </row>
    <row r="18" spans="1:3" ht="30" customHeight="1" thickBot="1">
      <c r="A18" s="332" t="s">
        <v>266</v>
      </c>
      <c r="B18" s="337"/>
      <c r="C18" s="23">
        <v>33</v>
      </c>
    </row>
    <row r="19" spans="1:12" ht="30" customHeight="1" thickBot="1">
      <c r="A19" s="332" t="s">
        <v>669</v>
      </c>
      <c r="B19" s="333"/>
      <c r="C19" s="23">
        <v>40</v>
      </c>
      <c r="E19" s="285" t="s">
        <v>686</v>
      </c>
      <c r="F19" s="293"/>
      <c r="G19" s="286"/>
      <c r="H19" s="286"/>
      <c r="I19" s="286"/>
      <c r="J19" s="286"/>
      <c r="K19" s="286"/>
      <c r="L19" s="287">
        <f>G17+H17+I17+J17+K17+L17</f>
        <v>0</v>
      </c>
    </row>
    <row r="20" spans="1:13" ht="30" customHeight="1">
      <c r="A20" s="332" t="s">
        <v>270</v>
      </c>
      <c r="B20" s="333"/>
      <c r="C20" s="23">
        <v>32</v>
      </c>
      <c r="E20" s="68"/>
      <c r="F20" s="283"/>
      <c r="G20" s="283"/>
      <c r="H20" s="283"/>
      <c r="I20" s="283"/>
      <c r="J20" s="283"/>
      <c r="K20" s="283"/>
      <c r="L20" s="284"/>
      <c r="M20" s="68"/>
    </row>
    <row r="21" spans="1:3" ht="30" customHeight="1">
      <c r="A21" s="332" t="s">
        <v>268</v>
      </c>
      <c r="B21" s="333"/>
      <c r="C21" s="23">
        <v>22</v>
      </c>
    </row>
    <row r="22" spans="1:3" ht="30" customHeight="1">
      <c r="A22" s="332" t="s">
        <v>267</v>
      </c>
      <c r="B22" s="333"/>
      <c r="C22" s="23">
        <v>30</v>
      </c>
    </row>
    <row r="23" spans="1:3" ht="27" customHeight="1">
      <c r="A23" s="349" t="s">
        <v>284</v>
      </c>
      <c r="B23" s="350"/>
      <c r="C23" s="300">
        <v>25</v>
      </c>
    </row>
    <row r="24" spans="1:3" ht="27" customHeight="1" thickBot="1">
      <c r="A24" s="347" t="s">
        <v>301</v>
      </c>
      <c r="B24" s="348"/>
      <c r="C24" s="301">
        <v>52</v>
      </c>
    </row>
  </sheetData>
  <sheetProtection/>
  <mergeCells count="17">
    <mergeCell ref="G10:H10"/>
    <mergeCell ref="A11:E11"/>
    <mergeCell ref="G7:H7"/>
    <mergeCell ref="A24:B24"/>
    <mergeCell ref="A19:B19"/>
    <mergeCell ref="A20:B20"/>
    <mergeCell ref="A23:B23"/>
    <mergeCell ref="A7:E7"/>
    <mergeCell ref="A8:E8"/>
    <mergeCell ref="A21:B21"/>
    <mergeCell ref="A22:B22"/>
    <mergeCell ref="A16:B16"/>
    <mergeCell ref="A17:B17"/>
    <mergeCell ref="A10:E10"/>
    <mergeCell ref="A18:B18"/>
    <mergeCell ref="E14:F14"/>
    <mergeCell ref="E17:F17"/>
  </mergeCells>
  <printOptions horizontalCentered="1"/>
  <pageMargins left="0.7086614173228347" right="0.7086614173228347" top="1.1811023622047245" bottom="0.7874015748031497" header="0.31496062992125984" footer="0.31496062992125984"/>
  <pageSetup fitToHeight="1" fitToWidth="1" horizontalDpi="600" verticalDpi="600" orientation="landscape" paperSize="8"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Vavrečková Martina</dc:creator>
  <cp:keywords/>
  <dc:description/>
  <cp:lastModifiedBy>Bauerová Pavlína</cp:lastModifiedBy>
  <cp:lastPrinted>2021-05-25T11:23:41Z</cp:lastPrinted>
  <dcterms:created xsi:type="dcterms:W3CDTF">2013-01-28T12:11:44Z</dcterms:created>
  <dcterms:modified xsi:type="dcterms:W3CDTF">2023-06-07T13:51:57Z</dcterms:modified>
  <cp:category/>
  <cp:version/>
  <cp:contentType/>
  <cp:contentStatus/>
</cp:coreProperties>
</file>