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zda\Documents\Akce OŘ z hl.činnosti\2022\Blatno - Petrohrad\Příprava VZ\Náklady\SP Blatno-Petrohrad_zadání\E.1.3\"/>
    </mc:Choice>
  </mc:AlternateContent>
  <xr:revisionPtr revIDLastSave="0" documentId="13_ncr:1_{9CE476B2-EB82-4C70-BBDA-4879E23D1809}" xr6:coauthVersionLast="47" xr6:coauthVersionMax="47" xr10:uidLastSave="{00000000-0000-0000-0000-000000000000}"/>
  <bookViews>
    <workbookView xWindow="780" yWindow="780" windowWidth="18255" windowHeight="15420" tabRatio="833" xr2:uid="{00000000-000D-0000-FFFF-FFFF00000000}"/>
  </bookViews>
  <sheets>
    <sheet name="SO 01-13-01 SP" sheetId="2" r:id="rId1"/>
  </sheets>
  <externalReferences>
    <externalReference r:id="rId2"/>
  </externalReferences>
  <definedNames>
    <definedName name="__CENA__" localSheetId="0">#REF!</definedName>
    <definedName name="__CENA__">#REF!</definedName>
    <definedName name="__MAIN__" localSheetId="0">#REF!</definedName>
    <definedName name="__MAIN__">#REF!</definedName>
    <definedName name="__MAIN2__" localSheetId="0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2" l="1"/>
  <c r="I34" i="2"/>
  <c r="G31" i="2"/>
  <c r="I19" i="2"/>
  <c r="I20" i="2"/>
  <c r="I21" i="2"/>
  <c r="K18" i="2"/>
  <c r="I16" i="2"/>
  <c r="I17" i="2"/>
  <c r="I11" i="2" l="1"/>
  <c r="I10" i="2"/>
  <c r="I35" i="2" l="1"/>
  <c r="I33" i="2"/>
  <c r="I31" i="2"/>
  <c r="I30" i="2"/>
  <c r="I29" i="2"/>
  <c r="I28" i="2"/>
  <c r="I27" i="2"/>
  <c r="I26" i="2"/>
  <c r="I25" i="2"/>
  <c r="I24" i="2"/>
  <c r="I23" i="2"/>
  <c r="I22" i="2"/>
  <c r="I18" i="2"/>
  <c r="I15" i="2"/>
  <c r="I14" i="2"/>
  <c r="I13" i="2"/>
  <c r="I12" i="2"/>
  <c r="I9" i="2"/>
  <c r="I8" i="2"/>
  <c r="I36" i="2" l="1"/>
</calcChain>
</file>

<file path=xl/sharedStrings.xml><?xml version="1.0" encoding="utf-8"?>
<sst xmlns="http://schemas.openxmlformats.org/spreadsheetml/2006/main" count="129" uniqueCount="86">
  <si>
    <t>m</t>
  </si>
  <si>
    <t>m2</t>
  </si>
  <si>
    <t>1: pod závěrné zídky 0,13m3 x 7,20 x2 = 1,872 m3
2: pod odvodňovací žlab 0,15 x 0 = 0 m3
3: pod obrubníky 0,1 x 6m = 0,6 m3</t>
  </si>
  <si>
    <t>1: 12 x 0,15 x 2,5</t>
  </si>
  <si>
    <t>1: pražce z přejezdové kce</t>
  </si>
  <si>
    <t>1: (15 + 5,5) x1,808</t>
  </si>
  <si>
    <t>EKDNU</t>
  </si>
  <si>
    <t>poř.č.</t>
  </si>
  <si>
    <t>č. položky</t>
  </si>
  <si>
    <t>popis položky</t>
  </si>
  <si>
    <t>m.j.</t>
  </si>
  <si>
    <t>Množství</t>
  </si>
  <si>
    <t>Kč/m.j.</t>
  </si>
  <si>
    <t>Kč celkem</t>
  </si>
  <si>
    <t>ZÁKLADNÍ ROZPOČTOVÉ NÁKLADY - ZRN</t>
  </si>
  <si>
    <t>9902100200</t>
  </si>
  <si>
    <t>t</t>
  </si>
  <si>
    <t>výzisk bet.přejezd</t>
  </si>
  <si>
    <t>Hloubení rýh nebo jam na železničním spodku I. třídy</t>
  </si>
  <si>
    <t>m3</t>
  </si>
  <si>
    <t>kus</t>
  </si>
  <si>
    <t>Doprava dodávek zhotovitele, dodávek objednatele nebo výzisku mechanizací přes 3,5 t sypanin  do 300 km</t>
  </si>
  <si>
    <t>přejezd konstrukce</t>
  </si>
  <si>
    <t>Beton lehce zhutnitelný C 25/30;XF1 vyhovuje i XD1-2,XA1,XC3 F5 2 470 2 989</t>
  </si>
  <si>
    <t>beton</t>
  </si>
  <si>
    <t>Zřízení konstrukční vrstvy pražcového podloží bez geomateriálu tl. do 0,30 m</t>
  </si>
  <si>
    <t>Kamenivo drcené štěrkodrť frakce 0/32</t>
  </si>
  <si>
    <t>Zřízení konstrukce vozovky asfaltobetonové s podkladní, ložní a obrusnou vrstvou tlouštky do 20 cm</t>
  </si>
  <si>
    <t>Asfaltový beton ACO 11S 50/70 střednězrnný-obrusná vrstva</t>
  </si>
  <si>
    <t>5963146010</t>
  </si>
  <si>
    <t>Asfaltový beton ACL 16S 50/70 hrubozrnný-ložní vrstva</t>
  </si>
  <si>
    <t>5963146020</t>
  </si>
  <si>
    <t>Asfaltový beton ACP 16S 50/70 středněznný-podkladní vrstva</t>
  </si>
  <si>
    <t>5963152000</t>
  </si>
  <si>
    <t>Asfaltová zálivka pro trhliny a spáry</t>
  </si>
  <si>
    <t>kg</t>
  </si>
  <si>
    <t>Postřik živičný spojovací z asfaltu v množství 0,50 kg/m2</t>
  </si>
  <si>
    <t>Montáž dílů komunikace obrubníku uložení v betonu</t>
  </si>
  <si>
    <t>Obrubník krajový</t>
  </si>
  <si>
    <t>Provozní vlivy Výluka silničního provozu se zajištěním objížďky</t>
  </si>
  <si>
    <t>9909000100</t>
  </si>
  <si>
    <t>Poplatek za uložení suti nebo hmot na oficiální skládku</t>
  </si>
  <si>
    <t>9909000500</t>
  </si>
  <si>
    <t>Poplatek uložení odpadu betonových prefabrikátů</t>
  </si>
  <si>
    <t>CELKEM</t>
  </si>
  <si>
    <t>Demontáž zádlažbové přejezdové konstrukce část vnitřní</t>
  </si>
  <si>
    <t>Demontáž dřevěných dílů přejezdu trámec vnější části</t>
  </si>
  <si>
    <t>dřevěné pražce</t>
  </si>
  <si>
    <t>5x2,6m</t>
  </si>
  <si>
    <t>výzisk dř.pražce</t>
  </si>
  <si>
    <t>2x6x0,15x2,5</t>
  </si>
  <si>
    <t>15m3x1,808</t>
  </si>
  <si>
    <t>odtěžení nezpevněné komunuikace</t>
  </si>
  <si>
    <t xml:space="preserve">50 x 0,3 (plocha převod na m3) </t>
  </si>
  <si>
    <t>Těžení zeminy nebo horniny železničního spodku I. třídy</t>
  </si>
  <si>
    <t>výzisk zemina, štěrk</t>
  </si>
  <si>
    <t>odkopávky navíc pro ZZ, obrubníky</t>
  </si>
  <si>
    <t>5,5m3x1,808</t>
  </si>
  <si>
    <t>Přejezd celopryžový pro zatížené komunikace se závěrnou zídkou tv. T</t>
  </si>
  <si>
    <t>Montáž celopryžové přejezdové konstrukce silně zatížené v koleji část vnější a vnitřní včetně závěrných zídek</t>
  </si>
  <si>
    <t>6,0m/1m</t>
  </si>
  <si>
    <t>2,5 m3</t>
  </si>
  <si>
    <t>2,5*2,5</t>
  </si>
  <si>
    <t>42 m2</t>
  </si>
  <si>
    <t>42x0,2x1,9</t>
  </si>
  <si>
    <t>42x0,04x3,5</t>
  </si>
  <si>
    <t>42x0,05x3,5</t>
  </si>
  <si>
    <t>42x0,08x3,5</t>
  </si>
  <si>
    <t>(18x0,02x0,04)*1250 kg/m3</t>
  </si>
  <si>
    <t>84 m2</t>
  </si>
  <si>
    <t>15,96+5,88+7,35+11,76</t>
  </si>
  <si>
    <t>Štěrkodrť+Asfaltový beton</t>
  </si>
  <si>
    <t>5x2,6mx0,04</t>
  </si>
  <si>
    <t>9909000300</t>
  </si>
  <si>
    <t>Poplatek za likvidaci dřevěných kolejnicových podpor</t>
  </si>
  <si>
    <t>Doprava dodávek zhotovitele, dodávek objednatele nebo výzisku mechanizací přes 3,5 t sypanin  do 20 km</t>
  </si>
  <si>
    <t>NOVÁ CENA DODÁVKA SBORNÍK ÚOŽI 2022</t>
  </si>
  <si>
    <t>cena individuálně</t>
  </si>
  <si>
    <t>v  pravidlech sborníku</t>
  </si>
  <si>
    <t>SNÍŽENÍ CENY!!</t>
  </si>
  <si>
    <t>CENA REÁLNÁ ZA STRAIL</t>
  </si>
  <si>
    <t>soupis prací SO 01-13-01</t>
  </si>
  <si>
    <t>Železniční přejezd P1700 v km 158,653</t>
  </si>
  <si>
    <t>Oprava trati v úseku Blatno - Petrohrad</t>
  </si>
  <si>
    <t>URS CÚ 2022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</si>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</sst>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"/>
    <numFmt numFmtId="166" formatCode="#,##0\ &quot;Kč&quot;"/>
    <numFmt numFmtId="167" formatCode="#,##0.00\ &quot;Kč&quot;"/>
  </numFmts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sz val="10"/>
      <name val="Arial CE"/>
    </font>
    <font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6"/>
      <color indexed="8"/>
      <name val="Calibri"/>
      <family val="2"/>
      <charset val="238"/>
    </font>
    <font>
      <b/>
      <sz val="14"/>
      <name val="Calibri"/>
      <family val="2"/>
      <charset val="238"/>
    </font>
    <font>
      <sz val="7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8"/>
      <name val="Arial CE"/>
      <charset val="238"/>
    </font>
    <font>
      <sz val="10"/>
      <name val="Arial CE"/>
      <charset val="238"/>
    </font>
    <font>
      <sz val="8"/>
      <color indexed="8"/>
      <name val="Arial"/>
      <family val="2"/>
      <charset val="238"/>
    </font>
    <font>
      <sz val="11"/>
      <name val="Calibri"/>
      <family val="2"/>
      <charset val="238"/>
    </font>
    <font>
      <b/>
      <sz val="8"/>
      <color indexed="8"/>
      <name val="Arial CE"/>
      <charset val="238"/>
    </font>
    <font>
      <sz val="11"/>
      <color rgb="FFFF0000"/>
      <name val="Calibri"/>
      <family val="2"/>
      <charset val="238"/>
    </font>
    <font>
      <sz val="6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7" fillId="0" borderId="0"/>
    <xf numFmtId="0" fontId="13" fillId="0" borderId="0"/>
    <xf numFmtId="0" fontId="15" fillId="0" borderId="0"/>
    <xf numFmtId="0" fontId="5" fillId="0" borderId="0"/>
  </cellStyleXfs>
  <cellXfs count="75">
    <xf numFmtId="0" fontId="0" fillId="0" borderId="0" xfId="0"/>
    <xf numFmtId="0" fontId="7" fillId="0" borderId="0" xfId="1"/>
    <xf numFmtId="0" fontId="1" fillId="0" borderId="0" xfId="2"/>
    <xf numFmtId="0" fontId="7" fillId="0" borderId="0" xfId="3"/>
    <xf numFmtId="0" fontId="7" fillId="0" borderId="0" xfId="3" applyAlignment="1">
      <alignment vertical="center"/>
    </xf>
    <xf numFmtId="0" fontId="7" fillId="0" borderId="0" xfId="3" applyAlignment="1">
      <alignment horizontal="center" vertical="center"/>
    </xf>
    <xf numFmtId="4" fontId="7" fillId="0" borderId="0" xfId="3" applyNumberFormat="1" applyAlignment="1">
      <alignment horizontal="center"/>
    </xf>
    <xf numFmtId="165" fontId="7" fillId="0" borderId="0" xfId="3" applyNumberFormat="1"/>
    <xf numFmtId="166" fontId="7" fillId="0" borderId="0" xfId="3" applyNumberFormat="1" applyAlignment="1">
      <alignment vertical="center"/>
    </xf>
    <xf numFmtId="0" fontId="8" fillId="0" borderId="0" xfId="3" applyFont="1"/>
    <xf numFmtId="0" fontId="7" fillId="0" borderId="0" xfId="3" applyFill="1" applyAlignment="1">
      <alignment horizontal="center"/>
    </xf>
    <xf numFmtId="0" fontId="10" fillId="0" borderId="1" xfId="3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/>
    </xf>
    <xf numFmtId="0" fontId="11" fillId="0" borderId="4" xfId="3" applyFont="1" applyFill="1" applyBorder="1" applyAlignment="1">
      <alignment horizontal="center" vertical="center"/>
    </xf>
    <xf numFmtId="4" fontId="11" fillId="0" borderId="3" xfId="3" applyNumberFormat="1" applyFont="1" applyFill="1" applyBorder="1" applyAlignment="1">
      <alignment horizontal="center" vertical="center" wrapText="1"/>
    </xf>
    <xf numFmtId="165" fontId="11" fillId="0" borderId="1" xfId="3" applyNumberFormat="1" applyFont="1" applyFill="1" applyBorder="1" applyAlignment="1">
      <alignment horizontal="center" vertical="center"/>
    </xf>
    <xf numFmtId="166" fontId="11" fillId="0" borderId="1" xfId="3" applyNumberFormat="1" applyFont="1" applyFill="1" applyBorder="1" applyAlignment="1">
      <alignment horizontal="center" vertical="center"/>
    </xf>
    <xf numFmtId="0" fontId="7" fillId="0" borderId="0" xfId="3" applyFill="1"/>
    <xf numFmtId="0" fontId="11" fillId="0" borderId="0" xfId="3" applyFont="1"/>
    <xf numFmtId="0" fontId="11" fillId="3" borderId="2" xfId="3" applyFont="1" applyFill="1" applyBorder="1" applyAlignment="1">
      <alignment horizontal="center" vertical="center"/>
    </xf>
    <xf numFmtId="0" fontId="11" fillId="2" borderId="3" xfId="3" applyFont="1" applyFill="1" applyBorder="1" applyAlignment="1">
      <alignment horizontal="center" vertical="center"/>
    </xf>
    <xf numFmtId="0" fontId="12" fillId="2" borderId="3" xfId="3" applyFont="1" applyFill="1" applyBorder="1" applyAlignment="1">
      <alignment horizontal="left" vertical="center"/>
    </xf>
    <xf numFmtId="4" fontId="11" fillId="2" borderId="3" xfId="3" applyNumberFormat="1" applyFont="1" applyFill="1" applyBorder="1" applyAlignment="1">
      <alignment horizontal="center" vertical="center" wrapText="1"/>
    </xf>
    <xf numFmtId="165" fontId="11" fillId="2" borderId="3" xfId="3" applyNumberFormat="1" applyFont="1" applyFill="1" applyBorder="1" applyAlignment="1">
      <alignment horizontal="center" vertical="center"/>
    </xf>
    <xf numFmtId="166" fontId="11" fillId="2" borderId="4" xfId="3" applyNumberFormat="1" applyFont="1" applyFill="1" applyBorder="1" applyAlignment="1">
      <alignment horizontal="center" vertical="center"/>
    </xf>
    <xf numFmtId="0" fontId="11" fillId="0" borderId="0" xfId="3" applyFont="1" applyFill="1"/>
    <xf numFmtId="0" fontId="1" fillId="0" borderId="0" xfId="2" applyAlignment="1">
      <alignment shrinkToFit="1"/>
    </xf>
    <xf numFmtId="0" fontId="11" fillId="0" borderId="0" xfId="3" applyFont="1" applyAlignment="1">
      <alignment vertical="center" shrinkToFit="1"/>
    </xf>
    <xf numFmtId="0" fontId="11" fillId="0" borderId="8" xfId="3" applyFont="1" applyBorder="1" applyAlignment="1">
      <alignment vertical="center" shrinkToFit="1"/>
    </xf>
    <xf numFmtId="0" fontId="11" fillId="0" borderId="9" xfId="3" applyFont="1" applyBorder="1" applyAlignment="1">
      <alignment vertical="center" shrinkToFit="1"/>
    </xf>
    <xf numFmtId="0" fontId="11" fillId="0" borderId="9" xfId="3" applyFont="1" applyBorder="1" applyAlignment="1">
      <alignment horizontal="center" vertical="center" shrinkToFit="1"/>
    </xf>
    <xf numFmtId="167" fontId="18" fillId="0" borderId="9" xfId="3" applyNumberFormat="1" applyFont="1" applyBorder="1" applyAlignment="1">
      <alignment horizontal="center" vertical="center" shrinkToFit="1"/>
    </xf>
    <xf numFmtId="167" fontId="18" fillId="0" borderId="9" xfId="3" applyNumberFormat="1" applyFont="1" applyBorder="1" applyAlignment="1">
      <alignment vertical="center" shrinkToFit="1"/>
    </xf>
    <xf numFmtId="167" fontId="18" fillId="0" borderId="10" xfId="3" applyNumberFormat="1" applyFont="1" applyBorder="1" applyAlignment="1">
      <alignment horizontal="right" vertical="center" shrinkToFit="1"/>
    </xf>
    <xf numFmtId="0" fontId="11" fillId="0" borderId="0" xfId="3" applyFont="1" applyFill="1" applyAlignment="1">
      <alignment vertical="center" shrinkToFit="1"/>
    </xf>
    <xf numFmtId="0" fontId="7" fillId="0" borderId="0" xfId="1" applyAlignment="1">
      <alignment shrinkToFit="1"/>
    </xf>
    <xf numFmtId="14" fontId="2" fillId="0" borderId="11" xfId="3" applyNumberFormat="1" applyFont="1" applyBorder="1" applyAlignment="1">
      <alignment vertical="center" shrinkToFit="1"/>
    </xf>
    <xf numFmtId="0" fontId="11" fillId="0" borderId="12" xfId="3" applyFont="1" applyBorder="1" applyAlignment="1">
      <alignment vertical="center" shrinkToFit="1"/>
    </xf>
    <xf numFmtId="14" fontId="11" fillId="0" borderId="12" xfId="3" applyNumberFormat="1" applyFont="1" applyBorder="1" applyAlignment="1">
      <alignment vertical="center" shrinkToFit="1"/>
    </xf>
    <xf numFmtId="14" fontId="11" fillId="0" borderId="12" xfId="3" applyNumberFormat="1" applyFont="1" applyBorder="1" applyAlignment="1">
      <alignment horizontal="left" vertical="center" shrinkToFit="1"/>
    </xf>
    <xf numFmtId="0" fontId="11" fillId="0" borderId="12" xfId="3" applyFont="1" applyBorder="1" applyAlignment="1">
      <alignment horizontal="center" vertical="center" shrinkToFit="1"/>
    </xf>
    <xf numFmtId="4" fontId="11" fillId="0" borderId="12" xfId="3" applyNumberFormat="1" applyFont="1" applyBorder="1" applyAlignment="1">
      <alignment horizontal="center" vertical="center" shrinkToFit="1"/>
    </xf>
    <xf numFmtId="165" fontId="11" fillId="0" borderId="12" xfId="3" applyNumberFormat="1" applyFont="1" applyBorder="1" applyAlignment="1">
      <alignment vertical="center" shrinkToFit="1"/>
    </xf>
    <xf numFmtId="166" fontId="11" fillId="0" borderId="13" xfId="3" applyNumberFormat="1" applyFont="1" applyBorder="1" applyAlignment="1">
      <alignment vertical="center" shrinkToFit="1"/>
    </xf>
    <xf numFmtId="0" fontId="11" fillId="0" borderId="0" xfId="3" applyFont="1" applyAlignment="1">
      <alignment vertical="center"/>
    </xf>
    <xf numFmtId="0" fontId="11" fillId="0" borderId="0" xfId="3" applyFont="1" applyAlignment="1">
      <alignment horizontal="center" vertical="center"/>
    </xf>
    <xf numFmtId="4" fontId="11" fillId="0" borderId="0" xfId="3" applyNumberFormat="1" applyFont="1" applyAlignment="1">
      <alignment horizontal="center" vertical="center"/>
    </xf>
    <xf numFmtId="165" fontId="11" fillId="0" borderId="0" xfId="3" applyNumberFormat="1" applyFont="1" applyAlignment="1">
      <alignment vertical="center"/>
    </xf>
    <xf numFmtId="166" fontId="11" fillId="0" borderId="0" xfId="3" applyNumberFormat="1" applyFont="1" applyAlignment="1">
      <alignment vertical="center"/>
    </xf>
    <xf numFmtId="4" fontId="7" fillId="0" borderId="0" xfId="3" applyNumberFormat="1" applyAlignment="1">
      <alignment horizontal="center" vertical="center"/>
    </xf>
    <xf numFmtId="165" fontId="7" fillId="0" borderId="0" xfId="3" applyNumberFormat="1" applyAlignment="1">
      <alignment vertical="center"/>
    </xf>
    <xf numFmtId="49" fontId="3" fillId="0" borderId="0" xfId="2" applyNumberFormat="1" applyFont="1" applyAlignment="1">
      <alignment horizontal="center" vertical="top" wrapText="1" shrinkToFit="1"/>
    </xf>
    <xf numFmtId="0" fontId="2" fillId="0" borderId="0" xfId="4" applyFont="1" applyFill="1" applyAlignment="1">
      <alignment vertical="center" shrinkToFit="1"/>
    </xf>
    <xf numFmtId="0" fontId="14" fillId="0" borderId="5" xfId="4" applyFont="1" applyFill="1" applyBorder="1" applyAlignment="1">
      <alignment vertical="center" shrinkToFit="1"/>
    </xf>
    <xf numFmtId="0" fontId="4" fillId="0" borderId="6" xfId="5" applyFont="1" applyFill="1" applyBorder="1" applyAlignment="1">
      <alignment horizontal="center" vertical="center" shrinkToFit="1"/>
    </xf>
    <xf numFmtId="1" fontId="16" fillId="0" borderId="6" xfId="1" applyNumberFormat="1" applyFont="1" applyFill="1" applyBorder="1" applyAlignment="1" applyProtection="1">
      <alignment horizontal="center" vertical="center" shrinkToFit="1"/>
    </xf>
    <xf numFmtId="0" fontId="16" fillId="0" borderId="6" xfId="1" applyFont="1" applyFill="1" applyBorder="1" applyAlignment="1" applyProtection="1">
      <alignment vertical="center" wrapText="1" shrinkToFit="1"/>
    </xf>
    <xf numFmtId="0" fontId="16" fillId="0" borderId="6" xfId="1" applyFont="1" applyFill="1" applyBorder="1" applyAlignment="1" applyProtection="1">
      <alignment horizontal="center" vertical="center" shrinkToFit="1"/>
    </xf>
    <xf numFmtId="164" fontId="2" fillId="0" borderId="6" xfId="5" applyNumberFormat="1" applyFont="1" applyFill="1" applyBorder="1" applyAlignment="1">
      <alignment horizontal="right" vertical="center" shrinkToFit="1"/>
    </xf>
    <xf numFmtId="4" fontId="2" fillId="0" borderId="6" xfId="5" applyNumberFormat="1" applyFont="1" applyFill="1" applyBorder="1" applyAlignment="1">
      <alignment horizontal="right" vertical="center" shrinkToFit="1"/>
    </xf>
    <xf numFmtId="4" fontId="2" fillId="0" borderId="7" xfId="6" applyNumberFormat="1" applyFont="1" applyFill="1" applyBorder="1" applyAlignment="1">
      <alignment vertical="center" shrinkToFit="1"/>
    </xf>
    <xf numFmtId="0" fontId="17" fillId="0" borderId="0" xfId="4" applyFont="1" applyFill="1" applyAlignment="1">
      <alignment shrinkToFit="1"/>
    </xf>
    <xf numFmtId="0" fontId="1" fillId="0" borderId="0" xfId="2" applyFill="1" applyAlignment="1">
      <alignment shrinkToFit="1"/>
    </xf>
    <xf numFmtId="0" fontId="1" fillId="0" borderId="0" xfId="2" applyFont="1" applyFill="1" applyAlignment="1">
      <alignment shrinkToFit="1"/>
    </xf>
    <xf numFmtId="0" fontId="20" fillId="0" borderId="0" xfId="4" applyFont="1" applyFill="1" applyAlignment="1">
      <alignment vertical="center" wrapText="1" shrinkToFit="1"/>
    </xf>
    <xf numFmtId="0" fontId="16" fillId="0" borderId="6" xfId="1" applyFont="1" applyFill="1" applyBorder="1" applyAlignment="1" applyProtection="1">
      <alignment vertical="center" wrapText="1"/>
    </xf>
    <xf numFmtId="0" fontId="1" fillId="0" borderId="0" xfId="2" applyFill="1" applyAlignment="1">
      <alignment horizontal="left" shrinkToFit="1"/>
    </xf>
    <xf numFmtId="0" fontId="19" fillId="0" borderId="0" xfId="4" applyFont="1" applyFill="1" applyAlignment="1">
      <alignment shrinkToFit="1"/>
    </xf>
    <xf numFmtId="0" fontId="6" fillId="0" borderId="0" xfId="2" applyFont="1" applyFill="1" applyAlignment="1">
      <alignment shrinkToFit="1"/>
    </xf>
    <xf numFmtId="0" fontId="17" fillId="0" borderId="0" xfId="4" applyFont="1" applyFill="1" applyAlignment="1">
      <alignment horizontal="left" shrinkToFit="1"/>
    </xf>
    <xf numFmtId="0" fontId="1" fillId="0" borderId="0" xfId="2" applyFill="1" applyAlignment="1">
      <alignment wrapText="1" shrinkToFi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</cellXfs>
  <cellStyles count="7">
    <cellStyle name="Normální" xfId="0" builtinId="0"/>
    <cellStyle name="Normální 10" xfId="1" xr:uid="{FE61302F-6259-4CB1-A710-98EE3AC0F664}"/>
    <cellStyle name="Normální 2" xfId="2" xr:uid="{F7DA5FFC-C968-43F6-9C34-19D4E3ED9A50}"/>
    <cellStyle name="normální 2 2" xfId="5" xr:uid="{163715E6-2C35-4613-BD1B-A18001C1982C}"/>
    <cellStyle name="normální 3" xfId="3" xr:uid="{7F75D985-7FBC-4CA8-9F70-504C52650B22}"/>
    <cellStyle name="normální 3_cena ven_II" xfId="4" xr:uid="{B6686DFC-7945-42E2-9DB1-95BBD8CC2BB6}"/>
    <cellStyle name="normální_POL.XLS 2" xfId="6" xr:uid="{D3C1B971-8DA1-4603-AC36-4802554F9AA6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C5AF4-01C2-4FD8-A33E-189172B94986}">
  <sheetPr>
    <pageSetUpPr fitToPage="1"/>
  </sheetPr>
  <dimension ref="A1:O42"/>
  <sheetViews>
    <sheetView tabSelected="1" topLeftCell="B1" zoomScaleNormal="100" workbookViewId="0">
      <selection activeCell="F39" sqref="F39"/>
    </sheetView>
  </sheetViews>
  <sheetFormatPr defaultRowHeight="12.75" x14ac:dyDescent="0.2"/>
  <cols>
    <col min="1" max="4" width="9.140625" style="2"/>
    <col min="5" max="5" width="61.7109375" style="2" customWidth="1"/>
    <col min="6" max="8" width="9.140625" style="2"/>
    <col min="9" max="9" width="14.7109375" style="2" customWidth="1"/>
    <col min="10" max="10" width="1.85546875" style="2" customWidth="1"/>
    <col min="11" max="11" width="28.7109375" style="2" customWidth="1"/>
    <col min="12" max="12" width="52" style="2" customWidth="1"/>
    <col min="13" max="13" width="15.7109375" style="2" customWidth="1"/>
    <col min="14" max="14" width="16.85546875" style="2" customWidth="1"/>
    <col min="15" max="15" width="14.140625" style="2" customWidth="1"/>
    <col min="16" max="16384" width="9.140625" style="2"/>
  </cols>
  <sheetData>
    <row r="1" spans="1:15" ht="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5" ht="42" customHeight="1" thickBot="1" x14ac:dyDescent="0.4">
      <c r="A2" s="3"/>
      <c r="B2" s="3"/>
      <c r="C2" s="4"/>
      <c r="D2" s="3"/>
      <c r="E2" s="3"/>
      <c r="F2" s="5"/>
      <c r="G2" s="6"/>
      <c r="H2" s="7"/>
      <c r="I2" s="8"/>
      <c r="J2" s="3"/>
      <c r="K2" s="9"/>
      <c r="M2" s="52" t="s">
        <v>76</v>
      </c>
    </row>
    <row r="3" spans="1:15" ht="20.25" thickTop="1" thickBot="1" x14ac:dyDescent="0.3">
      <c r="A3" s="1"/>
      <c r="B3" s="72" t="s">
        <v>83</v>
      </c>
      <c r="C3" s="73"/>
      <c r="D3" s="73"/>
      <c r="E3" s="73"/>
      <c r="F3" s="73"/>
      <c r="G3" s="73"/>
      <c r="H3" s="73"/>
      <c r="I3" s="74"/>
      <c r="J3" s="10"/>
      <c r="K3" s="1"/>
    </row>
    <row r="4" spans="1:15" ht="20.25" thickTop="1" thickBot="1" x14ac:dyDescent="0.3">
      <c r="A4" s="1"/>
      <c r="B4" s="72" t="s">
        <v>81</v>
      </c>
      <c r="C4" s="73"/>
      <c r="D4" s="73"/>
      <c r="E4" s="73"/>
      <c r="F4" s="73"/>
      <c r="G4" s="73"/>
      <c r="H4" s="73"/>
      <c r="I4" s="74"/>
      <c r="J4" s="10"/>
      <c r="K4" s="1"/>
    </row>
    <row r="5" spans="1:15" ht="20.25" thickTop="1" thickBot="1" x14ac:dyDescent="0.3">
      <c r="A5" s="1"/>
      <c r="B5" s="72" t="s">
        <v>82</v>
      </c>
      <c r="C5" s="73"/>
      <c r="D5" s="73"/>
      <c r="E5" s="73"/>
      <c r="F5" s="73"/>
      <c r="G5" s="73"/>
      <c r="H5" s="73"/>
      <c r="I5" s="74"/>
      <c r="J5" s="10"/>
      <c r="K5" s="1"/>
    </row>
    <row r="6" spans="1:15" ht="16.5" thickTop="1" thickBot="1" x14ac:dyDescent="0.3">
      <c r="A6" s="1"/>
      <c r="B6" s="11" t="s">
        <v>6</v>
      </c>
      <c r="C6" s="12" t="s">
        <v>7</v>
      </c>
      <c r="D6" s="13" t="s">
        <v>8</v>
      </c>
      <c r="E6" s="14" t="s">
        <v>9</v>
      </c>
      <c r="F6" s="14" t="s">
        <v>10</v>
      </c>
      <c r="G6" s="15" t="s">
        <v>11</v>
      </c>
      <c r="H6" s="16" t="s">
        <v>12</v>
      </c>
      <c r="I6" s="17" t="s">
        <v>13</v>
      </c>
      <c r="J6" s="18"/>
      <c r="K6" s="1"/>
    </row>
    <row r="7" spans="1:15" ht="16.5" thickTop="1" thickBot="1" x14ac:dyDescent="0.3">
      <c r="A7" s="19"/>
      <c r="B7" s="20"/>
      <c r="C7" s="21"/>
      <c r="D7" s="21"/>
      <c r="E7" s="22" t="s">
        <v>14</v>
      </c>
      <c r="F7" s="21"/>
      <c r="G7" s="23"/>
      <c r="H7" s="24"/>
      <c r="I7" s="25"/>
      <c r="J7" s="26"/>
      <c r="K7" s="1"/>
    </row>
    <row r="8" spans="1:15" s="63" customFormat="1" ht="15.75" thickTop="1" x14ac:dyDescent="0.25">
      <c r="A8" s="53"/>
      <c r="B8" s="54"/>
      <c r="C8" s="55">
        <v>1</v>
      </c>
      <c r="D8" s="56">
        <v>5913105020</v>
      </c>
      <c r="E8" s="57" t="s">
        <v>45</v>
      </c>
      <c r="F8" s="58" t="s">
        <v>0</v>
      </c>
      <c r="G8" s="59">
        <v>6</v>
      </c>
      <c r="H8" s="60">
        <v>0</v>
      </c>
      <c r="I8" s="61">
        <f>G8*H8</f>
        <v>0</v>
      </c>
      <c r="J8" s="53"/>
      <c r="K8" s="62"/>
      <c r="L8" s="64"/>
      <c r="M8" s="63">
        <v>603</v>
      </c>
    </row>
    <row r="9" spans="1:15" s="63" customFormat="1" ht="28.5" customHeight="1" x14ac:dyDescent="0.25">
      <c r="A9" s="65"/>
      <c r="B9" s="54"/>
      <c r="C9" s="55">
        <v>2</v>
      </c>
      <c r="D9" s="56">
        <v>9902100200</v>
      </c>
      <c r="E9" s="66" t="s">
        <v>75</v>
      </c>
      <c r="F9" s="58" t="s">
        <v>16</v>
      </c>
      <c r="G9" s="59">
        <v>4.5</v>
      </c>
      <c r="H9" s="60">
        <v>0</v>
      </c>
      <c r="I9" s="61">
        <f t="shared" ref="I9:I35" si="0">G9*H9</f>
        <v>0</v>
      </c>
      <c r="J9" s="53"/>
      <c r="K9" s="62" t="s">
        <v>50</v>
      </c>
      <c r="L9" s="64" t="s">
        <v>17</v>
      </c>
      <c r="M9" s="63">
        <v>356</v>
      </c>
      <c r="N9" s="63" t="s">
        <v>78</v>
      </c>
      <c r="O9" s="63" t="s">
        <v>79</v>
      </c>
    </row>
    <row r="10" spans="1:15" s="63" customFormat="1" ht="23.25" customHeight="1" x14ac:dyDescent="0.25">
      <c r="A10" s="53"/>
      <c r="B10" s="54"/>
      <c r="C10" s="55">
        <v>3</v>
      </c>
      <c r="D10" s="56">
        <v>5913190030</v>
      </c>
      <c r="E10" s="66" t="s">
        <v>46</v>
      </c>
      <c r="F10" s="58" t="s">
        <v>0</v>
      </c>
      <c r="G10" s="59">
        <v>13</v>
      </c>
      <c r="H10" s="60">
        <v>0</v>
      </c>
      <c r="I10" s="61">
        <f t="shared" si="0"/>
        <v>0</v>
      </c>
      <c r="J10" s="53"/>
      <c r="K10" s="62" t="s">
        <v>48</v>
      </c>
      <c r="L10" s="64" t="s">
        <v>47</v>
      </c>
      <c r="M10" s="63">
        <v>552</v>
      </c>
    </row>
    <row r="11" spans="1:15" s="63" customFormat="1" ht="32.25" customHeight="1" x14ac:dyDescent="0.25">
      <c r="A11" s="53"/>
      <c r="B11" s="54"/>
      <c r="C11" s="55">
        <v>4</v>
      </c>
      <c r="D11" s="56">
        <v>9902100200</v>
      </c>
      <c r="E11" s="66" t="s">
        <v>75</v>
      </c>
      <c r="F11" s="58" t="s">
        <v>16</v>
      </c>
      <c r="G11" s="59">
        <v>0.52</v>
      </c>
      <c r="H11" s="60">
        <v>0</v>
      </c>
      <c r="I11" s="61">
        <f t="shared" si="0"/>
        <v>0</v>
      </c>
      <c r="J11" s="53"/>
      <c r="K11" s="62" t="s">
        <v>72</v>
      </c>
      <c r="L11" s="64" t="s">
        <v>49</v>
      </c>
      <c r="M11" s="63">
        <v>356</v>
      </c>
      <c r="N11" s="63" t="s">
        <v>78</v>
      </c>
      <c r="O11" s="63" t="s">
        <v>79</v>
      </c>
    </row>
    <row r="12" spans="1:15" s="63" customFormat="1" ht="15" x14ac:dyDescent="0.25">
      <c r="A12" s="53"/>
      <c r="B12" s="54"/>
      <c r="C12" s="55">
        <v>5</v>
      </c>
      <c r="D12" s="56">
        <v>5915010010</v>
      </c>
      <c r="E12" s="57" t="s">
        <v>54</v>
      </c>
      <c r="F12" s="58" t="s">
        <v>19</v>
      </c>
      <c r="G12" s="59">
        <v>15</v>
      </c>
      <c r="H12" s="60">
        <v>0</v>
      </c>
      <c r="I12" s="61">
        <f t="shared" si="0"/>
        <v>0</v>
      </c>
      <c r="J12" s="53"/>
      <c r="K12" s="62" t="s">
        <v>53</v>
      </c>
      <c r="L12" s="67" t="s">
        <v>52</v>
      </c>
      <c r="M12" s="63">
        <v>367</v>
      </c>
      <c r="N12" s="67"/>
    </row>
    <row r="13" spans="1:15" s="63" customFormat="1" ht="22.5" x14ac:dyDescent="0.25">
      <c r="A13" s="53"/>
      <c r="B13" s="54"/>
      <c r="C13" s="55">
        <v>6</v>
      </c>
      <c r="D13" s="56" t="s">
        <v>15</v>
      </c>
      <c r="E13" s="57" t="s">
        <v>75</v>
      </c>
      <c r="F13" s="58" t="s">
        <v>16</v>
      </c>
      <c r="G13" s="59">
        <v>27.12</v>
      </c>
      <c r="H13" s="60">
        <v>0</v>
      </c>
      <c r="I13" s="61">
        <f t="shared" si="0"/>
        <v>0</v>
      </c>
      <c r="J13" s="53"/>
      <c r="K13" s="62" t="s">
        <v>51</v>
      </c>
      <c r="L13" s="64" t="s">
        <v>55</v>
      </c>
      <c r="M13" s="63">
        <v>356</v>
      </c>
      <c r="N13" s="63" t="s">
        <v>78</v>
      </c>
      <c r="O13" s="63" t="s">
        <v>79</v>
      </c>
    </row>
    <row r="14" spans="1:15" s="63" customFormat="1" ht="15" x14ac:dyDescent="0.25">
      <c r="A14" s="53"/>
      <c r="B14" s="54"/>
      <c r="C14" s="55">
        <v>7</v>
      </c>
      <c r="D14" s="56">
        <v>5915005010</v>
      </c>
      <c r="E14" s="57" t="s">
        <v>18</v>
      </c>
      <c r="F14" s="58" t="s">
        <v>19</v>
      </c>
      <c r="G14" s="59">
        <v>5.5</v>
      </c>
      <c r="H14" s="60">
        <v>0</v>
      </c>
      <c r="I14" s="61">
        <f t="shared" si="0"/>
        <v>0</v>
      </c>
      <c r="J14" s="53"/>
      <c r="K14" s="62"/>
      <c r="L14" s="63" t="s">
        <v>56</v>
      </c>
      <c r="M14" s="63">
        <v>1190</v>
      </c>
    </row>
    <row r="15" spans="1:15" s="63" customFormat="1" ht="22.5" x14ac:dyDescent="0.25">
      <c r="A15" s="53"/>
      <c r="B15" s="54"/>
      <c r="C15" s="55">
        <v>8</v>
      </c>
      <c r="D15" s="56" t="s">
        <v>15</v>
      </c>
      <c r="E15" s="57" t="s">
        <v>75</v>
      </c>
      <c r="F15" s="58" t="s">
        <v>16</v>
      </c>
      <c r="G15" s="59">
        <v>9.9440000000000008</v>
      </c>
      <c r="H15" s="60">
        <v>0</v>
      </c>
      <c r="I15" s="61">
        <f t="shared" si="0"/>
        <v>0</v>
      </c>
      <c r="J15" s="53"/>
      <c r="K15" s="62" t="s">
        <v>57</v>
      </c>
      <c r="M15" s="63">
        <v>356</v>
      </c>
      <c r="N15" s="63" t="s">
        <v>78</v>
      </c>
      <c r="O15" s="63" t="s">
        <v>79</v>
      </c>
    </row>
    <row r="16" spans="1:15" s="63" customFormat="1" ht="22.5" x14ac:dyDescent="0.25">
      <c r="A16" s="53"/>
      <c r="B16" s="54"/>
      <c r="C16" s="55">
        <v>9</v>
      </c>
      <c r="D16" s="56">
        <v>5913040230</v>
      </c>
      <c r="E16" s="57" t="s">
        <v>59</v>
      </c>
      <c r="F16" s="58" t="s">
        <v>0</v>
      </c>
      <c r="G16" s="59">
        <v>7.2</v>
      </c>
      <c r="H16" s="60">
        <v>0</v>
      </c>
      <c r="I16" s="61">
        <f t="shared" si="0"/>
        <v>0</v>
      </c>
      <c r="J16" s="53"/>
      <c r="K16" s="68"/>
      <c r="L16" s="69"/>
      <c r="M16" s="63">
        <v>6590</v>
      </c>
    </row>
    <row r="17" spans="1:15" s="63" customFormat="1" ht="15" x14ac:dyDescent="0.25">
      <c r="A17" s="53"/>
      <c r="B17" s="54"/>
      <c r="C17" s="55">
        <v>10</v>
      </c>
      <c r="D17" s="56">
        <v>5963101003</v>
      </c>
      <c r="E17" s="57" t="s">
        <v>58</v>
      </c>
      <c r="F17" s="58" t="s">
        <v>0</v>
      </c>
      <c r="G17" s="59">
        <v>7.2</v>
      </c>
      <c r="H17" s="60">
        <v>0</v>
      </c>
      <c r="I17" s="61">
        <f t="shared" si="0"/>
        <v>0</v>
      </c>
      <c r="J17" s="53"/>
      <c r="K17" s="68"/>
      <c r="L17" s="64" t="s">
        <v>80</v>
      </c>
      <c r="M17" s="63">
        <v>45200</v>
      </c>
      <c r="O17" s="69" t="s">
        <v>79</v>
      </c>
    </row>
    <row r="18" spans="1:15" s="63" customFormat="1" ht="22.5" x14ac:dyDescent="0.25">
      <c r="A18" s="53"/>
      <c r="B18" s="54"/>
      <c r="C18" s="55">
        <v>11</v>
      </c>
      <c r="D18" s="56">
        <v>9902101100</v>
      </c>
      <c r="E18" s="57" t="s">
        <v>21</v>
      </c>
      <c r="F18" s="58" t="s">
        <v>16</v>
      </c>
      <c r="G18" s="59">
        <v>3</v>
      </c>
      <c r="H18" s="60">
        <v>0</v>
      </c>
      <c r="I18" s="61">
        <f t="shared" si="0"/>
        <v>0</v>
      </c>
      <c r="J18" s="53"/>
      <c r="K18" s="70">
        <f>(2*4*0.25)+(4*0.25)</f>
        <v>3</v>
      </c>
      <c r="L18" s="64" t="s">
        <v>22</v>
      </c>
      <c r="M18" s="63">
        <v>4010</v>
      </c>
    </row>
    <row r="19" spans="1:15" s="63" customFormat="1" ht="15" x14ac:dyDescent="0.25">
      <c r="A19" s="53"/>
      <c r="B19" s="54"/>
      <c r="C19" s="55">
        <v>12</v>
      </c>
      <c r="D19" s="56">
        <v>5913285210</v>
      </c>
      <c r="E19" s="57" t="s">
        <v>37</v>
      </c>
      <c r="F19" s="58" t="s">
        <v>0</v>
      </c>
      <c r="G19" s="59">
        <v>6</v>
      </c>
      <c r="H19" s="60">
        <v>0</v>
      </c>
      <c r="I19" s="61">
        <f t="shared" si="0"/>
        <v>0</v>
      </c>
      <c r="J19" s="53"/>
      <c r="K19" s="62"/>
      <c r="L19" s="64"/>
      <c r="M19" s="63">
        <v>164</v>
      </c>
    </row>
    <row r="20" spans="1:15" s="63" customFormat="1" ht="15" x14ac:dyDescent="0.25">
      <c r="A20" s="53"/>
      <c r="B20" s="54"/>
      <c r="C20" s="55">
        <v>13</v>
      </c>
      <c r="D20" s="56">
        <v>5964159000</v>
      </c>
      <c r="E20" s="57" t="s">
        <v>38</v>
      </c>
      <c r="F20" s="58" t="s">
        <v>20</v>
      </c>
      <c r="G20" s="59">
        <v>6</v>
      </c>
      <c r="H20" s="60">
        <v>0</v>
      </c>
      <c r="I20" s="61">
        <f t="shared" si="0"/>
        <v>0</v>
      </c>
      <c r="J20" s="53"/>
      <c r="K20" s="62" t="s">
        <v>60</v>
      </c>
      <c r="L20" s="64"/>
      <c r="M20" s="63">
        <v>305</v>
      </c>
    </row>
    <row r="21" spans="1:15" s="63" customFormat="1" ht="40.5" customHeight="1" x14ac:dyDescent="0.25">
      <c r="A21" s="53"/>
      <c r="B21" s="54"/>
      <c r="C21" s="55">
        <v>14</v>
      </c>
      <c r="D21" s="56">
        <v>5964161030</v>
      </c>
      <c r="E21" s="57" t="s">
        <v>23</v>
      </c>
      <c r="F21" s="58" t="s">
        <v>19</v>
      </c>
      <c r="G21" s="59">
        <v>2.5</v>
      </c>
      <c r="H21" s="60">
        <v>0</v>
      </c>
      <c r="I21" s="61">
        <f t="shared" si="0"/>
        <v>0</v>
      </c>
      <c r="J21" s="53"/>
      <c r="K21" s="62" t="s">
        <v>61</v>
      </c>
      <c r="L21" s="71" t="s">
        <v>2</v>
      </c>
      <c r="M21" s="63">
        <v>3190</v>
      </c>
    </row>
    <row r="22" spans="1:15" s="63" customFormat="1" ht="22.5" x14ac:dyDescent="0.25">
      <c r="A22" s="53"/>
      <c r="B22" s="54"/>
      <c r="C22" s="55">
        <v>15</v>
      </c>
      <c r="D22" s="56">
        <v>9902100200</v>
      </c>
      <c r="E22" s="57" t="s">
        <v>75</v>
      </c>
      <c r="F22" s="58" t="s">
        <v>16</v>
      </c>
      <c r="G22" s="59">
        <v>6.25</v>
      </c>
      <c r="H22" s="60">
        <v>0</v>
      </c>
      <c r="I22" s="61">
        <f t="shared" si="0"/>
        <v>0</v>
      </c>
      <c r="J22" s="53"/>
      <c r="K22" s="62" t="s">
        <v>62</v>
      </c>
      <c r="L22" s="63" t="s">
        <v>24</v>
      </c>
      <c r="M22" s="63">
        <v>356</v>
      </c>
      <c r="N22" s="63" t="s">
        <v>78</v>
      </c>
      <c r="O22" s="63" t="s">
        <v>79</v>
      </c>
    </row>
    <row r="23" spans="1:15" s="63" customFormat="1" ht="15" x14ac:dyDescent="0.25">
      <c r="A23" s="53"/>
      <c r="B23" s="54"/>
      <c r="C23" s="55">
        <v>16</v>
      </c>
      <c r="D23" s="56">
        <v>5914075020</v>
      </c>
      <c r="E23" s="57" t="s">
        <v>25</v>
      </c>
      <c r="F23" s="58" t="s">
        <v>1</v>
      </c>
      <c r="G23" s="59">
        <v>42</v>
      </c>
      <c r="H23" s="60">
        <v>0</v>
      </c>
      <c r="I23" s="61">
        <f t="shared" si="0"/>
        <v>0</v>
      </c>
      <c r="J23" s="53"/>
      <c r="K23" s="62" t="s">
        <v>63</v>
      </c>
      <c r="M23" s="63">
        <v>237</v>
      </c>
    </row>
    <row r="24" spans="1:15" s="63" customFormat="1" ht="15" x14ac:dyDescent="0.25">
      <c r="A24" s="53"/>
      <c r="B24" s="54"/>
      <c r="C24" s="55">
        <v>17</v>
      </c>
      <c r="D24" s="56">
        <v>5955101020</v>
      </c>
      <c r="E24" s="57" t="s">
        <v>26</v>
      </c>
      <c r="F24" s="58" t="s">
        <v>16</v>
      </c>
      <c r="G24" s="59">
        <v>15.96</v>
      </c>
      <c r="H24" s="60">
        <v>0</v>
      </c>
      <c r="I24" s="61">
        <f t="shared" si="0"/>
        <v>0</v>
      </c>
      <c r="J24" s="53"/>
      <c r="K24" s="62" t="s">
        <v>64</v>
      </c>
      <c r="M24" s="63">
        <v>396</v>
      </c>
    </row>
    <row r="25" spans="1:15" s="63" customFormat="1" ht="22.5" x14ac:dyDescent="0.25">
      <c r="A25" s="53"/>
      <c r="B25" s="54"/>
      <c r="C25" s="55">
        <v>18</v>
      </c>
      <c r="D25" s="56">
        <v>5913255040</v>
      </c>
      <c r="E25" s="57" t="s">
        <v>27</v>
      </c>
      <c r="F25" s="58" t="s">
        <v>1</v>
      </c>
      <c r="G25" s="59">
        <v>42</v>
      </c>
      <c r="H25" s="60">
        <v>0</v>
      </c>
      <c r="I25" s="61">
        <f t="shared" si="0"/>
        <v>0</v>
      </c>
      <c r="J25" s="53"/>
      <c r="K25" s="62" t="s">
        <v>63</v>
      </c>
      <c r="M25" s="63">
        <v>645</v>
      </c>
    </row>
    <row r="26" spans="1:15" s="63" customFormat="1" ht="15" x14ac:dyDescent="0.25">
      <c r="A26" s="53"/>
      <c r="B26" s="54"/>
      <c r="C26" s="55">
        <v>19</v>
      </c>
      <c r="D26" s="56">
        <v>5963146000</v>
      </c>
      <c r="E26" s="57" t="s">
        <v>28</v>
      </c>
      <c r="F26" s="58" t="s">
        <v>16</v>
      </c>
      <c r="G26" s="59">
        <v>5.88</v>
      </c>
      <c r="H26" s="60">
        <v>0</v>
      </c>
      <c r="I26" s="61">
        <f t="shared" si="0"/>
        <v>0</v>
      </c>
      <c r="J26" s="53"/>
      <c r="K26" s="62" t="s">
        <v>65</v>
      </c>
      <c r="M26" s="63">
        <v>1820</v>
      </c>
    </row>
    <row r="27" spans="1:15" s="63" customFormat="1" ht="15" x14ac:dyDescent="0.25">
      <c r="A27" s="53"/>
      <c r="B27" s="54"/>
      <c r="C27" s="55">
        <v>20</v>
      </c>
      <c r="D27" s="56" t="s">
        <v>29</v>
      </c>
      <c r="E27" s="57" t="s">
        <v>30</v>
      </c>
      <c r="F27" s="58" t="s">
        <v>16</v>
      </c>
      <c r="G27" s="59">
        <v>7.35</v>
      </c>
      <c r="H27" s="60">
        <v>0</v>
      </c>
      <c r="I27" s="61">
        <f t="shared" si="0"/>
        <v>0</v>
      </c>
      <c r="J27" s="53"/>
      <c r="K27" s="62" t="s">
        <v>66</v>
      </c>
      <c r="M27" s="63">
        <v>1610</v>
      </c>
    </row>
    <row r="28" spans="1:15" s="63" customFormat="1" ht="15" x14ac:dyDescent="0.25">
      <c r="A28" s="53"/>
      <c r="B28" s="54"/>
      <c r="C28" s="55">
        <v>21</v>
      </c>
      <c r="D28" s="56" t="s">
        <v>31</v>
      </c>
      <c r="E28" s="57" t="s">
        <v>32</v>
      </c>
      <c r="F28" s="58" t="s">
        <v>16</v>
      </c>
      <c r="G28" s="59">
        <v>11.76</v>
      </c>
      <c r="H28" s="60">
        <v>0</v>
      </c>
      <c r="I28" s="61">
        <f t="shared" si="0"/>
        <v>0</v>
      </c>
      <c r="J28" s="53"/>
      <c r="K28" s="62" t="s">
        <v>67</v>
      </c>
      <c r="M28" s="63">
        <v>1610</v>
      </c>
    </row>
    <row r="29" spans="1:15" s="63" customFormat="1" x14ac:dyDescent="0.2">
      <c r="A29" s="53"/>
      <c r="B29" s="54"/>
      <c r="C29" s="55">
        <v>22</v>
      </c>
      <c r="D29" s="56" t="s">
        <v>33</v>
      </c>
      <c r="E29" s="57" t="s">
        <v>34</v>
      </c>
      <c r="F29" s="58" t="s">
        <v>35</v>
      </c>
      <c r="G29" s="59">
        <v>18</v>
      </c>
      <c r="H29" s="60">
        <v>0</v>
      </c>
      <c r="I29" s="61">
        <f t="shared" si="0"/>
        <v>0</v>
      </c>
      <c r="J29" s="53"/>
      <c r="K29" s="64" t="s">
        <v>68</v>
      </c>
      <c r="M29" s="63">
        <v>945</v>
      </c>
    </row>
    <row r="30" spans="1:15" s="63" customFormat="1" ht="15" x14ac:dyDescent="0.25">
      <c r="A30" s="53"/>
      <c r="B30" s="54" t="s">
        <v>84</v>
      </c>
      <c r="C30" s="55">
        <v>23</v>
      </c>
      <c r="D30" s="56">
        <v>573211109</v>
      </c>
      <c r="E30" s="57" t="s">
        <v>36</v>
      </c>
      <c r="F30" s="58" t="s">
        <v>1</v>
      </c>
      <c r="G30" s="59">
        <v>84</v>
      </c>
      <c r="H30" s="60">
        <v>0</v>
      </c>
      <c r="I30" s="61">
        <f t="shared" si="0"/>
        <v>0</v>
      </c>
      <c r="J30" s="53"/>
      <c r="K30" s="62" t="s">
        <v>69</v>
      </c>
    </row>
    <row r="31" spans="1:15" s="63" customFormat="1" ht="22.5" x14ac:dyDescent="0.25">
      <c r="A31" s="53"/>
      <c r="B31" s="54"/>
      <c r="C31" s="55">
        <v>24</v>
      </c>
      <c r="D31" s="56">
        <v>9902100200</v>
      </c>
      <c r="E31" s="57" t="s">
        <v>75</v>
      </c>
      <c r="F31" s="58" t="s">
        <v>16</v>
      </c>
      <c r="G31" s="59">
        <f>G24+G26+G27+G28</f>
        <v>40.950000000000003</v>
      </c>
      <c r="H31" s="60">
        <v>0</v>
      </c>
      <c r="I31" s="61">
        <f t="shared" si="0"/>
        <v>0</v>
      </c>
      <c r="J31" s="53"/>
      <c r="K31" s="62" t="s">
        <v>70</v>
      </c>
      <c r="L31" s="63" t="s">
        <v>71</v>
      </c>
      <c r="M31" s="63">
        <v>356</v>
      </c>
      <c r="N31" s="63" t="s">
        <v>78</v>
      </c>
      <c r="O31" s="63" t="s">
        <v>79</v>
      </c>
    </row>
    <row r="32" spans="1:15" s="63" customFormat="1" ht="15" x14ac:dyDescent="0.25">
      <c r="A32" s="53"/>
      <c r="B32" s="54"/>
      <c r="C32" s="55">
        <v>25</v>
      </c>
      <c r="D32" s="56">
        <v>33111001</v>
      </c>
      <c r="E32" s="57" t="s">
        <v>39</v>
      </c>
      <c r="F32" s="58" t="s">
        <v>85</v>
      </c>
      <c r="G32" s="59">
        <v>1</v>
      </c>
      <c r="H32" s="60">
        <v>0</v>
      </c>
      <c r="I32" s="61">
        <f t="shared" si="0"/>
        <v>0</v>
      </c>
      <c r="J32" s="53"/>
      <c r="K32" s="62"/>
      <c r="M32" s="63" t="s">
        <v>77</v>
      </c>
    </row>
    <row r="33" spans="1:15" s="63" customFormat="1" ht="15" x14ac:dyDescent="0.25">
      <c r="A33" s="53"/>
      <c r="B33" s="54"/>
      <c r="C33" s="55">
        <v>26</v>
      </c>
      <c r="D33" s="56" t="s">
        <v>40</v>
      </c>
      <c r="E33" s="57" t="s">
        <v>41</v>
      </c>
      <c r="F33" s="58" t="s">
        <v>16</v>
      </c>
      <c r="G33" s="59">
        <v>37.07</v>
      </c>
      <c r="H33" s="60">
        <v>0</v>
      </c>
      <c r="I33" s="61">
        <f t="shared" si="0"/>
        <v>0</v>
      </c>
      <c r="J33" s="53"/>
      <c r="K33" s="62" t="s">
        <v>5</v>
      </c>
      <c r="M33" s="63">
        <v>950</v>
      </c>
      <c r="N33" s="63" t="s">
        <v>78</v>
      </c>
      <c r="O33" s="63" t="s">
        <v>79</v>
      </c>
    </row>
    <row r="34" spans="1:15" s="63" customFormat="1" ht="15" x14ac:dyDescent="0.25">
      <c r="A34" s="53"/>
      <c r="B34" s="54"/>
      <c r="C34" s="55">
        <v>27</v>
      </c>
      <c r="D34" s="56" t="s">
        <v>42</v>
      </c>
      <c r="E34" s="57" t="s">
        <v>43</v>
      </c>
      <c r="F34" s="58" t="s">
        <v>16</v>
      </c>
      <c r="G34" s="59">
        <v>4.5</v>
      </c>
      <c r="H34" s="60">
        <v>0</v>
      </c>
      <c r="I34" s="61">
        <f t="shared" si="0"/>
        <v>0</v>
      </c>
      <c r="J34" s="53"/>
      <c r="K34" s="62" t="s">
        <v>3</v>
      </c>
      <c r="M34" s="63">
        <v>1460</v>
      </c>
      <c r="N34" s="63" t="s">
        <v>78</v>
      </c>
    </row>
    <row r="35" spans="1:15" s="63" customFormat="1" ht="15.75" thickBot="1" x14ac:dyDescent="0.3">
      <c r="A35" s="53"/>
      <c r="B35" s="54"/>
      <c r="C35" s="55">
        <v>28</v>
      </c>
      <c r="D35" s="56" t="s">
        <v>73</v>
      </c>
      <c r="E35" s="57" t="s">
        <v>74</v>
      </c>
      <c r="F35" s="58" t="s">
        <v>16</v>
      </c>
      <c r="G35" s="59">
        <v>0.52</v>
      </c>
      <c r="H35" s="60">
        <v>0</v>
      </c>
      <c r="I35" s="61">
        <f t="shared" si="0"/>
        <v>0</v>
      </c>
      <c r="J35" s="53"/>
      <c r="K35" s="62" t="s">
        <v>4</v>
      </c>
      <c r="M35" s="63">
        <v>2650</v>
      </c>
      <c r="N35" s="63" t="s">
        <v>78</v>
      </c>
    </row>
    <row r="36" spans="1:15" s="27" customFormat="1" ht="15.75" thickTop="1" x14ac:dyDescent="0.25">
      <c r="A36" s="28"/>
      <c r="B36" s="29"/>
      <c r="C36" s="30"/>
      <c r="D36" s="30"/>
      <c r="E36" s="30"/>
      <c r="F36" s="31"/>
      <c r="G36" s="32" t="s">
        <v>44</v>
      </c>
      <c r="H36" s="33"/>
      <c r="I36" s="34">
        <f>SUM(I8:I35)</f>
        <v>0</v>
      </c>
      <c r="J36" s="35"/>
      <c r="K36" s="36"/>
    </row>
    <row r="37" spans="1:15" s="27" customFormat="1" ht="15.75" thickBot="1" x14ac:dyDescent="0.3">
      <c r="A37" s="28"/>
      <c r="B37" s="37"/>
      <c r="C37" s="38"/>
      <c r="D37" s="39"/>
      <c r="E37" s="40"/>
      <c r="F37" s="41"/>
      <c r="G37" s="42"/>
      <c r="H37" s="43"/>
      <c r="I37" s="44"/>
      <c r="J37" s="28"/>
      <c r="K37" s="36"/>
    </row>
    <row r="38" spans="1:15" ht="15.75" thickTop="1" x14ac:dyDescent="0.25">
      <c r="A38" s="45"/>
      <c r="B38" s="45"/>
      <c r="C38" s="45"/>
      <c r="D38" s="45"/>
      <c r="E38" s="45"/>
      <c r="F38" s="46"/>
      <c r="G38" s="47"/>
      <c r="H38" s="48"/>
      <c r="I38" s="49"/>
      <c r="J38" s="45"/>
      <c r="K38" s="1"/>
    </row>
    <row r="39" spans="1:15" ht="15" x14ac:dyDescent="0.25">
      <c r="A39" s="4"/>
      <c r="B39" s="4"/>
      <c r="C39" s="1"/>
      <c r="D39" s="4"/>
      <c r="E39" s="4"/>
      <c r="F39" s="1"/>
      <c r="G39" s="50"/>
      <c r="H39" s="51"/>
      <c r="I39" s="1"/>
      <c r="J39" s="4"/>
      <c r="K39" s="1"/>
    </row>
    <row r="42" spans="1:15" ht="15" x14ac:dyDescent="0.25">
      <c r="A42" s="1"/>
      <c r="B42" s="1"/>
      <c r="C42" s="1"/>
      <c r="D42" s="1"/>
      <c r="E42" s="1"/>
      <c r="F42" s="3"/>
      <c r="G42" s="3"/>
      <c r="H42" s="3"/>
      <c r="I42" s="3"/>
      <c r="J42" s="1"/>
      <c r="K42" s="1"/>
    </row>
  </sheetData>
  <mergeCells count="3">
    <mergeCell ref="B3:I3"/>
    <mergeCell ref="B4:I4"/>
    <mergeCell ref="B5:I5"/>
  </mergeCells>
  <pageMargins left="0.7" right="0.7" top="0.78740157499999996" bottom="0.78740157499999996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01-13-01 SP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Jedlicka</dc:creator>
  <cp:lastModifiedBy>Kazda Jan, Ing.</cp:lastModifiedBy>
  <cp:lastPrinted>2022-08-15T13:30:45Z</cp:lastPrinted>
  <dcterms:created xsi:type="dcterms:W3CDTF">2002-02-03T22:17:20Z</dcterms:created>
  <dcterms:modified xsi:type="dcterms:W3CDTF">2022-10-27T07:15:27Z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