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Práce" sheetId="2" r:id="rId2"/>
    <sheet name="PS02 - Dodávky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'PS01 - Práce'!$C$79:$K$94</definedName>
    <definedName name="_xlnm.Print_Area" localSheetId="1">'PS01 - Práce'!$C$4:$J$39,'PS01 - Práce'!$C$45:$J$61,'PS01 - Práce'!$C$67:$J$94</definedName>
    <definedName name="_xlnm.Print_Titles" localSheetId="1">'PS01 - Práce'!$79:$79</definedName>
    <definedName name="_xlnm._FilterDatabase" localSheetId="2" hidden="1">'PS02 - Dodávky'!$C$79:$K$137</definedName>
    <definedName name="_xlnm.Print_Area" localSheetId="2">'PS02 - Dodávky'!$C$4:$J$39,'PS02 - Dodávky'!$C$45:$J$61,'PS02 - Dodávky'!$C$67:$J$137</definedName>
    <definedName name="_xlnm.Print_Titles" localSheetId="2">'PS02 - Dodávky'!$79:$79</definedName>
    <definedName name="_xlnm._FilterDatabase" localSheetId="3" hidden="1">'VON - Vedlejší a ostatní ...'!$C$80:$K$98</definedName>
    <definedName name="_xlnm.Print_Area" localSheetId="3">'VON - Vedlejší a ostatní ...'!$C$4:$J$39,'VON - Vedlejší a ostatní ...'!$C$45:$J$62,'VON - Vedlejší a ostatní ...'!$C$68:$J$98</definedName>
    <definedName name="_xlnm.Print_Titles" localSheetId="3">'VON - Vedlejší a ostatní ...'!$80:$80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52"/>
  <c r="E7"/>
  <c r="E71"/>
  <c i="3" r="J37"/>
  <c r="J36"/>
  <c i="1" r="AY56"/>
  <c i="3" r="J35"/>
  <c i="1" r="AX56"/>
  <c i="3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74"/>
  <c r="E7"/>
  <c r="E48"/>
  <c i="2" r="J37"/>
  <c r="J36"/>
  <c i="1" r="AY55"/>
  <c i="2" r="J35"/>
  <c i="1" r="AX55"/>
  <c i="2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1" r="L50"/>
  <c r="AM50"/>
  <c r="AM49"/>
  <c r="L49"/>
  <c r="AM47"/>
  <c r="L47"/>
  <c r="L45"/>
  <c r="L44"/>
  <c i="2" r="BK84"/>
  <c r="J94"/>
  <c i="3" r="J118"/>
  <c r="BK95"/>
  <c r="J113"/>
  <c r="J115"/>
  <c r="J133"/>
  <c r="BK113"/>
  <c r="BK103"/>
  <c i="4" r="J97"/>
  <c i="2" r="J89"/>
  <c r="J82"/>
  <c i="3" r="BK90"/>
  <c r="J94"/>
  <c r="J120"/>
  <c r="J90"/>
  <c r="BK117"/>
  <c r="J98"/>
  <c i="4" r="J93"/>
  <c i="2" r="BK89"/>
  <c i="1" r="AS54"/>
  <c i="3" r="BK122"/>
  <c r="BK105"/>
  <c i="4" r="BK89"/>
  <c i="2" r="J88"/>
  <c r="J91"/>
  <c i="3" r="BK93"/>
  <c r="J123"/>
  <c r="BK91"/>
  <c r="J114"/>
  <c r="BK120"/>
  <c r="BK106"/>
  <c i="4" r="BK91"/>
  <c i="2" r="BK88"/>
  <c i="3" r="J136"/>
  <c r="BK104"/>
  <c r="J89"/>
  <c r="BK97"/>
  <c r="BK137"/>
  <c r="J105"/>
  <c r="BK123"/>
  <c r="BK96"/>
  <c i="4" r="J87"/>
  <c i="2" r="BK83"/>
  <c i="3" r="J137"/>
  <c r="BK131"/>
  <c r="J82"/>
  <c r="J108"/>
  <c r="J128"/>
  <c r="J111"/>
  <c r="J91"/>
  <c i="4" r="J95"/>
  <c i="2" r="BK87"/>
  <c i="3" r="BK133"/>
  <c r="BK109"/>
  <c r="J92"/>
  <c r="BK124"/>
  <c r="BK84"/>
  <c r="J112"/>
  <c r="J87"/>
  <c r="BK119"/>
  <c r="J99"/>
  <c i="4" r="J85"/>
  <c i="2" r="J90"/>
  <c r="BK94"/>
  <c i="3" r="J117"/>
  <c r="BK134"/>
  <c r="BK83"/>
  <c r="BK121"/>
  <c r="BK82"/>
  <c r="BK116"/>
  <c r="J93"/>
  <c i="4" r="BK97"/>
  <c i="2" r="BK90"/>
  <c r="J83"/>
  <c i="3" r="J132"/>
  <c r="J101"/>
  <c r="BK126"/>
  <c r="BK85"/>
  <c r="J110"/>
  <c r="J127"/>
  <c r="BK108"/>
  <c r="J88"/>
  <c i="4" r="BK87"/>
  <c i="2" r="J87"/>
  <c r="BK93"/>
  <c i="3" r="J96"/>
  <c r="J125"/>
  <c r="BK88"/>
  <c r="BK111"/>
  <c r="J131"/>
  <c r="BK107"/>
  <c i="4" r="J83"/>
  <c i="2" r="J92"/>
  <c r="J85"/>
  <c i="3" r="J119"/>
  <c r="J103"/>
  <c r="J83"/>
  <c r="J95"/>
  <c r="J134"/>
  <c r="J106"/>
  <c r="J130"/>
  <c r="BK114"/>
  <c r="BK94"/>
  <c i="4" r="J91"/>
  <c i="2" r="J86"/>
  <c i="3" r="J135"/>
  <c r="BK112"/>
  <c r="BK127"/>
  <c r="J86"/>
  <c r="J107"/>
  <c r="J124"/>
  <c r="J109"/>
  <c r="J84"/>
  <c i="2" r="BK86"/>
  <c r="BK92"/>
  <c i="3" r="BK115"/>
  <c r="BK136"/>
  <c r="BK89"/>
  <c r="BK128"/>
  <c r="J97"/>
  <c r="BK118"/>
  <c i="4" r="BK95"/>
  <c i="2" r="BK91"/>
  <c r="BK85"/>
  <c i="3" r="BK102"/>
  <c r="BK135"/>
  <c r="BK99"/>
  <c r="J129"/>
  <c r="J104"/>
  <c r="J121"/>
  <c r="J102"/>
  <c i="4" r="J89"/>
  <c r="BK83"/>
  <c i="2" r="J84"/>
  <c i="3" r="J116"/>
  <c r="BK100"/>
  <c r="BK132"/>
  <c r="BK87"/>
  <c r="BK125"/>
  <c r="BK101"/>
  <c r="J126"/>
  <c r="BK110"/>
  <c r="BK86"/>
  <c i="2" r="J93"/>
  <c r="BK82"/>
  <c i="3" r="J122"/>
  <c r="J85"/>
  <c r="BK98"/>
  <c r="BK130"/>
  <c r="BK92"/>
  <c r="BK129"/>
  <c r="J100"/>
  <c i="4" r="BK93"/>
  <c r="BK85"/>
  <c i="2" l="1" r="P81"/>
  <c r="P80"/>
  <c i="1" r="AU55"/>
  <c i="3" r="P81"/>
  <c r="P80"/>
  <c i="1" r="AU56"/>
  <c i="4" r="BK92"/>
  <c r="J92"/>
  <c r="J61"/>
  <c i="2" r="R81"/>
  <c r="R80"/>
  <c i="3" r="R81"/>
  <c r="R80"/>
  <c i="4" r="BK82"/>
  <c r="BK81"/>
  <c r="J81"/>
  <c r="J59"/>
  <c r="T82"/>
  <c r="P92"/>
  <c i="2" r="T81"/>
  <c r="T80"/>
  <c i="3" r="T81"/>
  <c r="T80"/>
  <c i="4" r="P82"/>
  <c r="P81"/>
  <c i="1" r="AU57"/>
  <c i="4" r="R92"/>
  <c i="2" r="BK81"/>
  <c r="J81"/>
  <c r="J60"/>
  <c i="3" r="BK81"/>
  <c r="J81"/>
  <c r="J60"/>
  <c i="4" r="R82"/>
  <c r="R81"/>
  <c r="T92"/>
  <c r="F55"/>
  <c r="J77"/>
  <c r="BE87"/>
  <c r="BE93"/>
  <c r="BE95"/>
  <c r="F54"/>
  <c r="BE91"/>
  <c r="E48"/>
  <c r="J55"/>
  <c r="J75"/>
  <c r="BE97"/>
  <c r="BE83"/>
  <c r="BE85"/>
  <c r="BE89"/>
  <c i="3" r="F54"/>
  <c r="E70"/>
  <c r="F77"/>
  <c r="BE89"/>
  <c r="BE90"/>
  <c r="BE91"/>
  <c r="BE100"/>
  <c r="BE101"/>
  <c r="BE132"/>
  <c r="BE134"/>
  <c r="BE135"/>
  <c r="BE137"/>
  <c r="J54"/>
  <c r="BE83"/>
  <c r="BE86"/>
  <c r="BE87"/>
  <c r="BE88"/>
  <c r="BE92"/>
  <c r="BE93"/>
  <c r="BE95"/>
  <c r="BE99"/>
  <c r="BE102"/>
  <c r="BE104"/>
  <c r="BE106"/>
  <c r="BE108"/>
  <c r="BE109"/>
  <c r="BE110"/>
  <c r="BE116"/>
  <c r="BE118"/>
  <c r="BE122"/>
  <c r="BE123"/>
  <c r="BE124"/>
  <c r="BE131"/>
  <c r="BE133"/>
  <c r="BE136"/>
  <c i="2" r="BK80"/>
  <c r="J80"/>
  <c r="J59"/>
  <c i="3" r="J52"/>
  <c r="J55"/>
  <c r="BE82"/>
  <c r="BE94"/>
  <c r="BE103"/>
  <c r="BE105"/>
  <c r="BE111"/>
  <c r="BE112"/>
  <c r="BE114"/>
  <c r="BE115"/>
  <c r="BE117"/>
  <c r="BE119"/>
  <c r="BE120"/>
  <c r="BE128"/>
  <c r="BE84"/>
  <c r="BE85"/>
  <c r="BE96"/>
  <c r="BE97"/>
  <c r="BE98"/>
  <c r="BE107"/>
  <c r="BE113"/>
  <c r="BE121"/>
  <c r="BE125"/>
  <c r="BE126"/>
  <c r="BE127"/>
  <c r="BE129"/>
  <c r="BE130"/>
  <c i="2" r="BE91"/>
  <c r="BE94"/>
  <c r="E48"/>
  <c r="J52"/>
  <c r="F54"/>
  <c r="J54"/>
  <c r="F55"/>
  <c r="J55"/>
  <c r="BE82"/>
  <c r="BE83"/>
  <c r="BE84"/>
  <c r="BE85"/>
  <c r="BE86"/>
  <c r="BE87"/>
  <c r="BE88"/>
  <c r="BE89"/>
  <c r="BE90"/>
  <c r="BE92"/>
  <c r="BE93"/>
  <c r="F37"/>
  <c i="1" r="BD55"/>
  <c i="2" r="F35"/>
  <c i="1" r="BB55"/>
  <c i="4" r="F37"/>
  <c i="1" r="BD57"/>
  <c i="4" r="J34"/>
  <c i="1" r="AW57"/>
  <c i="3" r="F35"/>
  <c i="1" r="BB56"/>
  <c i="4" r="F36"/>
  <c i="1" r="BC57"/>
  <c i="3" r="F36"/>
  <c i="1" r="BC56"/>
  <c i="2" r="J34"/>
  <c i="1" r="AW55"/>
  <c i="2" r="F34"/>
  <c i="1" r="BA55"/>
  <c i="4" r="F35"/>
  <c i="1" r="BB57"/>
  <c i="4" r="F34"/>
  <c i="1" r="BA57"/>
  <c i="3" r="F37"/>
  <c i="1" r="BD56"/>
  <c i="3" r="F34"/>
  <c i="1" r="BA56"/>
  <c i="2" r="F36"/>
  <c i="1" r="BC55"/>
  <c i="3" r="J34"/>
  <c i="1" r="AW56"/>
  <c i="3" l="1" r="BK80"/>
  <c r="J80"/>
  <c r="J59"/>
  <c i="4" r="T81"/>
  <c r="J82"/>
  <c r="J60"/>
  <c r="J30"/>
  <c i="1" r="AG57"/>
  <c r="AU54"/>
  <c i="2" r="J33"/>
  <c i="1" r="AV55"/>
  <c r="AT55"/>
  <c i="3" r="J30"/>
  <c i="1" r="AG56"/>
  <c r="BD54"/>
  <c r="W33"/>
  <c i="4" r="J33"/>
  <c i="1" r="AV57"/>
  <c r="AT57"/>
  <c r="AN57"/>
  <c r="BC54"/>
  <c r="W32"/>
  <c r="BA54"/>
  <c r="W30"/>
  <c i="2" r="F33"/>
  <c i="1" r="AZ55"/>
  <c i="4" r="F33"/>
  <c i="1" r="AZ57"/>
  <c i="3" r="F33"/>
  <c i="1" r="AZ56"/>
  <c i="2" r="J30"/>
  <c i="1" r="AG55"/>
  <c r="BB54"/>
  <c r="W31"/>
  <c i="3" r="J33"/>
  <c i="1" r="AV56"/>
  <c r="AT56"/>
  <c l="1" r="AN56"/>
  <c i="4" r="J39"/>
  <c i="1" r="AN55"/>
  <c i="3" r="J39"/>
  <c i="2" r="J39"/>
  <c i="1" r="AY54"/>
  <c r="AZ54"/>
  <c r="W29"/>
  <c r="AW54"/>
  <c r="AK30"/>
  <c r="AG54"/>
  <c r="AK26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<sst xmlns="http://schemas.openxmlformats.org/spreadsheetml/2006/main">
  <si>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</si>
  <si>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</si>
  <si>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</si>
  <si>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</si>
  <si>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</si>
  <si>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{d1cb8e88-1890-4f53-8170-d7932361fc16}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</si>
  <si>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</si>
  <si>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</si>
  <si>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</si>
  <si>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</si>
  <si>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</si>
  <si>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</si>
  <si>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</si>
  <si>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</si>
  <si>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VZ65423022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</si>
  <si>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</si>
  <si>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</si>
  <si>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Servis a oprava dobíječů technologických celků OŘ Plzeň 2023-2024</t>
  </si>
  <si>
    <t>KSO:</t>
  </si>
  <si>
    <t/>
  </si>
  <si>
    <t>CC-CZ:</t>
  </si>
  <si>
    <t>Místo:</t>
  </si>
  <si>
    <t>OŘ Plzeň</t>
  </si>
  <si>
    <t>Datum:</t>
  </si>
  <si>
    <t>14. 3. 2023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</si>
  <si>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</si>
  <si>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</si>
  <si>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</si>
  <si>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</si>
  <si>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</si>
  <si>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</si>
  <si>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</si>
  <si>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</si>
  <si>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</si>
  <si>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</si>
  <si>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</si>
  <si>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</si>
  <si>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</si>
  <si>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</si>
  <si>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</si>
  <si>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</si>
  <si>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</si>
  <si>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</si>
  <si>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</si>
  <si>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</si>
  <si>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</si>
  <si>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</si>
  <si>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</si>
  <si>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</si>
  <si>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</si>
  <si>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</si>
  <si>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</si>
  <si>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</si>
  <si>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</si>
  <si>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</si>
  <si>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</si>
  <si>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</si>
  <si>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</si>
  <si>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</si>
  <si>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</si>
  <si>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</si>
  <si>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</si>
  <si>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</si>
  <si>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</si>
  <si>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</si>
  <si>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</si>
  <si>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</si>
  <si>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</si>
  <si>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</si>
  <si>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</si>
  <si>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</si>
  <si>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</si>
  <si>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</si>
  <si>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</si>
  <si>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</si>
  <si>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</si>
  <si>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</si>
  <si>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Práce</t>
  </si>
  <si>
    <t>STA</t>
  </si>
  <si>
    <t>1</t>
  </si>
  <si>
    <t>{ed703403-0272-483e-90fd-8853bccfaf7f}</t>
  </si>
  <si>
    <t>2</t>
  </si>
  <si>
    <t>PS02</t>
  </si>
  <si>
    <t>Dodávky</t>
  </si>
  <si>
    <t>{b4da074f-216f-40d4-9ee3-dd56b7a1d8d5}</t>
  </si>
  <si>
    <t>VON</t>
  </si>
  <si>
    <t>Vedlejší a ostatní ...</t>
  </si>
  <si>
    <t>{7a0859ce-3840-40e8-b2ce-d324ec554f3d}</t>
  </si>
  <si>
    <t>KRYCÍ LIST SOUPISU PRACÍ</t>
  </si>
  <si>
    <t>Objekt:</t>
  </si>
  <si>
    <t>PS01 - Práce</t>
  </si>
  <si>
    <t>REKAPITULACE ČLENĚNÍ SOUPISU PRACÍ</t>
  </si>
  <si>
    <t>Kód dílu - Popis</t>
  </si>
  <si>
    <t>Cena celkem [CZK]</t>
  </si>
  <si>
    <t>-1</t>
  </si>
  <si>
    <t>OST -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</si>
  <si>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</si>
  <si>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</si>
  <si>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</si>
  <si>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</si>
  <si>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</si>
  <si>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</si>
  <si>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</si>
  <si>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</si>
  <si>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</si>
  <si>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</si>
  <si>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</si>
  <si>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</si>
  <si>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</si>
  <si>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</si>
  <si>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4</t>
  </si>
  <si>
    <t>ROZPOCET</t>
  </si>
  <si>
    <t>K</t>
  </si>
  <si>
    <t>7593005012</t>
  </si>
  <si>
    <t>Montáž dobíječe, usměrňovače, napáječe nástěnného - včetně připojení vodičů elektrické sítě ss rozvodu a uzemnění, přezkoušení funkce</t>
  </si>
  <si>
    <t>kus</t>
  </si>
  <si>
    <t>262144</t>
  </si>
  <si>
    <t>16</t>
  </si>
  <si>
    <t>7593005022</t>
  </si>
  <si>
    <t>Montáž dobíječe, usměrňovače, napáječe skříňového vysokého - včetně připojení vodičů elektrické sítě ss rozvodu a uzemnění, přezkoušení funkce</t>
  </si>
  <si>
    <t>18</t>
  </si>
  <si>
    <t>3</t>
  </si>
  <si>
    <t>7593007012</t>
  </si>
  <si>
    <t>Demontáž dobíječe, usměrňovače, napáječe nástěnného</t>
  </si>
  <si>
    <t>20</t>
  </si>
  <si>
    <t>7593007022</t>
  </si>
  <si>
    <t>Demontáž dobíječe, usměrňovače, napáječe skříňového vysokého</t>
  </si>
  <si>
    <t>22</t>
  </si>
  <si>
    <t>5</t>
  </si>
  <si>
    <t>7598095065</t>
  </si>
  <si>
    <t>Přezkoušení a regulace napájecího obvodu za 1 napájecí sběrnici - kontrola zapojení, regulace a přezkoušení sběrnice</t>
  </si>
  <si>
    <t>24</t>
  </si>
  <si>
    <t>6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</si>
  <si>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</si>
  <si>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</si>
  <si>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</si>
  <si>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12</t>
  </si>
  <si>
    <t>7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</si>
  <si>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</si>
  <si>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</si>
  <si>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14</t>
  </si>
  <si>
    <t>8</t>
  </si>
  <si>
    <t>7593333990</t>
  </si>
  <si>
    <t>Hodinová zúčtovací sazba pro opravu elektronických prvků a zařízení</t>
  </si>
  <si>
    <t>26</t>
  </si>
  <si>
    <t>9</t>
  </si>
  <si>
    <t>7499751040</t>
  </si>
  <si>
    <t>Dokončovací práce zaškolení obsluhy - seznámení obsluhy s funkcemi zařízení včetně odevzdání dokumentace skutečného provedení</t>
  </si>
  <si>
    <t>10</t>
  </si>
  <si>
    <t>7499252010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</si>
  <si>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</si>
  <si>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11</t>
  </si>
  <si>
    <t>7499252015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</si>
  <si>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</si>
  <si>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7499252020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</si>
  <si>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</si>
  <si>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13</t>
  </si>
  <si>
    <t>7499252025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</si>
  <si>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</si>
  <si>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PS02 - Dodávky</t>
  </si>
  <si>
    <t>01 - Dodávky</t>
  </si>
  <si>
    <t>01</t>
  </si>
  <si>
    <t>M</t>
  </si>
  <si>
    <t>7593000020</t>
  </si>
  <si>
    <t>Dobíječe, usměrňovače, napáječe Usměrňovač E230 G24/25, na polici/na zeď/na DIN lištu, základní stavová indikace opticky i bezpotenciálově, teplotní kompenzace</t>
  </si>
  <si>
    <t>7593000010</t>
  </si>
  <si>
    <t>Dobíječe, usměrňovače, napáječe Usměrňovač E230 G12/25, na polici/na zeď/na DIN lištu, základní stavová indikace opticky i bezpotenciálově, teplotní kompenzace</t>
  </si>
  <si>
    <t>7593000030</t>
  </si>
  <si>
    <t>Dobíječe, usměrňovače, napáječe Usměrňovač E230 G48/15, na polici/na zeď/na DIN lištu, základní stavová indikace opticky i bezpotenciálově, teplotní kompenzace</t>
  </si>
  <si>
    <t>7593000040</t>
  </si>
  <si>
    <t>Dobíječe, usměrňovače, napáječe Usměrňovač E230 G24/12, ve vestavném modulovém provedení, základní stavová indikace opticky i bezpotenciálově</t>
  </si>
  <si>
    <t>7593000070</t>
  </si>
  <si>
    <t>Dobíječe, usměrňovače, napáječe Usměrňovač E230 G24/20, oceloplechová prosklená nástěnná skříň 600x600x250, základní stavová indikace opticky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</si>
  <si>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</si>
  <si>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</si>
  <si>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</si>
  <si>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</si>
  <si>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7593000120</t>
  </si>
  <si>
    <t>Dobíječe, usměrňovače, napáječe Usměrňovač D400 G24/20, oceloplechová prosklená nástěnná skříň 600x600x250, základní stavová indikace opticky</t>
  </si>
  <si>
    <t>7593000130</t>
  </si>
  <si>
    <t>Dobíječe, usměrňovače, napáječe Usměrňovač D400 G24/30, oceloplechová prosklená nástěnná skříň 600x600x250, základní stavová indikace opticky</t>
  </si>
  <si>
    <t>7593000140</t>
  </si>
  <si>
    <t>Dobíječe, usměrňovače, napáječe Usměrňovač D400 G24/40, oceloplechová prosklená nástěnná skříň 600x600x250, základní stavová indikace opticky</t>
  </si>
  <si>
    <t>7593000160</t>
  </si>
  <si>
    <t>Dobíječe, usměrňovače, napáječe Usměrňovač D400 G24/40,oceloplechová skříň 750x550x450, základní stavová indikace opticky i bezpotenciálově</t>
  </si>
  <si>
    <t>7593000150</t>
  </si>
  <si>
    <t>Dobíječe, usměrňovače, napáječe Usměrňovač D400 G24/60, oceloplechová prosklená nástěnná skříň 600x600x250, základní stavová indikace opticky</t>
  </si>
  <si>
    <t>7593000170</t>
  </si>
  <si>
    <t>Dobíječe, usměrňovače, napáječe Usměrňovač D400 G24/40, oceloplechová skříň 1200x600x400, základní stavová indikace opticky i bezpotenciálově</t>
  </si>
  <si>
    <t>7593000190</t>
  </si>
  <si>
    <t>Dobíječe, usměrňovače, napáječe Usměrňovač D400 G24/50, oceloplechová skříň 1200x600x400, rozšířená stavová indikace opticky i bezpotenciálově</t>
  </si>
  <si>
    <t>28</t>
  </si>
  <si>
    <t>7593000180</t>
  </si>
  <si>
    <t>Dobíječe, usměrňovače, napáječe Usměrňovač D400 G24/50, oceloplechová skříň 1200x600x400, základní stavová indikace opticky i bezpotenciálově</t>
  </si>
  <si>
    <t>30</t>
  </si>
  <si>
    <t>7593000200</t>
  </si>
  <si>
    <t>Dobíječe, usměrňovače, napáječe Usměrňovač D400 G24/60, oceloplechová skříň 1200x600x400, základní stavová indikace opticky i bezpotenciálově</t>
  </si>
  <si>
    <t>32</t>
  </si>
  <si>
    <t>17</t>
  </si>
  <si>
    <t>7593000210</t>
  </si>
  <si>
    <t>Dobíječe, usměrňovače, napáječe Usměrňovač D400 G24/60, oceloplechová skříň 1200x600x400, rozšířená stavová indikace opticky i bezpotenciálově</t>
  </si>
  <si>
    <t>34</t>
  </si>
  <si>
    <t>7593000220</t>
  </si>
  <si>
    <t>Dobíječe, usměrňovače, napáječe Usměrňovač D400 G24/80, oceloplechová skříň 1200x600x400, základní stavová indikace opticky i bezpotenciálově</t>
  </si>
  <si>
    <t>36</t>
  </si>
  <si>
    <t>19</t>
  </si>
  <si>
    <t>7593000230</t>
  </si>
  <si>
    <t>Dobíječe, usměrňovače, napáječe Usměrňovač D400 G24/80, oceloplechová skříň 1200x600x400, rozšířená stavová indikace opticky i bezpotenciálově</t>
  </si>
  <si>
    <t>38</t>
  </si>
  <si>
    <t>7593000246</t>
  </si>
  <si>
    <t>Dobíječe, usměrňovače, napáječe Usměrňovač D400 G24/120, oceloplechová skříň 1800x600x600, rozšířená stavová indikace opticky i bezpotenciálově</t>
  </si>
  <si>
    <t>40</t>
  </si>
  <si>
    <t>7593000236</t>
  </si>
  <si>
    <t>Dobíječe, usměrňovače, napáječe Usměrňovač D400 G24/100, oceloplechová skříň 1800x600x600, základní stavová indikace opticky i bezpotenciálově</t>
  </si>
  <si>
    <t>42</t>
  </si>
  <si>
    <t>7593000238</t>
  </si>
  <si>
    <t>Dobíječe, usměrňovače, napáječe Usměrňovač D400 G24/100, oceloplechová skříň 1800x600x600, rozšířená stavová indikace opticky i bezpotenciálově</t>
  </si>
  <si>
    <t>44</t>
  </si>
  <si>
    <t>23</t>
  </si>
  <si>
    <t>7593000244</t>
  </si>
  <si>
    <t>Dobíječe, usměrňovače, napáječe Usměrňovač D400 G24/120, oceloplechová skříň 1800x600x600, základní stavová indikace opticky i bezpotenciálově</t>
  </si>
  <si>
    <t>46</t>
  </si>
  <si>
    <t>7593000252</t>
  </si>
  <si>
    <t>Dobíječe, usměrňovače, napáječe Usměrňovač D400 G24/200, oceloplechová skříň 1800x600x600, základní stavová indikace opticky i bezpotenciálově</t>
  </si>
  <si>
    <t>48</t>
  </si>
  <si>
    <t>25</t>
  </si>
  <si>
    <t>7593000254</t>
  </si>
  <si>
    <t>Dobíječe, usměrňovače, napáječe Usměrňovač D400 G24/200, oceloplechová skříň 1800x600x600, rozšířená stavová indikace opticky i bezpotenciálově</t>
  </si>
  <si>
    <t>50</t>
  </si>
  <si>
    <t>7593000248</t>
  </si>
  <si>
    <t>Dobíječe, usměrňovače, napáječe Usměrňovač D400 G24/125, oceloplechová skříň 2000x600x600, rozšířená stavová indikace opticky i bezpotenciálově s jistícím a řídícím blokem - náhrada EPRON (KT 36) s interface k ESA</t>
  </si>
  <si>
    <t>52</t>
  </si>
  <si>
    <t>27</t>
  </si>
  <si>
    <t>7593000249R</t>
  </si>
  <si>
    <t>Dobíječe, usměrňovače, napáječe Usměrňovač D400 G24/200, oceloplechová skříň 2000x850x600, rozšířená stavová indikace opticky i bezpotenciálově s jistícím a řídícím blokem</t>
  </si>
  <si>
    <t>54</t>
  </si>
  <si>
    <t>7496600200</t>
  </si>
  <si>
    <t>Vlastní spotřeba Usměrňovače 3x400/110V DC 40A, samostatně stojící</t>
  </si>
  <si>
    <t>56</t>
  </si>
  <si>
    <t>29</t>
  </si>
  <si>
    <t>7496600240</t>
  </si>
  <si>
    <t>Vlastní spotřeba Usměrňovače 3x400/110V DC 100A, samostatně stojící</t>
  </si>
  <si>
    <t>58</t>
  </si>
  <si>
    <t>7496600340</t>
  </si>
  <si>
    <t>Vlastní spotřeba Zdroje střídavého proudu 15 kVA, 110V DC/230V AC, jednofázový tranzistorem řízený střídač v samostatné skříni</t>
  </si>
  <si>
    <t>60</t>
  </si>
  <si>
    <t>31</t>
  </si>
  <si>
    <t>7496600335</t>
  </si>
  <si>
    <t>Vlastní spotřeba Zdroje střídavého proudu 10 kVA, 110V DC/230V AC, jednofázový tranzistorem řízený střídač v samostatné skříni</t>
  </si>
  <si>
    <t>62</t>
  </si>
  <si>
    <t>7496600345</t>
  </si>
  <si>
    <t>Vlastní spotřeba Zdroje střídavého proudu 10 kVA, 110V DC/D400, jednofázový tranzistorem řízený střídač v samostatné skříni</t>
  </si>
  <si>
    <t>64</t>
  </si>
  <si>
    <t>33</t>
  </si>
  <si>
    <t>7496600075</t>
  </si>
  <si>
    <t>Vlastní spotřeba Usměrňovače 230/110V DC 20A, jednofázový tyristorový usměrňovač v samostatné skříni (např. Schuster)</t>
  </si>
  <si>
    <t>66</t>
  </si>
  <si>
    <t>7496600085</t>
  </si>
  <si>
    <t>Vlastní spotřeba Usměrňovače 230/110V DC 30A, jednofázový tyristorový usměrňovač v samostatné skříni (např. Schuster)</t>
  </si>
  <si>
    <t>68</t>
  </si>
  <si>
    <t>35</t>
  </si>
  <si>
    <t>7496600095</t>
  </si>
  <si>
    <t>Vlastní spotřeba Usměrňovače 230/110V DC 40A, jednofázový tyristorový usměrňovač v samostatné skříni (např. Schuster)</t>
  </si>
  <si>
    <t>70</t>
  </si>
  <si>
    <t>7496600195</t>
  </si>
  <si>
    <t>Vlastní spotřeba Usměrňovače 3x400/110V DC 20A, samostatně stojící</t>
  </si>
  <si>
    <t>72</t>
  </si>
  <si>
    <t>37</t>
  </si>
  <si>
    <t>7496600197</t>
  </si>
  <si>
    <t>Vlastní spotřeba Usměrňovače 3x400/110V DC 30A, samostatně stojící</t>
  </si>
  <si>
    <t>74</t>
  </si>
  <si>
    <t>7496600355</t>
  </si>
  <si>
    <t>Vlastní spotřeba Elektronické spínací jednotky by-pass, 10kVA</t>
  </si>
  <si>
    <t>76</t>
  </si>
  <si>
    <t>39</t>
  </si>
  <si>
    <t>7496600365</t>
  </si>
  <si>
    <t>Vlastní spotřeba Elektronické spínací jednotky by-pass, 15kVA</t>
  </si>
  <si>
    <t>78</t>
  </si>
  <si>
    <t>7496600375</t>
  </si>
  <si>
    <t>Vlastní spotřeba Elektronické spínací jednotky by-pass trojfázový</t>
  </si>
  <si>
    <t>80</t>
  </si>
  <si>
    <t>41</t>
  </si>
  <si>
    <t>7496600525</t>
  </si>
  <si>
    <t>Vlastní spotřeba Hybridní zdroj DC 110V/80A / AC 230V 6kVA</t>
  </si>
  <si>
    <t>82</t>
  </si>
  <si>
    <t>7496600526</t>
  </si>
  <si>
    <t>Vlastní spotřeba Hybridní zdroj DC 110V/60A / AC 230V 4,5kVA</t>
  </si>
  <si>
    <t>84</t>
  </si>
  <si>
    <t>43</t>
  </si>
  <si>
    <t>7496600527</t>
  </si>
  <si>
    <t>Vlastní spotřeba Hybridní zdroj DC 48V/120A / AC 230V 3kVA</t>
  </si>
  <si>
    <t>86</t>
  </si>
  <si>
    <t>7496600275</t>
  </si>
  <si>
    <t>Vlastní spotřeba Náhradní díly k usměrňovačům (např. Schuster) Kontrolní a řídící jednotka s LCD displejem</t>
  </si>
  <si>
    <t>88</t>
  </si>
  <si>
    <t>45</t>
  </si>
  <si>
    <t>7496600276</t>
  </si>
  <si>
    <t>Vlastní spotřeba Náhradní díly k usměrňovačům (např. Schuster) Regulátor řízení tyristorů</t>
  </si>
  <si>
    <t>90</t>
  </si>
  <si>
    <t>7496600277</t>
  </si>
  <si>
    <t>Vlastní spotřeba Náhradní díly k usměrňovačům (např. Schuster) Kontrolní modul vstupní sítě</t>
  </si>
  <si>
    <t>92</t>
  </si>
  <si>
    <t>47</t>
  </si>
  <si>
    <t>7496600278</t>
  </si>
  <si>
    <t>Vlastní spotřeba Náhradní díly k usměrňovačům (např. Schuster) Tyristorový modul</t>
  </si>
  <si>
    <t>94</t>
  </si>
  <si>
    <t>7496600279</t>
  </si>
  <si>
    <t>Vlastní spotřeba Náhradní díly k usměrňovačům (např. Schuster) Reléový modul</t>
  </si>
  <si>
    <t>96</t>
  </si>
  <si>
    <t>49</t>
  </si>
  <si>
    <t>7496600376</t>
  </si>
  <si>
    <t>Vlastní spotřeba Náhradní díly ke střídačům (např. Schuster) Karta kontrolní logiky</t>
  </si>
  <si>
    <t>98</t>
  </si>
  <si>
    <t>7496600377</t>
  </si>
  <si>
    <t>Vlastní spotřeba Náhradní díly ke střídačům (např. Schuster) Statický spínač sítě A49</t>
  </si>
  <si>
    <t>100</t>
  </si>
  <si>
    <t>51</t>
  </si>
  <si>
    <t>7496600378</t>
  </si>
  <si>
    <t>Vlastní spotřeba Náhradní díly ke střídačům (např. Schuster) Ventilátor pro Schuster střídače a usměrňovače / IP1000</t>
  </si>
  <si>
    <t>102</t>
  </si>
  <si>
    <t>7496600379</t>
  </si>
  <si>
    <t>Vlastní spotřeba Náhradní díly ke střídačům (např. Schuster) Modul řízení IGBT</t>
  </si>
  <si>
    <t>104</t>
  </si>
  <si>
    <t>53</t>
  </si>
  <si>
    <t>7496600528</t>
  </si>
  <si>
    <t>Vlastní spotřeba Náhradní díly k hybridním zdrojům DC modul</t>
  </si>
  <si>
    <t>106</t>
  </si>
  <si>
    <t>7496600529</t>
  </si>
  <si>
    <t>Vlastní spotřeba Náhradní díly k hybridním zdrojům AC modul</t>
  </si>
  <si>
    <t>108</t>
  </si>
  <si>
    <t>55</t>
  </si>
  <si>
    <t>7496600916</t>
  </si>
  <si>
    <t>Vlastní spotřeba Náhradní díly ke klimatizačním skříním Náhradí ventilátor kondenzátoru pro klimatizované skříně</t>
  </si>
  <si>
    <t>110</t>
  </si>
  <si>
    <t>7496600917</t>
  </si>
  <si>
    <t>Vlastní spotřeba Náhradní díly ke klimatizačním skříním Sada filtračních vložek pro klimatizované skříně</t>
  </si>
  <si>
    <t>112</t>
  </si>
  <si>
    <t>VON - Vedlejší a ostatní ...</t>
  </si>
  <si>
    <t>OST - Doprava</t>
  </si>
  <si>
    <t>VRN - Vedlejší rozpočtové náklady</t>
  </si>
  <si>
    <t>Doprava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</si>
  <si>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</si>
  <si>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</si>
  <si>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</t>
  </si>
  <si>
    <t>Poznámka k položce:_x000d_
Měrnou jednotkou je kus stroje.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</si>
  <si>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</si>
  <si>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</si>
  <si>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</si>
  <si>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</si>
  <si>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t</t>
  </si>
  <si>
    <t>Poznámka k položce:_x000d_
Měrnou jednotkou je t přepravovaného materiálu.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</si>
  <si>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</si>
  <si>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</si>
  <si>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</si>
  <si>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</si>
  <si>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</si>
  <si>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</si>
  <si>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</si>
  <si>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</si>
  <si>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</si>
  <si>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Poznámka k položce:_x000d_
dotčené práce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</si>
  <si>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</si>
  <si>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</si>
  <si>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</si>
  <si>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</si>
  <si>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Poznámka k položce:_x000d_
ZRN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</si>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</sst>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VZ65423022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Servis a oprava dobíječů technologických celků OŘ Plzeň 2023-2024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14. 3. 2023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ROUND(SUM(AG55:AG57),2)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ROUND(SUM(AS55:AS57),2)</f>
        <v>0</v>
      </c>
      <c r="AT54" s="103">
        <f>ROUND(SUM(AV54:AW54),2)</f>
        <v>0</v>
      </c>
      <c r="AU54" s="104">
        <f>ROUND(SUM(AU55:AU57),5)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ROUND(SUM(AZ55:AZ57),2)</f>
        <v>0</v>
      </c>
      <c r="BA54" s="103">
        <f>ROUND(SUM(BA55:BA57),2)</f>
        <v>0</v>
      </c>
      <c r="BB54" s="103">
        <f>ROUND(SUM(BB55:BB57),2)</f>
        <v>0</v>
      </c>
      <c r="BC54" s="103">
        <f>ROUND(SUM(BC55:BC57),2)</f>
        <v>0</v>
      </c>
      <c r="BD54" s="105">
        <f>ROUND(SUM(BD55:BD57),2)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'PS01 - Práce'!J30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'PS01 - Práce'!P80</f>
        <v>0</v>
      </c>
      <c r="AV55" s="117">
        <f>'PS01 - Práce'!J33</f>
        <v>0</v>
      </c>
      <c r="AW55" s="117">
        <f>'PS01 - Práce'!J34</f>
        <v>0</v>
      </c>
      <c r="AX55" s="117">
        <f>'PS01 - Práce'!J35</f>
        <v>0</v>
      </c>
      <c r="AY55" s="117">
        <f>'PS01 - Práce'!J36</f>
        <v>0</v>
      </c>
      <c r="AZ55" s="117">
        <f>'PS01 - Práce'!F33</f>
        <v>0</v>
      </c>
      <c r="BA55" s="117">
        <f>'PS01 - Práce'!F34</f>
        <v>0</v>
      </c>
      <c r="BB55" s="117">
        <f>'PS01 - Práce'!F35</f>
        <v>0</v>
      </c>
      <c r="BC55" s="117">
        <f>'PS01 - Práce'!F36</f>
        <v>0</v>
      </c>
      <c r="BD55" s="119">
        <f>'PS01 - Práce'!F37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7" customFormat="1" ht="16.5" customHeight="1">
      <c r="A56" s="108" t="s">
        <v>75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'PS02 - Dodávky'!J30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78</v>
      </c>
      <c r="AR56" s="115"/>
      <c r="AS56" s="116">
        <v>0</v>
      </c>
      <c r="AT56" s="117">
        <f>ROUND(SUM(AV56:AW56),2)</f>
        <v>0</v>
      </c>
      <c r="AU56" s="118">
        <f>'PS02 - Dodávky'!P80</f>
        <v>0</v>
      </c>
      <c r="AV56" s="117">
        <f>'PS02 - Dodávky'!J33</f>
        <v>0</v>
      </c>
      <c r="AW56" s="117">
        <f>'PS02 - Dodávky'!J34</f>
        <v>0</v>
      </c>
      <c r="AX56" s="117">
        <f>'PS02 - Dodávky'!J35</f>
        <v>0</v>
      </c>
      <c r="AY56" s="117">
        <f>'PS02 - Dodávky'!J36</f>
        <v>0</v>
      </c>
      <c r="AZ56" s="117">
        <f>'PS02 - Dodávky'!F33</f>
        <v>0</v>
      </c>
      <c r="BA56" s="117">
        <f>'PS02 - Dodávky'!F34</f>
        <v>0</v>
      </c>
      <c r="BB56" s="117">
        <f>'PS02 - Dodávky'!F35</f>
        <v>0</v>
      </c>
      <c r="BC56" s="117">
        <f>'PS02 - Dodávky'!F36</f>
        <v>0</v>
      </c>
      <c r="BD56" s="119">
        <f>'PS02 - Dodávky'!F37</f>
        <v>0</v>
      </c>
      <c r="BE56" s="7"/>
      <c r="BT56" s="120" t="s">
        <v>79</v>
      </c>
      <c r="BV56" s="120" t="s">
        <v>73</v>
      </c>
      <c r="BW56" s="120" t="s">
        <v>84</v>
      </c>
      <c r="BX56" s="120" t="s">
        <v>5</v>
      </c>
      <c r="CL56" s="120" t="s">
        <v>19</v>
      </c>
      <c r="CM56" s="120" t="s">
        <v>81</v>
      </c>
    </row>
    <row r="57" s="7" customFormat="1" ht="16.5" customHeight="1">
      <c r="A57" s="108" t="s">
        <v>75</v>
      </c>
      <c r="B57" s="109"/>
      <c r="C57" s="110"/>
      <c r="D57" s="111" t="s">
        <v>85</v>
      </c>
      <c r="E57" s="111"/>
      <c r="F57" s="111"/>
      <c r="G57" s="111"/>
      <c r="H57" s="111"/>
      <c r="I57" s="112"/>
      <c r="J57" s="111" t="s">
        <v>86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'VON - Vedlejší a ostatní 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78</v>
      </c>
      <c r="AR57" s="115"/>
      <c r="AS57" s="121">
        <v>0</v>
      </c>
      <c r="AT57" s="122">
        <f>ROUND(SUM(AV57:AW57),2)</f>
        <v>0</v>
      </c>
      <c r="AU57" s="123">
        <f>'VON - Vedlejší a ostatní ...'!P81</f>
        <v>0</v>
      </c>
      <c r="AV57" s="122">
        <f>'VON - Vedlejší a ostatní ...'!J33</f>
        <v>0</v>
      </c>
      <c r="AW57" s="122">
        <f>'VON - Vedlejší a ostatní ...'!J34</f>
        <v>0</v>
      </c>
      <c r="AX57" s="122">
        <f>'VON - Vedlejší a ostatní ...'!J35</f>
        <v>0</v>
      </c>
      <c r="AY57" s="122">
        <f>'VON - Vedlejší a ostatní ...'!J36</f>
        <v>0</v>
      </c>
      <c r="AZ57" s="122">
        <f>'VON - Vedlejší a ostatní ...'!F33</f>
        <v>0</v>
      </c>
      <c r="BA57" s="122">
        <f>'VON - Vedlejší a ostatní ...'!F34</f>
        <v>0</v>
      </c>
      <c r="BB57" s="122">
        <f>'VON - Vedlejší a ostatní ...'!F35</f>
        <v>0</v>
      </c>
      <c r="BC57" s="122">
        <f>'VON - Vedlejší a ostatní ...'!F36</f>
        <v>0</v>
      </c>
      <c r="BD57" s="124">
        <f>'VON - Vedlejší a ostatní ...'!F37</f>
        <v>0</v>
      </c>
      <c r="BE57" s="7"/>
      <c r="BT57" s="120" t="s">
        <v>79</v>
      </c>
      <c r="BV57" s="120" t="s">
        <v>73</v>
      </c>
      <c r="BW57" s="120" t="s">
        <v>87</v>
      </c>
      <c r="BX57" s="120" t="s">
        <v>5</v>
      </c>
      <c r="CL57" s="120" t="s">
        <v>19</v>
      </c>
      <c r="CM57" s="120" t="s">
        <v>81</v>
      </c>
    </row>
    <row r="58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="2" customFormat="1" ht="6.96" customHeight="1">
      <c r="A59" s="35"/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sheet="1" formatColumns="0" formatRows="0" objects="1" scenarios="1" spinCount="100000" saltValue="7F5jsBvWLI4Pdl8QKtjKcP6EO/RkX6eCmbH9eSOtPwUX3PaUxmzuacuRYMot3hO7gFWXWsJMko+wwhXmfDmLWQ==" hashValue="VGJ2CtUdqy37bd9jj4Yt8WtSguGOWnLFAGyMJ9YR9DB4XE5w5QiCxTFi7UKIri2KHjvbNJgBlnC3KZu7U6sk8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1 - Práce'!C2" display="/"/>
    <hyperlink ref="A56" location="'PS02 - Dodávky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88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Servis a oprava dobíječů technologických celků OŘ Plzeň 2023-2024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32</v>
      </c>
      <c r="G12" s="35"/>
      <c r="H12" s="35"/>
      <c r="I12" s="129" t="s">
        <v>23</v>
      </c>
      <c r="J12" s="134" t="str">
        <f>'Rekapitulace stavby'!AN8</f>
        <v>14. 3. 2023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Správa železnic, státní organizace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28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ROUND((SUM(BE80:BE94)),  2)</f>
        <v>0</v>
      </c>
      <c r="G33" s="35"/>
      <c r="H33" s="35"/>
      <c r="I33" s="145">
        <v>0.20999999999999999</v>
      </c>
      <c r="J33" s="144">
        <f>ROUND(((SUM(BE80:BE94))*I33),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ROUND((SUM(BF80:BF94)),  2)</f>
        <v>0</v>
      </c>
      <c r="G34" s="35"/>
      <c r="H34" s="35"/>
      <c r="I34" s="145">
        <v>0.14999999999999999</v>
      </c>
      <c r="J34" s="144">
        <f>ROUND(((SUM(BF80:BF94))*I34),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ROUND((SUM(BG80:BG94)),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ROUND((SUM(BH80:BH94)),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ROUND((SUM(BI80:BI94)),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Servis a oprava dobíječů technologických celků OŘ Plzeň 2023-2024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PS01 - Práce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14. 3. 2023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92</v>
      </c>
      <c r="D57" s="159"/>
      <c r="E57" s="159"/>
      <c r="F57" s="159"/>
      <c r="G57" s="159"/>
      <c r="H57" s="159"/>
      <c r="I57" s="159"/>
      <c r="J57" s="160" t="s">
        <v>93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94</v>
      </c>
    </row>
    <row r="60" s="9" customFormat="1" ht="24.96" customHeight="1">
      <c r="A60" s="9"/>
      <c r="B60" s="162"/>
      <c r="C60" s="163"/>
      <c r="D60" s="164" t="s">
        <v>95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Servis a oprava dobíječů technologických celků OŘ Plzeň 2023-2024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PS01 - Práce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29" t="s">
        <v>23</v>
      </c>
      <c r="J74" s="69" t="str">
        <f>IF(J12="","",J12)</f>
        <v>14. 3. 2023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97</v>
      </c>
      <c r="D79" s="171" t="s">
        <v>56</v>
      </c>
      <c r="E79" s="171" t="s">
        <v>52</v>
      </c>
      <c r="F79" s="171" t="s">
        <v>53</v>
      </c>
      <c r="G79" s="171" t="s">
        <v>98</v>
      </c>
      <c r="H79" s="171" t="s">
        <v>99</v>
      </c>
      <c r="I79" s="171" t="s">
        <v>100</v>
      </c>
      <c r="J79" s="172" t="s">
        <v>93</v>
      </c>
      <c r="K79" s="173" t="s">
        <v>101</v>
      </c>
      <c r="L79" s="174"/>
      <c r="M79" s="89" t="s">
        <v>19</v>
      </c>
      <c r="N79" s="90" t="s">
        <v>41</v>
      </c>
      <c r="O79" s="90" t="s">
        <v>102</v>
      </c>
      <c r="P79" s="90" t="s">
        <v>103</v>
      </c>
      <c r="Q79" s="90" t="s">
        <v>104</v>
      </c>
      <c r="R79" s="90" t="s">
        <v>105</v>
      </c>
      <c r="S79" s="90" t="s">
        <v>106</v>
      </c>
      <c r="T79" s="91" t="s">
        <v>107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108</v>
      </c>
      <c r="D80" s="37"/>
      <c r="E80" s="37"/>
      <c r="F80" s="37"/>
      <c r="G80" s="37"/>
      <c r="H80" s="37"/>
      <c r="I80" s="37"/>
      <c r="J80" s="175">
        <f>BK80</f>
        <v>0</v>
      </c>
      <c r="K80" s="37"/>
      <c r="L80" s="41"/>
      <c r="M80" s="92"/>
      <c r="N80" s="176"/>
      <c r="O80" s="93"/>
      <c r="P80" s="177">
        <f>P81</f>
        <v>0</v>
      </c>
      <c r="Q80" s="93"/>
      <c r="R80" s="177">
        <f>R81</f>
        <v>0</v>
      </c>
      <c r="S80" s="93"/>
      <c r="T80" s="178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109</v>
      </c>
      <c r="F81" s="183" t="s">
        <v>77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SUM(P82:P94)</f>
        <v>0</v>
      </c>
      <c r="Q81" s="188"/>
      <c r="R81" s="189">
        <f>SUM(R82:R94)</f>
        <v>0</v>
      </c>
      <c r="S81" s="188"/>
      <c r="T81" s="190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110</v>
      </c>
      <c r="AT81" s="192" t="s">
        <v>70</v>
      </c>
      <c r="AU81" s="192" t="s">
        <v>71</v>
      </c>
      <c r="AY81" s="191" t="s">
        <v>111</v>
      </c>
      <c r="BK81" s="193">
        <f>SUM(BK82:BK94)</f>
        <v>0</v>
      </c>
    </row>
    <row r="82" s="2" customFormat="1" ht="24.15" customHeight="1">
      <c r="A82" s="35"/>
      <c r="B82" s="36"/>
      <c r="C82" s="194" t="s">
        <v>79</v>
      </c>
      <c r="D82" s="194" t="s">
        <v>112</v>
      </c>
      <c r="E82" s="195" t="s">
        <v>113</v>
      </c>
      <c r="F82" s="196" t="s">
        <v>114</v>
      </c>
      <c r="G82" s="197" t="s">
        <v>115</v>
      </c>
      <c r="H82" s="198">
        <v>1</v>
      </c>
      <c r="I82" s="199"/>
      <c r="J82" s="200">
        <f>ROUND(I82*H82,2)</f>
        <v>0</v>
      </c>
      <c r="K82" s="201"/>
      <c r="L82" s="41"/>
      <c r="M82" s="202" t="s">
        <v>19</v>
      </c>
      <c r="N82" s="203" t="s">
        <v>42</v>
      </c>
      <c r="O82" s="81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6" t="s">
        <v>116</v>
      </c>
      <c r="AT82" s="206" t="s">
        <v>112</v>
      </c>
      <c r="AU82" s="206" t="s">
        <v>79</v>
      </c>
      <c r="AY82" s="14" t="s">
        <v>111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4" t="s">
        <v>79</v>
      </c>
      <c r="BK82" s="207">
        <f>ROUND(I82*H82,2)</f>
        <v>0</v>
      </c>
      <c r="BL82" s="14" t="s">
        <v>116</v>
      </c>
      <c r="BM82" s="206" t="s">
        <v>117</v>
      </c>
    </row>
    <row r="83" s="2" customFormat="1" ht="24.15" customHeight="1">
      <c r="A83" s="35"/>
      <c r="B83" s="36"/>
      <c r="C83" s="194" t="s">
        <v>81</v>
      </c>
      <c r="D83" s="194" t="s">
        <v>112</v>
      </c>
      <c r="E83" s="195" t="s">
        <v>118</v>
      </c>
      <c r="F83" s="196" t="s">
        <v>119</v>
      </c>
      <c r="G83" s="197" t="s">
        <v>115</v>
      </c>
      <c r="H83" s="198">
        <v>1</v>
      </c>
      <c r="I83" s="199"/>
      <c r="J83" s="200">
        <f>ROUND(I83*H83,2)</f>
        <v>0</v>
      </c>
      <c r="K83" s="201"/>
      <c r="L83" s="41"/>
      <c r="M83" s="202" t="s">
        <v>19</v>
      </c>
      <c r="N83" s="203" t="s">
        <v>42</v>
      </c>
      <c r="O83" s="81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6" t="s">
        <v>116</v>
      </c>
      <c r="AT83" s="206" t="s">
        <v>112</v>
      </c>
      <c r="AU83" s="206" t="s">
        <v>79</v>
      </c>
      <c r="AY83" s="14" t="s">
        <v>111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4" t="s">
        <v>79</v>
      </c>
      <c r="BK83" s="207">
        <f>ROUND(I83*H83,2)</f>
        <v>0</v>
      </c>
      <c r="BL83" s="14" t="s">
        <v>116</v>
      </c>
      <c r="BM83" s="206" t="s">
        <v>120</v>
      </c>
    </row>
    <row r="84" s="2" customFormat="1" ht="16.5" customHeight="1">
      <c r="A84" s="35"/>
      <c r="B84" s="36"/>
      <c r="C84" s="194" t="s">
        <v>121</v>
      </c>
      <c r="D84" s="194" t="s">
        <v>112</v>
      </c>
      <c r="E84" s="195" t="s">
        <v>122</v>
      </c>
      <c r="F84" s="196" t="s">
        <v>123</v>
      </c>
      <c r="G84" s="197" t="s">
        <v>115</v>
      </c>
      <c r="H84" s="198">
        <v>1</v>
      </c>
      <c r="I84" s="199"/>
      <c r="J84" s="200">
        <f>ROUND(I84*H84,2)</f>
        <v>0</v>
      </c>
      <c r="K84" s="201"/>
      <c r="L84" s="41"/>
      <c r="M84" s="202" t="s">
        <v>19</v>
      </c>
      <c r="N84" s="203" t="s">
        <v>42</v>
      </c>
      <c r="O84" s="81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6" t="s">
        <v>116</v>
      </c>
      <c r="AT84" s="206" t="s">
        <v>112</v>
      </c>
      <c r="AU84" s="206" t="s">
        <v>79</v>
      </c>
      <c r="AY84" s="14" t="s">
        <v>111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4" t="s">
        <v>79</v>
      </c>
      <c r="BK84" s="207">
        <f>ROUND(I84*H84,2)</f>
        <v>0</v>
      </c>
      <c r="BL84" s="14" t="s">
        <v>116</v>
      </c>
      <c r="BM84" s="206" t="s">
        <v>124</v>
      </c>
    </row>
    <row r="85" s="2" customFormat="1" ht="16.5" customHeight="1">
      <c r="A85" s="35"/>
      <c r="B85" s="36"/>
      <c r="C85" s="194" t="s">
        <v>110</v>
      </c>
      <c r="D85" s="194" t="s">
        <v>112</v>
      </c>
      <c r="E85" s="195" t="s">
        <v>125</v>
      </c>
      <c r="F85" s="196" t="s">
        <v>126</v>
      </c>
      <c r="G85" s="197" t="s">
        <v>115</v>
      </c>
      <c r="H85" s="198">
        <v>1</v>
      </c>
      <c r="I85" s="199"/>
      <c r="J85" s="200">
        <f>ROUND(I85*H85,2)</f>
        <v>0</v>
      </c>
      <c r="K85" s="201"/>
      <c r="L85" s="41"/>
      <c r="M85" s="202" t="s">
        <v>19</v>
      </c>
      <c r="N85" s="203" t="s">
        <v>42</v>
      </c>
      <c r="O85" s="81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6" t="s">
        <v>116</v>
      </c>
      <c r="AT85" s="206" t="s">
        <v>112</v>
      </c>
      <c r="AU85" s="206" t="s">
        <v>79</v>
      </c>
      <c r="AY85" s="14" t="s">
        <v>111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4" t="s">
        <v>79</v>
      </c>
      <c r="BK85" s="207">
        <f>ROUND(I85*H85,2)</f>
        <v>0</v>
      </c>
      <c r="BL85" s="14" t="s">
        <v>116</v>
      </c>
      <c r="BM85" s="206" t="s">
        <v>127</v>
      </c>
    </row>
    <row r="86" s="2" customFormat="1" ht="24.15" customHeight="1">
      <c r="A86" s="35"/>
      <c r="B86" s="36"/>
      <c r="C86" s="194" t="s">
        <v>128</v>
      </c>
      <c r="D86" s="194" t="s">
        <v>112</v>
      </c>
      <c r="E86" s="195" t="s">
        <v>129</v>
      </c>
      <c r="F86" s="196" t="s">
        <v>130</v>
      </c>
      <c r="G86" s="197" t="s">
        <v>115</v>
      </c>
      <c r="H86" s="198">
        <v>1</v>
      </c>
      <c r="I86" s="199"/>
      <c r="J86" s="200">
        <f>ROUND(I86*H86,2)</f>
        <v>0</v>
      </c>
      <c r="K86" s="201"/>
      <c r="L86" s="41"/>
      <c r="M86" s="202" t="s">
        <v>19</v>
      </c>
      <c r="N86" s="203" t="s">
        <v>42</v>
      </c>
      <c r="O86" s="81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6" t="s">
        <v>116</v>
      </c>
      <c r="AT86" s="206" t="s">
        <v>112</v>
      </c>
      <c r="AU86" s="206" t="s">
        <v>79</v>
      </c>
      <c r="AY86" s="14" t="s">
        <v>111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4" t="s">
        <v>79</v>
      </c>
      <c r="BK86" s="207">
        <f>ROUND(I86*H86,2)</f>
        <v>0</v>
      </c>
      <c r="BL86" s="14" t="s">
        <v>116</v>
      </c>
      <c r="BM86" s="206" t="s">
        <v>131</v>
      </c>
    </row>
    <row r="87" s="2" customFormat="1" ht="24.15" customHeight="1">
      <c r="A87" s="35"/>
      <c r="B87" s="36"/>
      <c r="C87" s="194" t="s">
        <v>132</v>
      </c>
      <c r="D87" s="194" t="s">
        <v>112</v>
      </c>
      <c r="E87" s="195" t="s">
        <v>133</v>
      </c>
      <c r="F87" s="196" t="s">
        <v>134</v>
      </c>
      <c r="G87" s="197" t="s">
        <v>135</v>
      </c>
      <c r="H87" s="198">
        <v>1</v>
      </c>
      <c r="I87" s="199"/>
      <c r="J87" s="200">
        <f>ROUND(I87*H87,2)</f>
        <v>0</v>
      </c>
      <c r="K87" s="201"/>
      <c r="L87" s="41"/>
      <c r="M87" s="202" t="s">
        <v>19</v>
      </c>
      <c r="N87" s="203" t="s">
        <v>42</v>
      </c>
      <c r="O87" s="81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6" t="s">
        <v>116</v>
      </c>
      <c r="AT87" s="206" t="s">
        <v>112</v>
      </c>
      <c r="AU87" s="206" t="s">
        <v>79</v>
      </c>
      <c r="AY87" s="14" t="s">
        <v>111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4" t="s">
        <v>79</v>
      </c>
      <c r="BK87" s="207">
        <f>ROUND(I87*H87,2)</f>
        <v>0</v>
      </c>
      <c r="BL87" s="14" t="s">
        <v>116</v>
      </c>
      <c r="BM87" s="206" t="s">
        <v>136</v>
      </c>
    </row>
    <row r="88" s="2" customFormat="1" ht="37.8" customHeight="1">
      <c r="A88" s="35"/>
      <c r="B88" s="36"/>
      <c r="C88" s="194" t="s">
        <v>137</v>
      </c>
      <c r="D88" s="194" t="s">
        <v>112</v>
      </c>
      <c r="E88" s="195" t="s">
        <v>138</v>
      </c>
      <c r="F88" s="196" t="s">
        <v>139</v>
      </c>
      <c r="G88" s="197" t="s">
        <v>135</v>
      </c>
      <c r="H88" s="198">
        <v>1</v>
      </c>
      <c r="I88" s="199"/>
      <c r="J88" s="200">
        <f>ROUND(I88*H88,2)</f>
        <v>0</v>
      </c>
      <c r="K88" s="201"/>
      <c r="L88" s="41"/>
      <c r="M88" s="202" t="s">
        <v>19</v>
      </c>
      <c r="N88" s="203" t="s">
        <v>42</v>
      </c>
      <c r="O88" s="81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6" t="s">
        <v>116</v>
      </c>
      <c r="AT88" s="206" t="s">
        <v>112</v>
      </c>
      <c r="AU88" s="206" t="s">
        <v>79</v>
      </c>
      <c r="AY88" s="14" t="s">
        <v>111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4" t="s">
        <v>79</v>
      </c>
      <c r="BK88" s="207">
        <f>ROUND(I88*H88,2)</f>
        <v>0</v>
      </c>
      <c r="BL88" s="14" t="s">
        <v>116</v>
      </c>
      <c r="BM88" s="206" t="s">
        <v>140</v>
      </c>
    </row>
    <row r="89" s="2" customFormat="1" ht="16.5" customHeight="1">
      <c r="A89" s="35"/>
      <c r="B89" s="36"/>
      <c r="C89" s="194" t="s">
        <v>141</v>
      </c>
      <c r="D89" s="194" t="s">
        <v>112</v>
      </c>
      <c r="E89" s="195" t="s">
        <v>142</v>
      </c>
      <c r="F89" s="196" t="s">
        <v>143</v>
      </c>
      <c r="G89" s="197" t="s">
        <v>135</v>
      </c>
      <c r="H89" s="198">
        <v>7</v>
      </c>
      <c r="I89" s="199"/>
      <c r="J89" s="200">
        <f>ROUND(I89*H89,2)</f>
        <v>0</v>
      </c>
      <c r="K89" s="201"/>
      <c r="L89" s="41"/>
      <c r="M89" s="202" t="s">
        <v>19</v>
      </c>
      <c r="N89" s="203" t="s">
        <v>42</v>
      </c>
      <c r="O89" s="81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6" t="s">
        <v>116</v>
      </c>
      <c r="AT89" s="206" t="s">
        <v>112</v>
      </c>
      <c r="AU89" s="206" t="s">
        <v>79</v>
      </c>
      <c r="AY89" s="14" t="s">
        <v>111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4" t="s">
        <v>79</v>
      </c>
      <c r="BK89" s="207">
        <f>ROUND(I89*H89,2)</f>
        <v>0</v>
      </c>
      <c r="BL89" s="14" t="s">
        <v>116</v>
      </c>
      <c r="BM89" s="206" t="s">
        <v>144</v>
      </c>
    </row>
    <row r="90" s="2" customFormat="1" ht="24.15" customHeight="1">
      <c r="A90" s="35"/>
      <c r="B90" s="36"/>
      <c r="C90" s="194" t="s">
        <v>145</v>
      </c>
      <c r="D90" s="194" t="s">
        <v>112</v>
      </c>
      <c r="E90" s="195" t="s">
        <v>146</v>
      </c>
      <c r="F90" s="196" t="s">
        <v>147</v>
      </c>
      <c r="G90" s="197" t="s">
        <v>135</v>
      </c>
      <c r="H90" s="198">
        <v>1</v>
      </c>
      <c r="I90" s="199"/>
      <c r="J90" s="200">
        <f>ROUND(I90*H90,2)</f>
        <v>0</v>
      </c>
      <c r="K90" s="201"/>
      <c r="L90" s="41"/>
      <c r="M90" s="202" t="s">
        <v>19</v>
      </c>
      <c r="N90" s="203" t="s">
        <v>42</v>
      </c>
      <c r="O90" s="81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6" t="s">
        <v>116</v>
      </c>
      <c r="AT90" s="206" t="s">
        <v>112</v>
      </c>
      <c r="AU90" s="206" t="s">
        <v>79</v>
      </c>
      <c r="AY90" s="14" t="s">
        <v>111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4" t="s">
        <v>79</v>
      </c>
      <c r="BK90" s="207">
        <f>ROUND(I90*H90,2)</f>
        <v>0</v>
      </c>
      <c r="BL90" s="14" t="s">
        <v>116</v>
      </c>
      <c r="BM90" s="206" t="s">
        <v>81</v>
      </c>
    </row>
    <row r="91" s="2" customFormat="1" ht="49.05" customHeight="1">
      <c r="A91" s="35"/>
      <c r="B91" s="36"/>
      <c r="C91" s="194" t="s">
        <v>148</v>
      </c>
      <c r="D91" s="194" t="s">
        <v>112</v>
      </c>
      <c r="E91" s="195" t="s">
        <v>149</v>
      </c>
      <c r="F91" s="196" t="s">
        <v>150</v>
      </c>
      <c r="G91" s="197" t="s">
        <v>115</v>
      </c>
      <c r="H91" s="198">
        <v>1</v>
      </c>
      <c r="I91" s="199"/>
      <c r="J91" s="200">
        <f>ROUND(I91*H91,2)</f>
        <v>0</v>
      </c>
      <c r="K91" s="201"/>
      <c r="L91" s="41"/>
      <c r="M91" s="202" t="s">
        <v>19</v>
      </c>
      <c r="N91" s="203" t="s">
        <v>42</v>
      </c>
      <c r="O91" s="81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6" t="s">
        <v>116</v>
      </c>
      <c r="AT91" s="206" t="s">
        <v>112</v>
      </c>
      <c r="AU91" s="206" t="s">
        <v>79</v>
      </c>
      <c r="AY91" s="14" t="s">
        <v>111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4" t="s">
        <v>79</v>
      </c>
      <c r="BK91" s="207">
        <f>ROUND(I91*H91,2)</f>
        <v>0</v>
      </c>
      <c r="BL91" s="14" t="s">
        <v>116</v>
      </c>
      <c r="BM91" s="206" t="s">
        <v>110</v>
      </c>
    </row>
    <row r="92" s="2" customFormat="1" ht="55.5" customHeight="1">
      <c r="A92" s="35"/>
      <c r="B92" s="36"/>
      <c r="C92" s="194" t="s">
        <v>151</v>
      </c>
      <c r="D92" s="194" t="s">
        <v>112</v>
      </c>
      <c r="E92" s="195" t="s">
        <v>152</v>
      </c>
      <c r="F92" s="196" t="s">
        <v>153</v>
      </c>
      <c r="G92" s="197" t="s">
        <v>115</v>
      </c>
      <c r="H92" s="198">
        <v>1</v>
      </c>
      <c r="I92" s="199"/>
      <c r="J92" s="200">
        <f>ROUND(I92*H92,2)</f>
        <v>0</v>
      </c>
      <c r="K92" s="201"/>
      <c r="L92" s="41"/>
      <c r="M92" s="202" t="s">
        <v>19</v>
      </c>
      <c r="N92" s="203" t="s">
        <v>42</v>
      </c>
      <c r="O92" s="81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6" t="s">
        <v>116</v>
      </c>
      <c r="AT92" s="206" t="s">
        <v>112</v>
      </c>
      <c r="AU92" s="206" t="s">
        <v>79</v>
      </c>
      <c r="AY92" s="14" t="s">
        <v>111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4" t="s">
        <v>79</v>
      </c>
      <c r="BK92" s="207">
        <f>ROUND(I92*H92,2)</f>
        <v>0</v>
      </c>
      <c r="BL92" s="14" t="s">
        <v>116</v>
      </c>
      <c r="BM92" s="206" t="s">
        <v>132</v>
      </c>
    </row>
    <row r="93" s="2" customFormat="1" ht="55.5" customHeight="1">
      <c r="A93" s="35"/>
      <c r="B93" s="36"/>
      <c r="C93" s="194" t="s">
        <v>136</v>
      </c>
      <c r="D93" s="194" t="s">
        <v>112</v>
      </c>
      <c r="E93" s="195" t="s">
        <v>154</v>
      </c>
      <c r="F93" s="196" t="s">
        <v>155</v>
      </c>
      <c r="G93" s="197" t="s">
        <v>115</v>
      </c>
      <c r="H93" s="198">
        <v>1</v>
      </c>
      <c r="I93" s="199"/>
      <c r="J93" s="200">
        <f>ROUND(I93*H93,2)</f>
        <v>0</v>
      </c>
      <c r="K93" s="201"/>
      <c r="L93" s="41"/>
      <c r="M93" s="202" t="s">
        <v>19</v>
      </c>
      <c r="N93" s="203" t="s">
        <v>42</v>
      </c>
      <c r="O93" s="81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6" t="s">
        <v>116</v>
      </c>
      <c r="AT93" s="206" t="s">
        <v>112</v>
      </c>
      <c r="AU93" s="206" t="s">
        <v>79</v>
      </c>
      <c r="AY93" s="14" t="s">
        <v>111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4" t="s">
        <v>79</v>
      </c>
      <c r="BK93" s="207">
        <f>ROUND(I93*H93,2)</f>
        <v>0</v>
      </c>
      <c r="BL93" s="14" t="s">
        <v>116</v>
      </c>
      <c r="BM93" s="206" t="s">
        <v>141</v>
      </c>
    </row>
    <row r="94" s="2" customFormat="1" ht="49.05" customHeight="1">
      <c r="A94" s="35"/>
      <c r="B94" s="36"/>
      <c r="C94" s="194" t="s">
        <v>156</v>
      </c>
      <c r="D94" s="194" t="s">
        <v>112</v>
      </c>
      <c r="E94" s="195" t="s">
        <v>157</v>
      </c>
      <c r="F94" s="196" t="s">
        <v>158</v>
      </c>
      <c r="G94" s="197" t="s">
        <v>115</v>
      </c>
      <c r="H94" s="198">
        <v>1</v>
      </c>
      <c r="I94" s="199"/>
      <c r="J94" s="200">
        <f>ROUND(I94*H94,2)</f>
        <v>0</v>
      </c>
      <c r="K94" s="201"/>
      <c r="L94" s="41"/>
      <c r="M94" s="208" t="s">
        <v>19</v>
      </c>
      <c r="N94" s="209" t="s">
        <v>42</v>
      </c>
      <c r="O94" s="210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6" t="s">
        <v>116</v>
      </c>
      <c r="AT94" s="206" t="s">
        <v>112</v>
      </c>
      <c r="AU94" s="206" t="s">
        <v>79</v>
      </c>
      <c r="AY94" s="14" t="s">
        <v>111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4" t="s">
        <v>79</v>
      </c>
      <c r="BK94" s="207">
        <f>ROUND(I94*H94,2)</f>
        <v>0</v>
      </c>
      <c r="BL94" s="14" t="s">
        <v>116</v>
      </c>
      <c r="BM94" s="206" t="s">
        <v>148</v>
      </c>
    </row>
    <row r="95" s="2" customFormat="1" ht="6.96" customHeight="1">
      <c r="A95" s="35"/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41"/>
      <c r="M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</sheetData>
  <sheetProtection sheet="1" autoFilter="0" formatColumns="0" formatRows="0" objects="1" scenarios="1" spinCount="100000" saltValue="KCZvUDw9W1uEjIDrvf/UcEfN80DKKU5RgvF0897D7tdGGaBuRUiFA8NIFsMBw2NHwSidMl+P7djIdE7/zvOi4A==" hashValue="KowMb0NQjTlg2G5rwp+8WgzM8UebbRG3+EdJn0Wc/odacU5bVjbrr73W4za3ByAQ8iiO7yMFDJ+hm+xaQXFHyg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88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Servis a oprava dobíječů technologických celků OŘ Plzeň 2023-2024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159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32</v>
      </c>
      <c r="G12" s="35"/>
      <c r="H12" s="35"/>
      <c r="I12" s="129" t="s">
        <v>23</v>
      </c>
      <c r="J12" s="134" t="str">
        <f>'Rekapitulace stavby'!AN8</f>
        <v>14. 3. 2023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Správa železnic, státní organizace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28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ROUND((SUM(BE80:BE137)),  2)</f>
        <v>0</v>
      </c>
      <c r="G33" s="35"/>
      <c r="H33" s="35"/>
      <c r="I33" s="145">
        <v>0.20999999999999999</v>
      </c>
      <c r="J33" s="144">
        <f>ROUND(((SUM(BE80:BE137))*I33),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ROUND((SUM(BF80:BF137)),  2)</f>
        <v>0</v>
      </c>
      <c r="G34" s="35"/>
      <c r="H34" s="35"/>
      <c r="I34" s="145">
        <v>0.14999999999999999</v>
      </c>
      <c r="J34" s="144">
        <f>ROUND(((SUM(BF80:BF137))*I34),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ROUND((SUM(BG80:BG137)),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ROUND((SUM(BH80:BH137)),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ROUND((SUM(BI80:BI137)),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Servis a oprava dobíječů technologických celků OŘ Plzeň 2023-2024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PS02 - Dodávky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14. 3. 2023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92</v>
      </c>
      <c r="D57" s="159"/>
      <c r="E57" s="159"/>
      <c r="F57" s="159"/>
      <c r="G57" s="159"/>
      <c r="H57" s="159"/>
      <c r="I57" s="159"/>
      <c r="J57" s="160" t="s">
        <v>93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94</v>
      </c>
    </row>
    <row r="60" s="9" customFormat="1" ht="24.96" customHeight="1">
      <c r="A60" s="9"/>
      <c r="B60" s="162"/>
      <c r="C60" s="163"/>
      <c r="D60" s="164" t="s">
        <v>160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Servis a oprava dobíječů technologických celků OŘ Plzeň 2023-2024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PS02 - Dodávky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29" t="s">
        <v>23</v>
      </c>
      <c r="J74" s="69" t="str">
        <f>IF(J12="","",J12)</f>
        <v>14. 3. 2023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97</v>
      </c>
      <c r="D79" s="171" t="s">
        <v>56</v>
      </c>
      <c r="E79" s="171" t="s">
        <v>52</v>
      </c>
      <c r="F79" s="171" t="s">
        <v>53</v>
      </c>
      <c r="G79" s="171" t="s">
        <v>98</v>
      </c>
      <c r="H79" s="171" t="s">
        <v>99</v>
      </c>
      <c r="I79" s="171" t="s">
        <v>100</v>
      </c>
      <c r="J79" s="172" t="s">
        <v>93</v>
      </c>
      <c r="K79" s="173" t="s">
        <v>101</v>
      </c>
      <c r="L79" s="174"/>
      <c r="M79" s="89" t="s">
        <v>19</v>
      </c>
      <c r="N79" s="90" t="s">
        <v>41</v>
      </c>
      <c r="O79" s="90" t="s">
        <v>102</v>
      </c>
      <c r="P79" s="90" t="s">
        <v>103</v>
      </c>
      <c r="Q79" s="90" t="s">
        <v>104</v>
      </c>
      <c r="R79" s="90" t="s">
        <v>105</v>
      </c>
      <c r="S79" s="90" t="s">
        <v>106</v>
      </c>
      <c r="T79" s="91" t="s">
        <v>107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108</v>
      </c>
      <c r="D80" s="37"/>
      <c r="E80" s="37"/>
      <c r="F80" s="37"/>
      <c r="G80" s="37"/>
      <c r="H80" s="37"/>
      <c r="I80" s="37"/>
      <c r="J80" s="175">
        <f>BK80</f>
        <v>0</v>
      </c>
      <c r="K80" s="37"/>
      <c r="L80" s="41"/>
      <c r="M80" s="92"/>
      <c r="N80" s="176"/>
      <c r="O80" s="93"/>
      <c r="P80" s="177">
        <f>P81</f>
        <v>0</v>
      </c>
      <c r="Q80" s="93"/>
      <c r="R80" s="177">
        <f>R81</f>
        <v>0</v>
      </c>
      <c r="S80" s="93"/>
      <c r="T80" s="178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94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161</v>
      </c>
      <c r="F81" s="183" t="s">
        <v>83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SUM(P82:P137)</f>
        <v>0</v>
      </c>
      <c r="Q81" s="188"/>
      <c r="R81" s="189">
        <f>SUM(R82:R137)</f>
        <v>0</v>
      </c>
      <c r="S81" s="188"/>
      <c r="T81" s="190">
        <f>SUM(T82:T137)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79</v>
      </c>
      <c r="AT81" s="192" t="s">
        <v>70</v>
      </c>
      <c r="AU81" s="192" t="s">
        <v>71</v>
      </c>
      <c r="AY81" s="191" t="s">
        <v>111</v>
      </c>
      <c r="BK81" s="193">
        <f>SUM(BK82:BK137)</f>
        <v>0</v>
      </c>
    </row>
    <row r="82" s="2" customFormat="1" ht="24.15" customHeight="1">
      <c r="A82" s="35"/>
      <c r="B82" s="36"/>
      <c r="C82" s="213" t="s">
        <v>79</v>
      </c>
      <c r="D82" s="213" t="s">
        <v>162</v>
      </c>
      <c r="E82" s="214" t="s">
        <v>163</v>
      </c>
      <c r="F82" s="215" t="s">
        <v>164</v>
      </c>
      <c r="G82" s="216" t="s">
        <v>115</v>
      </c>
      <c r="H82" s="217">
        <v>8</v>
      </c>
      <c r="I82" s="218"/>
      <c r="J82" s="219">
        <f>ROUND(I82*H82,2)</f>
        <v>0</v>
      </c>
      <c r="K82" s="220"/>
      <c r="L82" s="221"/>
      <c r="M82" s="222" t="s">
        <v>19</v>
      </c>
      <c r="N82" s="223" t="s">
        <v>42</v>
      </c>
      <c r="O82" s="81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6" t="s">
        <v>141</v>
      </c>
      <c r="AT82" s="206" t="s">
        <v>162</v>
      </c>
      <c r="AU82" s="206" t="s">
        <v>79</v>
      </c>
      <c r="AY82" s="14" t="s">
        <v>111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4" t="s">
        <v>79</v>
      </c>
      <c r="BK82" s="207">
        <f>ROUND(I82*H82,2)</f>
        <v>0</v>
      </c>
      <c r="BL82" s="14" t="s">
        <v>110</v>
      </c>
      <c r="BM82" s="206" t="s">
        <v>81</v>
      </c>
    </row>
    <row r="83" s="2" customFormat="1" ht="24.15" customHeight="1">
      <c r="A83" s="35"/>
      <c r="B83" s="36"/>
      <c r="C83" s="213" t="s">
        <v>81</v>
      </c>
      <c r="D83" s="213" t="s">
        <v>162</v>
      </c>
      <c r="E83" s="214" t="s">
        <v>165</v>
      </c>
      <c r="F83" s="215" t="s">
        <v>166</v>
      </c>
      <c r="G83" s="216" t="s">
        <v>115</v>
      </c>
      <c r="H83" s="217">
        <v>1</v>
      </c>
      <c r="I83" s="218"/>
      <c r="J83" s="219">
        <f>ROUND(I83*H83,2)</f>
        <v>0</v>
      </c>
      <c r="K83" s="220"/>
      <c r="L83" s="221"/>
      <c r="M83" s="222" t="s">
        <v>19</v>
      </c>
      <c r="N83" s="223" t="s">
        <v>42</v>
      </c>
      <c r="O83" s="81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6" t="s">
        <v>141</v>
      </c>
      <c r="AT83" s="206" t="s">
        <v>162</v>
      </c>
      <c r="AU83" s="206" t="s">
        <v>79</v>
      </c>
      <c r="AY83" s="14" t="s">
        <v>111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4" t="s">
        <v>79</v>
      </c>
      <c r="BK83" s="207">
        <f>ROUND(I83*H83,2)</f>
        <v>0</v>
      </c>
      <c r="BL83" s="14" t="s">
        <v>110</v>
      </c>
      <c r="BM83" s="206" t="s">
        <v>110</v>
      </c>
    </row>
    <row r="84" s="2" customFormat="1" ht="24.15" customHeight="1">
      <c r="A84" s="35"/>
      <c r="B84" s="36"/>
      <c r="C84" s="213" t="s">
        <v>121</v>
      </c>
      <c r="D84" s="213" t="s">
        <v>162</v>
      </c>
      <c r="E84" s="214" t="s">
        <v>167</v>
      </c>
      <c r="F84" s="215" t="s">
        <v>168</v>
      </c>
      <c r="G84" s="216" t="s">
        <v>115</v>
      </c>
      <c r="H84" s="217">
        <v>1</v>
      </c>
      <c r="I84" s="218"/>
      <c r="J84" s="219">
        <f>ROUND(I84*H84,2)</f>
        <v>0</v>
      </c>
      <c r="K84" s="220"/>
      <c r="L84" s="221"/>
      <c r="M84" s="222" t="s">
        <v>19</v>
      </c>
      <c r="N84" s="223" t="s">
        <v>42</v>
      </c>
      <c r="O84" s="81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6" t="s">
        <v>141</v>
      </c>
      <c r="AT84" s="206" t="s">
        <v>162</v>
      </c>
      <c r="AU84" s="206" t="s">
        <v>79</v>
      </c>
      <c r="AY84" s="14" t="s">
        <v>111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4" t="s">
        <v>79</v>
      </c>
      <c r="BK84" s="207">
        <f>ROUND(I84*H84,2)</f>
        <v>0</v>
      </c>
      <c r="BL84" s="14" t="s">
        <v>110</v>
      </c>
      <c r="BM84" s="206" t="s">
        <v>132</v>
      </c>
    </row>
    <row r="85" s="2" customFormat="1" ht="24.15" customHeight="1">
      <c r="A85" s="35"/>
      <c r="B85" s="36"/>
      <c r="C85" s="213" t="s">
        <v>110</v>
      </c>
      <c r="D85" s="213" t="s">
        <v>162</v>
      </c>
      <c r="E85" s="214" t="s">
        <v>169</v>
      </c>
      <c r="F85" s="215" t="s">
        <v>170</v>
      </c>
      <c r="G85" s="216" t="s">
        <v>115</v>
      </c>
      <c r="H85" s="217">
        <v>1</v>
      </c>
      <c r="I85" s="218"/>
      <c r="J85" s="219">
        <f>ROUND(I85*H85,2)</f>
        <v>0</v>
      </c>
      <c r="K85" s="220"/>
      <c r="L85" s="221"/>
      <c r="M85" s="222" t="s">
        <v>19</v>
      </c>
      <c r="N85" s="223" t="s">
        <v>42</v>
      </c>
      <c r="O85" s="81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6" t="s">
        <v>141</v>
      </c>
      <c r="AT85" s="206" t="s">
        <v>162</v>
      </c>
      <c r="AU85" s="206" t="s">
        <v>79</v>
      </c>
      <c r="AY85" s="14" t="s">
        <v>111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4" t="s">
        <v>79</v>
      </c>
      <c r="BK85" s="207">
        <f>ROUND(I85*H85,2)</f>
        <v>0</v>
      </c>
      <c r="BL85" s="14" t="s">
        <v>110</v>
      </c>
      <c r="BM85" s="206" t="s">
        <v>141</v>
      </c>
    </row>
    <row r="86" s="2" customFormat="1" ht="24.15" customHeight="1">
      <c r="A86" s="35"/>
      <c r="B86" s="36"/>
      <c r="C86" s="213" t="s">
        <v>128</v>
      </c>
      <c r="D86" s="213" t="s">
        <v>162</v>
      </c>
      <c r="E86" s="214" t="s">
        <v>171</v>
      </c>
      <c r="F86" s="215" t="s">
        <v>172</v>
      </c>
      <c r="G86" s="216" t="s">
        <v>115</v>
      </c>
      <c r="H86" s="217">
        <v>1</v>
      </c>
      <c r="I86" s="218"/>
      <c r="J86" s="219">
        <f>ROUND(I86*H86,2)</f>
        <v>0</v>
      </c>
      <c r="K86" s="220"/>
      <c r="L86" s="221"/>
      <c r="M86" s="222" t="s">
        <v>19</v>
      </c>
      <c r="N86" s="223" t="s">
        <v>42</v>
      </c>
      <c r="O86" s="81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6" t="s">
        <v>141</v>
      </c>
      <c r="AT86" s="206" t="s">
        <v>162</v>
      </c>
      <c r="AU86" s="206" t="s">
        <v>79</v>
      </c>
      <c r="AY86" s="14" t="s">
        <v>111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4" t="s">
        <v>79</v>
      </c>
      <c r="BK86" s="207">
        <f>ROUND(I86*H86,2)</f>
        <v>0</v>
      </c>
      <c r="BL86" s="14" t="s">
        <v>110</v>
      </c>
      <c r="BM86" s="206" t="s">
        <v>148</v>
      </c>
    </row>
    <row r="87" s="2" customFormat="1" ht="37.8" customHeight="1">
      <c r="A87" s="35"/>
      <c r="B87" s="36"/>
      <c r="C87" s="213" t="s">
        <v>132</v>
      </c>
      <c r="D87" s="213" t="s">
        <v>162</v>
      </c>
      <c r="E87" s="214" t="s">
        <v>173</v>
      </c>
      <c r="F87" s="215" t="s">
        <v>174</v>
      </c>
      <c r="G87" s="216" t="s">
        <v>115</v>
      </c>
      <c r="H87" s="217">
        <v>1</v>
      </c>
      <c r="I87" s="218"/>
      <c r="J87" s="219">
        <f>ROUND(I87*H87,2)</f>
        <v>0</v>
      </c>
      <c r="K87" s="220"/>
      <c r="L87" s="221"/>
      <c r="M87" s="222" t="s">
        <v>19</v>
      </c>
      <c r="N87" s="223" t="s">
        <v>42</v>
      </c>
      <c r="O87" s="81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6" t="s">
        <v>141</v>
      </c>
      <c r="AT87" s="206" t="s">
        <v>162</v>
      </c>
      <c r="AU87" s="206" t="s">
        <v>79</v>
      </c>
      <c r="AY87" s="14" t="s">
        <v>111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4" t="s">
        <v>79</v>
      </c>
      <c r="BK87" s="207">
        <f>ROUND(I87*H87,2)</f>
        <v>0</v>
      </c>
      <c r="BL87" s="14" t="s">
        <v>110</v>
      </c>
      <c r="BM87" s="206" t="s">
        <v>136</v>
      </c>
    </row>
    <row r="88" s="2" customFormat="1" ht="37.8" customHeight="1">
      <c r="A88" s="35"/>
      <c r="B88" s="36"/>
      <c r="C88" s="213" t="s">
        <v>137</v>
      </c>
      <c r="D88" s="213" t="s">
        <v>162</v>
      </c>
      <c r="E88" s="214" t="s">
        <v>175</v>
      </c>
      <c r="F88" s="215" t="s">
        <v>176</v>
      </c>
      <c r="G88" s="216" t="s">
        <v>115</v>
      </c>
      <c r="H88" s="217">
        <v>1</v>
      </c>
      <c r="I88" s="218"/>
      <c r="J88" s="219">
        <f>ROUND(I88*H88,2)</f>
        <v>0</v>
      </c>
      <c r="K88" s="220"/>
      <c r="L88" s="221"/>
      <c r="M88" s="222" t="s">
        <v>19</v>
      </c>
      <c r="N88" s="223" t="s">
        <v>42</v>
      </c>
      <c r="O88" s="81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6" t="s">
        <v>141</v>
      </c>
      <c r="AT88" s="206" t="s">
        <v>162</v>
      </c>
      <c r="AU88" s="206" t="s">
        <v>79</v>
      </c>
      <c r="AY88" s="14" t="s">
        <v>111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4" t="s">
        <v>79</v>
      </c>
      <c r="BK88" s="207">
        <f>ROUND(I88*H88,2)</f>
        <v>0</v>
      </c>
      <c r="BL88" s="14" t="s">
        <v>110</v>
      </c>
      <c r="BM88" s="206" t="s">
        <v>140</v>
      </c>
    </row>
    <row r="89" s="2" customFormat="1" ht="24.15" customHeight="1">
      <c r="A89" s="35"/>
      <c r="B89" s="36"/>
      <c r="C89" s="213" t="s">
        <v>141</v>
      </c>
      <c r="D89" s="213" t="s">
        <v>162</v>
      </c>
      <c r="E89" s="214" t="s">
        <v>177</v>
      </c>
      <c r="F89" s="215" t="s">
        <v>178</v>
      </c>
      <c r="G89" s="216" t="s">
        <v>115</v>
      </c>
      <c r="H89" s="217">
        <v>1</v>
      </c>
      <c r="I89" s="218"/>
      <c r="J89" s="219">
        <f>ROUND(I89*H89,2)</f>
        <v>0</v>
      </c>
      <c r="K89" s="220"/>
      <c r="L89" s="221"/>
      <c r="M89" s="222" t="s">
        <v>19</v>
      </c>
      <c r="N89" s="223" t="s">
        <v>42</v>
      </c>
      <c r="O89" s="81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6" t="s">
        <v>141</v>
      </c>
      <c r="AT89" s="206" t="s">
        <v>162</v>
      </c>
      <c r="AU89" s="206" t="s">
        <v>79</v>
      </c>
      <c r="AY89" s="14" t="s">
        <v>111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4" t="s">
        <v>79</v>
      </c>
      <c r="BK89" s="207">
        <f>ROUND(I89*H89,2)</f>
        <v>0</v>
      </c>
      <c r="BL89" s="14" t="s">
        <v>110</v>
      </c>
      <c r="BM89" s="206" t="s">
        <v>117</v>
      </c>
    </row>
    <row r="90" s="2" customFormat="1" ht="24.15" customHeight="1">
      <c r="A90" s="35"/>
      <c r="B90" s="36"/>
      <c r="C90" s="213" t="s">
        <v>145</v>
      </c>
      <c r="D90" s="213" t="s">
        <v>162</v>
      </c>
      <c r="E90" s="214" t="s">
        <v>179</v>
      </c>
      <c r="F90" s="215" t="s">
        <v>180</v>
      </c>
      <c r="G90" s="216" t="s">
        <v>115</v>
      </c>
      <c r="H90" s="217">
        <v>1</v>
      </c>
      <c r="I90" s="218"/>
      <c r="J90" s="219">
        <f>ROUND(I90*H90,2)</f>
        <v>0</v>
      </c>
      <c r="K90" s="220"/>
      <c r="L90" s="221"/>
      <c r="M90" s="222" t="s">
        <v>19</v>
      </c>
      <c r="N90" s="223" t="s">
        <v>42</v>
      </c>
      <c r="O90" s="81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6" t="s">
        <v>141</v>
      </c>
      <c r="AT90" s="206" t="s">
        <v>162</v>
      </c>
      <c r="AU90" s="206" t="s">
        <v>79</v>
      </c>
      <c r="AY90" s="14" t="s">
        <v>111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4" t="s">
        <v>79</v>
      </c>
      <c r="BK90" s="207">
        <f>ROUND(I90*H90,2)</f>
        <v>0</v>
      </c>
      <c r="BL90" s="14" t="s">
        <v>110</v>
      </c>
      <c r="BM90" s="206" t="s">
        <v>120</v>
      </c>
    </row>
    <row r="91" s="2" customFormat="1" ht="24.15" customHeight="1">
      <c r="A91" s="35"/>
      <c r="B91" s="36"/>
      <c r="C91" s="213" t="s">
        <v>148</v>
      </c>
      <c r="D91" s="213" t="s">
        <v>162</v>
      </c>
      <c r="E91" s="214" t="s">
        <v>181</v>
      </c>
      <c r="F91" s="215" t="s">
        <v>182</v>
      </c>
      <c r="G91" s="216" t="s">
        <v>115</v>
      </c>
      <c r="H91" s="217">
        <v>1</v>
      </c>
      <c r="I91" s="218"/>
      <c r="J91" s="219">
        <f>ROUND(I91*H91,2)</f>
        <v>0</v>
      </c>
      <c r="K91" s="220"/>
      <c r="L91" s="221"/>
      <c r="M91" s="222" t="s">
        <v>19</v>
      </c>
      <c r="N91" s="223" t="s">
        <v>42</v>
      </c>
      <c r="O91" s="81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6" t="s">
        <v>141</v>
      </c>
      <c r="AT91" s="206" t="s">
        <v>162</v>
      </c>
      <c r="AU91" s="206" t="s">
        <v>79</v>
      </c>
      <c r="AY91" s="14" t="s">
        <v>111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4" t="s">
        <v>79</v>
      </c>
      <c r="BK91" s="207">
        <f>ROUND(I91*H91,2)</f>
        <v>0</v>
      </c>
      <c r="BL91" s="14" t="s">
        <v>110</v>
      </c>
      <c r="BM91" s="206" t="s">
        <v>124</v>
      </c>
    </row>
    <row r="92" s="2" customFormat="1" ht="24.15" customHeight="1">
      <c r="A92" s="35"/>
      <c r="B92" s="36"/>
      <c r="C92" s="213" t="s">
        <v>151</v>
      </c>
      <c r="D92" s="213" t="s">
        <v>162</v>
      </c>
      <c r="E92" s="214" t="s">
        <v>183</v>
      </c>
      <c r="F92" s="215" t="s">
        <v>184</v>
      </c>
      <c r="G92" s="216" t="s">
        <v>115</v>
      </c>
      <c r="H92" s="217">
        <v>1</v>
      </c>
      <c r="I92" s="218"/>
      <c r="J92" s="219">
        <f>ROUND(I92*H92,2)</f>
        <v>0</v>
      </c>
      <c r="K92" s="220"/>
      <c r="L92" s="221"/>
      <c r="M92" s="222" t="s">
        <v>19</v>
      </c>
      <c r="N92" s="223" t="s">
        <v>42</v>
      </c>
      <c r="O92" s="81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6" t="s">
        <v>141</v>
      </c>
      <c r="AT92" s="206" t="s">
        <v>162</v>
      </c>
      <c r="AU92" s="206" t="s">
        <v>79</v>
      </c>
      <c r="AY92" s="14" t="s">
        <v>111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4" t="s">
        <v>79</v>
      </c>
      <c r="BK92" s="207">
        <f>ROUND(I92*H92,2)</f>
        <v>0</v>
      </c>
      <c r="BL92" s="14" t="s">
        <v>110</v>
      </c>
      <c r="BM92" s="206" t="s">
        <v>127</v>
      </c>
    </row>
    <row r="93" s="2" customFormat="1" ht="24.15" customHeight="1">
      <c r="A93" s="35"/>
      <c r="B93" s="36"/>
      <c r="C93" s="213" t="s">
        <v>136</v>
      </c>
      <c r="D93" s="213" t="s">
        <v>162</v>
      </c>
      <c r="E93" s="214" t="s">
        <v>185</v>
      </c>
      <c r="F93" s="215" t="s">
        <v>186</v>
      </c>
      <c r="G93" s="216" t="s">
        <v>115</v>
      </c>
      <c r="H93" s="217">
        <v>1</v>
      </c>
      <c r="I93" s="218"/>
      <c r="J93" s="219">
        <f>ROUND(I93*H93,2)</f>
        <v>0</v>
      </c>
      <c r="K93" s="220"/>
      <c r="L93" s="221"/>
      <c r="M93" s="222" t="s">
        <v>19</v>
      </c>
      <c r="N93" s="223" t="s">
        <v>42</v>
      </c>
      <c r="O93" s="81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6" t="s">
        <v>141</v>
      </c>
      <c r="AT93" s="206" t="s">
        <v>162</v>
      </c>
      <c r="AU93" s="206" t="s">
        <v>79</v>
      </c>
      <c r="AY93" s="14" t="s">
        <v>111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4" t="s">
        <v>79</v>
      </c>
      <c r="BK93" s="207">
        <f>ROUND(I93*H93,2)</f>
        <v>0</v>
      </c>
      <c r="BL93" s="14" t="s">
        <v>110</v>
      </c>
      <c r="BM93" s="206" t="s">
        <v>131</v>
      </c>
    </row>
    <row r="94" s="2" customFormat="1" ht="24.15" customHeight="1">
      <c r="A94" s="35"/>
      <c r="B94" s="36"/>
      <c r="C94" s="213" t="s">
        <v>156</v>
      </c>
      <c r="D94" s="213" t="s">
        <v>162</v>
      </c>
      <c r="E94" s="214" t="s">
        <v>187</v>
      </c>
      <c r="F94" s="215" t="s">
        <v>188</v>
      </c>
      <c r="G94" s="216" t="s">
        <v>115</v>
      </c>
      <c r="H94" s="217">
        <v>1</v>
      </c>
      <c r="I94" s="218"/>
      <c r="J94" s="219">
        <f>ROUND(I94*H94,2)</f>
        <v>0</v>
      </c>
      <c r="K94" s="220"/>
      <c r="L94" s="221"/>
      <c r="M94" s="222" t="s">
        <v>19</v>
      </c>
      <c r="N94" s="223" t="s">
        <v>42</v>
      </c>
      <c r="O94" s="81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6" t="s">
        <v>141</v>
      </c>
      <c r="AT94" s="206" t="s">
        <v>162</v>
      </c>
      <c r="AU94" s="206" t="s">
        <v>79</v>
      </c>
      <c r="AY94" s="14" t="s">
        <v>111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4" t="s">
        <v>79</v>
      </c>
      <c r="BK94" s="207">
        <f>ROUND(I94*H94,2)</f>
        <v>0</v>
      </c>
      <c r="BL94" s="14" t="s">
        <v>110</v>
      </c>
      <c r="BM94" s="206" t="s">
        <v>144</v>
      </c>
    </row>
    <row r="95" s="2" customFormat="1" ht="24.15" customHeight="1">
      <c r="A95" s="35"/>
      <c r="B95" s="36"/>
      <c r="C95" s="213" t="s">
        <v>140</v>
      </c>
      <c r="D95" s="213" t="s">
        <v>162</v>
      </c>
      <c r="E95" s="214" t="s">
        <v>189</v>
      </c>
      <c r="F95" s="215" t="s">
        <v>190</v>
      </c>
      <c r="G95" s="216" t="s">
        <v>115</v>
      </c>
      <c r="H95" s="217">
        <v>1</v>
      </c>
      <c r="I95" s="218"/>
      <c r="J95" s="219">
        <f>ROUND(I95*H95,2)</f>
        <v>0</v>
      </c>
      <c r="K95" s="220"/>
      <c r="L95" s="221"/>
      <c r="M95" s="222" t="s">
        <v>19</v>
      </c>
      <c r="N95" s="223" t="s">
        <v>42</v>
      </c>
      <c r="O95" s="81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6" t="s">
        <v>141</v>
      </c>
      <c r="AT95" s="206" t="s">
        <v>162</v>
      </c>
      <c r="AU95" s="206" t="s">
        <v>79</v>
      </c>
      <c r="AY95" s="14" t="s">
        <v>111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4" t="s">
        <v>79</v>
      </c>
      <c r="BK95" s="207">
        <f>ROUND(I95*H95,2)</f>
        <v>0</v>
      </c>
      <c r="BL95" s="14" t="s">
        <v>110</v>
      </c>
      <c r="BM95" s="206" t="s">
        <v>191</v>
      </c>
    </row>
    <row r="96" s="2" customFormat="1" ht="24.15" customHeight="1">
      <c r="A96" s="35"/>
      <c r="B96" s="36"/>
      <c r="C96" s="213" t="s">
        <v>8</v>
      </c>
      <c r="D96" s="213" t="s">
        <v>162</v>
      </c>
      <c r="E96" s="214" t="s">
        <v>192</v>
      </c>
      <c r="F96" s="215" t="s">
        <v>193</v>
      </c>
      <c r="G96" s="216" t="s">
        <v>115</v>
      </c>
      <c r="H96" s="217">
        <v>1</v>
      </c>
      <c r="I96" s="218"/>
      <c r="J96" s="219">
        <f>ROUND(I96*H96,2)</f>
        <v>0</v>
      </c>
      <c r="K96" s="220"/>
      <c r="L96" s="221"/>
      <c r="M96" s="222" t="s">
        <v>19</v>
      </c>
      <c r="N96" s="223" t="s">
        <v>42</v>
      </c>
      <c r="O96" s="81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6" t="s">
        <v>141</v>
      </c>
      <c r="AT96" s="206" t="s">
        <v>162</v>
      </c>
      <c r="AU96" s="206" t="s">
        <v>79</v>
      </c>
      <c r="AY96" s="14" t="s">
        <v>111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4" t="s">
        <v>79</v>
      </c>
      <c r="BK96" s="207">
        <f>ROUND(I96*H96,2)</f>
        <v>0</v>
      </c>
      <c r="BL96" s="14" t="s">
        <v>110</v>
      </c>
      <c r="BM96" s="206" t="s">
        <v>194</v>
      </c>
    </row>
    <row r="97" s="2" customFormat="1" ht="24.15" customHeight="1">
      <c r="A97" s="35"/>
      <c r="B97" s="36"/>
      <c r="C97" s="213" t="s">
        <v>117</v>
      </c>
      <c r="D97" s="213" t="s">
        <v>162</v>
      </c>
      <c r="E97" s="214" t="s">
        <v>195</v>
      </c>
      <c r="F97" s="215" t="s">
        <v>196</v>
      </c>
      <c r="G97" s="216" t="s">
        <v>115</v>
      </c>
      <c r="H97" s="217">
        <v>1</v>
      </c>
      <c r="I97" s="218"/>
      <c r="J97" s="219">
        <f>ROUND(I97*H97,2)</f>
        <v>0</v>
      </c>
      <c r="K97" s="220"/>
      <c r="L97" s="221"/>
      <c r="M97" s="222" t="s">
        <v>19</v>
      </c>
      <c r="N97" s="223" t="s">
        <v>42</v>
      </c>
      <c r="O97" s="81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6" t="s">
        <v>141</v>
      </c>
      <c r="AT97" s="206" t="s">
        <v>162</v>
      </c>
      <c r="AU97" s="206" t="s">
        <v>79</v>
      </c>
      <c r="AY97" s="14" t="s">
        <v>111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4" t="s">
        <v>79</v>
      </c>
      <c r="BK97" s="207">
        <f>ROUND(I97*H97,2)</f>
        <v>0</v>
      </c>
      <c r="BL97" s="14" t="s">
        <v>110</v>
      </c>
      <c r="BM97" s="206" t="s">
        <v>197</v>
      </c>
    </row>
    <row r="98" s="2" customFormat="1" ht="24.15" customHeight="1">
      <c r="A98" s="35"/>
      <c r="B98" s="36"/>
      <c r="C98" s="213" t="s">
        <v>198</v>
      </c>
      <c r="D98" s="213" t="s">
        <v>162</v>
      </c>
      <c r="E98" s="214" t="s">
        <v>199</v>
      </c>
      <c r="F98" s="215" t="s">
        <v>200</v>
      </c>
      <c r="G98" s="216" t="s">
        <v>115</v>
      </c>
      <c r="H98" s="217">
        <v>1</v>
      </c>
      <c r="I98" s="218"/>
      <c r="J98" s="219">
        <f>ROUND(I98*H98,2)</f>
        <v>0</v>
      </c>
      <c r="K98" s="220"/>
      <c r="L98" s="221"/>
      <c r="M98" s="222" t="s">
        <v>19</v>
      </c>
      <c r="N98" s="223" t="s">
        <v>42</v>
      </c>
      <c r="O98" s="81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6" t="s">
        <v>141</v>
      </c>
      <c r="AT98" s="206" t="s">
        <v>162</v>
      </c>
      <c r="AU98" s="206" t="s">
        <v>79</v>
      </c>
      <c r="AY98" s="14" t="s">
        <v>111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4" t="s">
        <v>79</v>
      </c>
      <c r="BK98" s="207">
        <f>ROUND(I98*H98,2)</f>
        <v>0</v>
      </c>
      <c r="BL98" s="14" t="s">
        <v>110</v>
      </c>
      <c r="BM98" s="206" t="s">
        <v>201</v>
      </c>
    </row>
    <row r="99" s="2" customFormat="1" ht="24.15" customHeight="1">
      <c r="A99" s="35"/>
      <c r="B99" s="36"/>
      <c r="C99" s="213" t="s">
        <v>120</v>
      </c>
      <c r="D99" s="213" t="s">
        <v>162</v>
      </c>
      <c r="E99" s="214" t="s">
        <v>202</v>
      </c>
      <c r="F99" s="215" t="s">
        <v>203</v>
      </c>
      <c r="G99" s="216" t="s">
        <v>115</v>
      </c>
      <c r="H99" s="217">
        <v>1</v>
      </c>
      <c r="I99" s="218"/>
      <c r="J99" s="219">
        <f>ROUND(I99*H99,2)</f>
        <v>0</v>
      </c>
      <c r="K99" s="220"/>
      <c r="L99" s="221"/>
      <c r="M99" s="222" t="s">
        <v>19</v>
      </c>
      <c r="N99" s="223" t="s">
        <v>42</v>
      </c>
      <c r="O99" s="81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6" t="s">
        <v>141</v>
      </c>
      <c r="AT99" s="206" t="s">
        <v>162</v>
      </c>
      <c r="AU99" s="206" t="s">
        <v>79</v>
      </c>
      <c r="AY99" s="14" t="s">
        <v>111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4" t="s">
        <v>79</v>
      </c>
      <c r="BK99" s="207">
        <f>ROUND(I99*H99,2)</f>
        <v>0</v>
      </c>
      <c r="BL99" s="14" t="s">
        <v>110</v>
      </c>
      <c r="BM99" s="206" t="s">
        <v>204</v>
      </c>
    </row>
    <row r="100" s="2" customFormat="1" ht="24.15" customHeight="1">
      <c r="A100" s="35"/>
      <c r="B100" s="36"/>
      <c r="C100" s="213" t="s">
        <v>205</v>
      </c>
      <c r="D100" s="213" t="s">
        <v>162</v>
      </c>
      <c r="E100" s="214" t="s">
        <v>206</v>
      </c>
      <c r="F100" s="215" t="s">
        <v>207</v>
      </c>
      <c r="G100" s="216" t="s">
        <v>115</v>
      </c>
      <c r="H100" s="217">
        <v>1</v>
      </c>
      <c r="I100" s="218"/>
      <c r="J100" s="219">
        <f>ROUND(I100*H100,2)</f>
        <v>0</v>
      </c>
      <c r="K100" s="220"/>
      <c r="L100" s="221"/>
      <c r="M100" s="222" t="s">
        <v>19</v>
      </c>
      <c r="N100" s="223" t="s">
        <v>42</v>
      </c>
      <c r="O100" s="81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6" t="s">
        <v>141</v>
      </c>
      <c r="AT100" s="206" t="s">
        <v>162</v>
      </c>
      <c r="AU100" s="206" t="s">
        <v>79</v>
      </c>
      <c r="AY100" s="14" t="s">
        <v>111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4" t="s">
        <v>79</v>
      </c>
      <c r="BK100" s="207">
        <f>ROUND(I100*H100,2)</f>
        <v>0</v>
      </c>
      <c r="BL100" s="14" t="s">
        <v>110</v>
      </c>
      <c r="BM100" s="206" t="s">
        <v>208</v>
      </c>
    </row>
    <row r="101" s="2" customFormat="1" ht="24.15" customHeight="1">
      <c r="A101" s="35"/>
      <c r="B101" s="36"/>
      <c r="C101" s="213" t="s">
        <v>124</v>
      </c>
      <c r="D101" s="213" t="s">
        <v>162</v>
      </c>
      <c r="E101" s="214" t="s">
        <v>209</v>
      </c>
      <c r="F101" s="215" t="s">
        <v>210</v>
      </c>
      <c r="G101" s="216" t="s">
        <v>115</v>
      </c>
      <c r="H101" s="217">
        <v>1</v>
      </c>
      <c r="I101" s="218"/>
      <c r="J101" s="219">
        <f>ROUND(I101*H101,2)</f>
        <v>0</v>
      </c>
      <c r="K101" s="220"/>
      <c r="L101" s="221"/>
      <c r="M101" s="222" t="s">
        <v>19</v>
      </c>
      <c r="N101" s="223" t="s">
        <v>42</v>
      </c>
      <c r="O101" s="81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6" t="s">
        <v>141</v>
      </c>
      <c r="AT101" s="206" t="s">
        <v>162</v>
      </c>
      <c r="AU101" s="206" t="s">
        <v>79</v>
      </c>
      <c r="AY101" s="14" t="s">
        <v>111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4" t="s">
        <v>79</v>
      </c>
      <c r="BK101" s="207">
        <f>ROUND(I101*H101,2)</f>
        <v>0</v>
      </c>
      <c r="BL101" s="14" t="s">
        <v>110</v>
      </c>
      <c r="BM101" s="206" t="s">
        <v>211</v>
      </c>
    </row>
    <row r="102" s="2" customFormat="1" ht="24.15" customHeight="1">
      <c r="A102" s="35"/>
      <c r="B102" s="36"/>
      <c r="C102" s="213" t="s">
        <v>7</v>
      </c>
      <c r="D102" s="213" t="s">
        <v>162</v>
      </c>
      <c r="E102" s="214" t="s">
        <v>212</v>
      </c>
      <c r="F102" s="215" t="s">
        <v>213</v>
      </c>
      <c r="G102" s="216" t="s">
        <v>115</v>
      </c>
      <c r="H102" s="217">
        <v>1</v>
      </c>
      <c r="I102" s="218"/>
      <c r="J102" s="219">
        <f>ROUND(I102*H102,2)</f>
        <v>0</v>
      </c>
      <c r="K102" s="220"/>
      <c r="L102" s="221"/>
      <c r="M102" s="222" t="s">
        <v>19</v>
      </c>
      <c r="N102" s="223" t="s">
        <v>42</v>
      </c>
      <c r="O102" s="81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6" t="s">
        <v>141</v>
      </c>
      <c r="AT102" s="206" t="s">
        <v>162</v>
      </c>
      <c r="AU102" s="206" t="s">
        <v>79</v>
      </c>
      <c r="AY102" s="14" t="s">
        <v>111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4" t="s">
        <v>79</v>
      </c>
      <c r="BK102" s="207">
        <f>ROUND(I102*H102,2)</f>
        <v>0</v>
      </c>
      <c r="BL102" s="14" t="s">
        <v>110</v>
      </c>
      <c r="BM102" s="206" t="s">
        <v>214</v>
      </c>
    </row>
    <row r="103" s="2" customFormat="1" ht="24.15" customHeight="1">
      <c r="A103" s="35"/>
      <c r="B103" s="36"/>
      <c r="C103" s="213" t="s">
        <v>127</v>
      </c>
      <c r="D103" s="213" t="s">
        <v>162</v>
      </c>
      <c r="E103" s="214" t="s">
        <v>215</v>
      </c>
      <c r="F103" s="215" t="s">
        <v>216</v>
      </c>
      <c r="G103" s="216" t="s">
        <v>115</v>
      </c>
      <c r="H103" s="217">
        <v>1</v>
      </c>
      <c r="I103" s="218"/>
      <c r="J103" s="219">
        <f>ROUND(I103*H103,2)</f>
        <v>0</v>
      </c>
      <c r="K103" s="220"/>
      <c r="L103" s="221"/>
      <c r="M103" s="222" t="s">
        <v>19</v>
      </c>
      <c r="N103" s="223" t="s">
        <v>42</v>
      </c>
      <c r="O103" s="81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6" t="s">
        <v>141</v>
      </c>
      <c r="AT103" s="206" t="s">
        <v>162</v>
      </c>
      <c r="AU103" s="206" t="s">
        <v>79</v>
      </c>
      <c r="AY103" s="14" t="s">
        <v>111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4" t="s">
        <v>79</v>
      </c>
      <c r="BK103" s="207">
        <f>ROUND(I103*H103,2)</f>
        <v>0</v>
      </c>
      <c r="BL103" s="14" t="s">
        <v>110</v>
      </c>
      <c r="BM103" s="206" t="s">
        <v>217</v>
      </c>
    </row>
    <row r="104" s="2" customFormat="1" ht="24.15" customHeight="1">
      <c r="A104" s="35"/>
      <c r="B104" s="36"/>
      <c r="C104" s="213" t="s">
        <v>218</v>
      </c>
      <c r="D104" s="213" t="s">
        <v>162</v>
      </c>
      <c r="E104" s="214" t="s">
        <v>219</v>
      </c>
      <c r="F104" s="215" t="s">
        <v>220</v>
      </c>
      <c r="G104" s="216" t="s">
        <v>115</v>
      </c>
      <c r="H104" s="217">
        <v>1</v>
      </c>
      <c r="I104" s="218"/>
      <c r="J104" s="219">
        <f>ROUND(I104*H104,2)</f>
        <v>0</v>
      </c>
      <c r="K104" s="220"/>
      <c r="L104" s="221"/>
      <c r="M104" s="222" t="s">
        <v>19</v>
      </c>
      <c r="N104" s="223" t="s">
        <v>42</v>
      </c>
      <c r="O104" s="81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6" t="s">
        <v>141</v>
      </c>
      <c r="AT104" s="206" t="s">
        <v>162</v>
      </c>
      <c r="AU104" s="206" t="s">
        <v>79</v>
      </c>
      <c r="AY104" s="14" t="s">
        <v>111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4" t="s">
        <v>79</v>
      </c>
      <c r="BK104" s="207">
        <f>ROUND(I104*H104,2)</f>
        <v>0</v>
      </c>
      <c r="BL104" s="14" t="s">
        <v>110</v>
      </c>
      <c r="BM104" s="206" t="s">
        <v>221</v>
      </c>
    </row>
    <row r="105" s="2" customFormat="1" ht="24.15" customHeight="1">
      <c r="A105" s="35"/>
      <c r="B105" s="36"/>
      <c r="C105" s="213" t="s">
        <v>131</v>
      </c>
      <c r="D105" s="213" t="s">
        <v>162</v>
      </c>
      <c r="E105" s="214" t="s">
        <v>222</v>
      </c>
      <c r="F105" s="215" t="s">
        <v>223</v>
      </c>
      <c r="G105" s="216" t="s">
        <v>115</v>
      </c>
      <c r="H105" s="217">
        <v>1</v>
      </c>
      <c r="I105" s="218"/>
      <c r="J105" s="219">
        <f>ROUND(I105*H105,2)</f>
        <v>0</v>
      </c>
      <c r="K105" s="220"/>
      <c r="L105" s="221"/>
      <c r="M105" s="222" t="s">
        <v>19</v>
      </c>
      <c r="N105" s="223" t="s">
        <v>42</v>
      </c>
      <c r="O105" s="81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6" t="s">
        <v>141</v>
      </c>
      <c r="AT105" s="206" t="s">
        <v>162</v>
      </c>
      <c r="AU105" s="206" t="s">
        <v>79</v>
      </c>
      <c r="AY105" s="14" t="s">
        <v>111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4" t="s">
        <v>79</v>
      </c>
      <c r="BK105" s="207">
        <f>ROUND(I105*H105,2)</f>
        <v>0</v>
      </c>
      <c r="BL105" s="14" t="s">
        <v>110</v>
      </c>
      <c r="BM105" s="206" t="s">
        <v>224</v>
      </c>
    </row>
    <row r="106" s="2" customFormat="1" ht="24.15" customHeight="1">
      <c r="A106" s="35"/>
      <c r="B106" s="36"/>
      <c r="C106" s="213" t="s">
        <v>225</v>
      </c>
      <c r="D106" s="213" t="s">
        <v>162</v>
      </c>
      <c r="E106" s="214" t="s">
        <v>226</v>
      </c>
      <c r="F106" s="215" t="s">
        <v>227</v>
      </c>
      <c r="G106" s="216" t="s">
        <v>115</v>
      </c>
      <c r="H106" s="217">
        <v>1</v>
      </c>
      <c r="I106" s="218"/>
      <c r="J106" s="219">
        <f>ROUND(I106*H106,2)</f>
        <v>0</v>
      </c>
      <c r="K106" s="220"/>
      <c r="L106" s="221"/>
      <c r="M106" s="222" t="s">
        <v>19</v>
      </c>
      <c r="N106" s="223" t="s">
        <v>42</v>
      </c>
      <c r="O106" s="81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6" t="s">
        <v>141</v>
      </c>
      <c r="AT106" s="206" t="s">
        <v>162</v>
      </c>
      <c r="AU106" s="206" t="s">
        <v>79</v>
      </c>
      <c r="AY106" s="14" t="s">
        <v>111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4" t="s">
        <v>79</v>
      </c>
      <c r="BK106" s="207">
        <f>ROUND(I106*H106,2)</f>
        <v>0</v>
      </c>
      <c r="BL106" s="14" t="s">
        <v>110</v>
      </c>
      <c r="BM106" s="206" t="s">
        <v>228</v>
      </c>
    </row>
    <row r="107" s="2" customFormat="1" ht="37.8" customHeight="1">
      <c r="A107" s="35"/>
      <c r="B107" s="36"/>
      <c r="C107" s="213" t="s">
        <v>144</v>
      </c>
      <c r="D107" s="213" t="s">
        <v>162</v>
      </c>
      <c r="E107" s="214" t="s">
        <v>229</v>
      </c>
      <c r="F107" s="215" t="s">
        <v>230</v>
      </c>
      <c r="G107" s="216" t="s">
        <v>115</v>
      </c>
      <c r="H107" s="217">
        <v>1</v>
      </c>
      <c r="I107" s="218"/>
      <c r="J107" s="219">
        <f>ROUND(I107*H107,2)</f>
        <v>0</v>
      </c>
      <c r="K107" s="220"/>
      <c r="L107" s="221"/>
      <c r="M107" s="222" t="s">
        <v>19</v>
      </c>
      <c r="N107" s="223" t="s">
        <v>42</v>
      </c>
      <c r="O107" s="81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6" t="s">
        <v>141</v>
      </c>
      <c r="AT107" s="206" t="s">
        <v>162</v>
      </c>
      <c r="AU107" s="206" t="s">
        <v>79</v>
      </c>
      <c r="AY107" s="14" t="s">
        <v>111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4" t="s">
        <v>79</v>
      </c>
      <c r="BK107" s="207">
        <f>ROUND(I107*H107,2)</f>
        <v>0</v>
      </c>
      <c r="BL107" s="14" t="s">
        <v>110</v>
      </c>
      <c r="BM107" s="206" t="s">
        <v>231</v>
      </c>
    </row>
    <row r="108" s="2" customFormat="1" ht="24.15" customHeight="1">
      <c r="A108" s="35"/>
      <c r="B108" s="36"/>
      <c r="C108" s="213" t="s">
        <v>232</v>
      </c>
      <c r="D108" s="213" t="s">
        <v>162</v>
      </c>
      <c r="E108" s="214" t="s">
        <v>233</v>
      </c>
      <c r="F108" s="215" t="s">
        <v>234</v>
      </c>
      <c r="G108" s="216" t="s">
        <v>115</v>
      </c>
      <c r="H108" s="217">
        <v>1</v>
      </c>
      <c r="I108" s="218"/>
      <c r="J108" s="219">
        <f>ROUND(I108*H108,2)</f>
        <v>0</v>
      </c>
      <c r="K108" s="220"/>
      <c r="L108" s="221"/>
      <c r="M108" s="222" t="s">
        <v>19</v>
      </c>
      <c r="N108" s="223" t="s">
        <v>42</v>
      </c>
      <c r="O108" s="81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6" t="s">
        <v>141</v>
      </c>
      <c r="AT108" s="206" t="s">
        <v>162</v>
      </c>
      <c r="AU108" s="206" t="s">
        <v>79</v>
      </c>
      <c r="AY108" s="14" t="s">
        <v>111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4" t="s">
        <v>79</v>
      </c>
      <c r="BK108" s="207">
        <f>ROUND(I108*H108,2)</f>
        <v>0</v>
      </c>
      <c r="BL108" s="14" t="s">
        <v>110</v>
      </c>
      <c r="BM108" s="206" t="s">
        <v>235</v>
      </c>
    </row>
    <row r="109" s="2" customFormat="1" ht="16.5" customHeight="1">
      <c r="A109" s="35"/>
      <c r="B109" s="36"/>
      <c r="C109" s="213" t="s">
        <v>191</v>
      </c>
      <c r="D109" s="213" t="s">
        <v>162</v>
      </c>
      <c r="E109" s="214" t="s">
        <v>236</v>
      </c>
      <c r="F109" s="215" t="s">
        <v>237</v>
      </c>
      <c r="G109" s="216" t="s">
        <v>115</v>
      </c>
      <c r="H109" s="217">
        <v>1</v>
      </c>
      <c r="I109" s="218"/>
      <c r="J109" s="219">
        <f>ROUND(I109*H109,2)</f>
        <v>0</v>
      </c>
      <c r="K109" s="220"/>
      <c r="L109" s="221"/>
      <c r="M109" s="222" t="s">
        <v>19</v>
      </c>
      <c r="N109" s="223" t="s">
        <v>42</v>
      </c>
      <c r="O109" s="81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6" t="s">
        <v>141</v>
      </c>
      <c r="AT109" s="206" t="s">
        <v>162</v>
      </c>
      <c r="AU109" s="206" t="s">
        <v>79</v>
      </c>
      <c r="AY109" s="14" t="s">
        <v>111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4" t="s">
        <v>79</v>
      </c>
      <c r="BK109" s="207">
        <f>ROUND(I109*H109,2)</f>
        <v>0</v>
      </c>
      <c r="BL109" s="14" t="s">
        <v>110</v>
      </c>
      <c r="BM109" s="206" t="s">
        <v>238</v>
      </c>
    </row>
    <row r="110" s="2" customFormat="1" ht="16.5" customHeight="1">
      <c r="A110" s="35"/>
      <c r="B110" s="36"/>
      <c r="C110" s="213" t="s">
        <v>239</v>
      </c>
      <c r="D110" s="213" t="s">
        <v>162</v>
      </c>
      <c r="E110" s="214" t="s">
        <v>240</v>
      </c>
      <c r="F110" s="215" t="s">
        <v>241</v>
      </c>
      <c r="G110" s="216" t="s">
        <v>115</v>
      </c>
      <c r="H110" s="217">
        <v>1</v>
      </c>
      <c r="I110" s="218"/>
      <c r="J110" s="219">
        <f>ROUND(I110*H110,2)</f>
        <v>0</v>
      </c>
      <c r="K110" s="220"/>
      <c r="L110" s="221"/>
      <c r="M110" s="222" t="s">
        <v>19</v>
      </c>
      <c r="N110" s="223" t="s">
        <v>42</v>
      </c>
      <c r="O110" s="81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6" t="s">
        <v>141</v>
      </c>
      <c r="AT110" s="206" t="s">
        <v>162</v>
      </c>
      <c r="AU110" s="206" t="s">
        <v>79</v>
      </c>
      <c r="AY110" s="14" t="s">
        <v>111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4" t="s">
        <v>79</v>
      </c>
      <c r="BK110" s="207">
        <f>ROUND(I110*H110,2)</f>
        <v>0</v>
      </c>
      <c r="BL110" s="14" t="s">
        <v>110</v>
      </c>
      <c r="BM110" s="206" t="s">
        <v>242</v>
      </c>
    </row>
    <row r="111" s="2" customFormat="1" ht="24.15" customHeight="1">
      <c r="A111" s="35"/>
      <c r="B111" s="36"/>
      <c r="C111" s="213" t="s">
        <v>194</v>
      </c>
      <c r="D111" s="213" t="s">
        <v>162</v>
      </c>
      <c r="E111" s="214" t="s">
        <v>243</v>
      </c>
      <c r="F111" s="215" t="s">
        <v>244</v>
      </c>
      <c r="G111" s="216" t="s">
        <v>115</v>
      </c>
      <c r="H111" s="217">
        <v>1</v>
      </c>
      <c r="I111" s="218"/>
      <c r="J111" s="219">
        <f>ROUND(I111*H111,2)</f>
        <v>0</v>
      </c>
      <c r="K111" s="220"/>
      <c r="L111" s="221"/>
      <c r="M111" s="222" t="s">
        <v>19</v>
      </c>
      <c r="N111" s="223" t="s">
        <v>42</v>
      </c>
      <c r="O111" s="81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6" t="s">
        <v>141</v>
      </c>
      <c r="AT111" s="206" t="s">
        <v>162</v>
      </c>
      <c r="AU111" s="206" t="s">
        <v>79</v>
      </c>
      <c r="AY111" s="14" t="s">
        <v>111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4" t="s">
        <v>79</v>
      </c>
      <c r="BK111" s="207">
        <f>ROUND(I111*H111,2)</f>
        <v>0</v>
      </c>
      <c r="BL111" s="14" t="s">
        <v>110</v>
      </c>
      <c r="BM111" s="206" t="s">
        <v>245</v>
      </c>
    </row>
    <row r="112" s="2" customFormat="1" ht="24.15" customHeight="1">
      <c r="A112" s="35"/>
      <c r="B112" s="36"/>
      <c r="C112" s="213" t="s">
        <v>246</v>
      </c>
      <c r="D112" s="213" t="s">
        <v>162</v>
      </c>
      <c r="E112" s="214" t="s">
        <v>247</v>
      </c>
      <c r="F112" s="215" t="s">
        <v>248</v>
      </c>
      <c r="G112" s="216" t="s">
        <v>115</v>
      </c>
      <c r="H112" s="217">
        <v>1</v>
      </c>
      <c r="I112" s="218"/>
      <c r="J112" s="219">
        <f>ROUND(I112*H112,2)</f>
        <v>0</v>
      </c>
      <c r="K112" s="220"/>
      <c r="L112" s="221"/>
      <c r="M112" s="222" t="s">
        <v>19</v>
      </c>
      <c r="N112" s="223" t="s">
        <v>42</v>
      </c>
      <c r="O112" s="81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6" t="s">
        <v>141</v>
      </c>
      <c r="AT112" s="206" t="s">
        <v>162</v>
      </c>
      <c r="AU112" s="206" t="s">
        <v>79</v>
      </c>
      <c r="AY112" s="14" t="s">
        <v>111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4" t="s">
        <v>79</v>
      </c>
      <c r="BK112" s="207">
        <f>ROUND(I112*H112,2)</f>
        <v>0</v>
      </c>
      <c r="BL112" s="14" t="s">
        <v>110</v>
      </c>
      <c r="BM112" s="206" t="s">
        <v>249</v>
      </c>
    </row>
    <row r="113" s="2" customFormat="1" ht="24.15" customHeight="1">
      <c r="A113" s="35"/>
      <c r="B113" s="36"/>
      <c r="C113" s="213" t="s">
        <v>197</v>
      </c>
      <c r="D113" s="213" t="s">
        <v>162</v>
      </c>
      <c r="E113" s="214" t="s">
        <v>250</v>
      </c>
      <c r="F113" s="215" t="s">
        <v>251</v>
      </c>
      <c r="G113" s="216" t="s">
        <v>115</v>
      </c>
      <c r="H113" s="217">
        <v>1</v>
      </c>
      <c r="I113" s="218"/>
      <c r="J113" s="219">
        <f>ROUND(I113*H113,2)</f>
        <v>0</v>
      </c>
      <c r="K113" s="220"/>
      <c r="L113" s="221"/>
      <c r="M113" s="222" t="s">
        <v>19</v>
      </c>
      <c r="N113" s="223" t="s">
        <v>42</v>
      </c>
      <c r="O113" s="81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6" t="s">
        <v>141</v>
      </c>
      <c r="AT113" s="206" t="s">
        <v>162</v>
      </c>
      <c r="AU113" s="206" t="s">
        <v>79</v>
      </c>
      <c r="AY113" s="14" t="s">
        <v>111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4" t="s">
        <v>79</v>
      </c>
      <c r="BK113" s="207">
        <f>ROUND(I113*H113,2)</f>
        <v>0</v>
      </c>
      <c r="BL113" s="14" t="s">
        <v>110</v>
      </c>
      <c r="BM113" s="206" t="s">
        <v>252</v>
      </c>
    </row>
    <row r="114" s="2" customFormat="1" ht="24.15" customHeight="1">
      <c r="A114" s="35"/>
      <c r="B114" s="36"/>
      <c r="C114" s="213" t="s">
        <v>253</v>
      </c>
      <c r="D114" s="213" t="s">
        <v>162</v>
      </c>
      <c r="E114" s="214" t="s">
        <v>254</v>
      </c>
      <c r="F114" s="215" t="s">
        <v>255</v>
      </c>
      <c r="G114" s="216" t="s">
        <v>115</v>
      </c>
      <c r="H114" s="217">
        <v>1</v>
      </c>
      <c r="I114" s="218"/>
      <c r="J114" s="219">
        <f>ROUND(I114*H114,2)</f>
        <v>0</v>
      </c>
      <c r="K114" s="220"/>
      <c r="L114" s="221"/>
      <c r="M114" s="222" t="s">
        <v>19</v>
      </c>
      <c r="N114" s="223" t="s">
        <v>42</v>
      </c>
      <c r="O114" s="81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6" t="s">
        <v>141</v>
      </c>
      <c r="AT114" s="206" t="s">
        <v>162</v>
      </c>
      <c r="AU114" s="206" t="s">
        <v>79</v>
      </c>
      <c r="AY114" s="14" t="s">
        <v>111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4" t="s">
        <v>79</v>
      </c>
      <c r="BK114" s="207">
        <f>ROUND(I114*H114,2)</f>
        <v>0</v>
      </c>
      <c r="BL114" s="14" t="s">
        <v>110</v>
      </c>
      <c r="BM114" s="206" t="s">
        <v>256</v>
      </c>
    </row>
    <row r="115" s="2" customFormat="1" ht="24.15" customHeight="1">
      <c r="A115" s="35"/>
      <c r="B115" s="36"/>
      <c r="C115" s="213" t="s">
        <v>201</v>
      </c>
      <c r="D115" s="213" t="s">
        <v>162</v>
      </c>
      <c r="E115" s="214" t="s">
        <v>257</v>
      </c>
      <c r="F115" s="215" t="s">
        <v>258</v>
      </c>
      <c r="G115" s="216" t="s">
        <v>115</v>
      </c>
      <c r="H115" s="217">
        <v>1</v>
      </c>
      <c r="I115" s="218"/>
      <c r="J115" s="219">
        <f>ROUND(I115*H115,2)</f>
        <v>0</v>
      </c>
      <c r="K115" s="220"/>
      <c r="L115" s="221"/>
      <c r="M115" s="222" t="s">
        <v>19</v>
      </c>
      <c r="N115" s="223" t="s">
        <v>42</v>
      </c>
      <c r="O115" s="81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6" t="s">
        <v>141</v>
      </c>
      <c r="AT115" s="206" t="s">
        <v>162</v>
      </c>
      <c r="AU115" s="206" t="s">
        <v>79</v>
      </c>
      <c r="AY115" s="14" t="s">
        <v>111</v>
      </c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14" t="s">
        <v>79</v>
      </c>
      <c r="BK115" s="207">
        <f>ROUND(I115*H115,2)</f>
        <v>0</v>
      </c>
      <c r="BL115" s="14" t="s">
        <v>110</v>
      </c>
      <c r="BM115" s="206" t="s">
        <v>259</v>
      </c>
    </row>
    <row r="116" s="2" customFormat="1" ht="24.15" customHeight="1">
      <c r="A116" s="35"/>
      <c r="B116" s="36"/>
      <c r="C116" s="213" t="s">
        <v>260</v>
      </c>
      <c r="D116" s="213" t="s">
        <v>162</v>
      </c>
      <c r="E116" s="214" t="s">
        <v>261</v>
      </c>
      <c r="F116" s="215" t="s">
        <v>262</v>
      </c>
      <c r="G116" s="216" t="s">
        <v>115</v>
      </c>
      <c r="H116" s="217">
        <v>1</v>
      </c>
      <c r="I116" s="218"/>
      <c r="J116" s="219">
        <f>ROUND(I116*H116,2)</f>
        <v>0</v>
      </c>
      <c r="K116" s="220"/>
      <c r="L116" s="221"/>
      <c r="M116" s="222" t="s">
        <v>19</v>
      </c>
      <c r="N116" s="223" t="s">
        <v>42</v>
      </c>
      <c r="O116" s="81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6" t="s">
        <v>141</v>
      </c>
      <c r="AT116" s="206" t="s">
        <v>162</v>
      </c>
      <c r="AU116" s="206" t="s">
        <v>79</v>
      </c>
      <c r="AY116" s="14" t="s">
        <v>111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4" t="s">
        <v>79</v>
      </c>
      <c r="BK116" s="207">
        <f>ROUND(I116*H116,2)</f>
        <v>0</v>
      </c>
      <c r="BL116" s="14" t="s">
        <v>110</v>
      </c>
      <c r="BM116" s="206" t="s">
        <v>263</v>
      </c>
    </row>
    <row r="117" s="2" customFormat="1" ht="16.5" customHeight="1">
      <c r="A117" s="35"/>
      <c r="B117" s="36"/>
      <c r="C117" s="213" t="s">
        <v>204</v>
      </c>
      <c r="D117" s="213" t="s">
        <v>162</v>
      </c>
      <c r="E117" s="214" t="s">
        <v>264</v>
      </c>
      <c r="F117" s="215" t="s">
        <v>265</v>
      </c>
      <c r="G117" s="216" t="s">
        <v>115</v>
      </c>
      <c r="H117" s="217">
        <v>1</v>
      </c>
      <c r="I117" s="218"/>
      <c r="J117" s="219">
        <f>ROUND(I117*H117,2)</f>
        <v>0</v>
      </c>
      <c r="K117" s="220"/>
      <c r="L117" s="221"/>
      <c r="M117" s="222" t="s">
        <v>19</v>
      </c>
      <c r="N117" s="223" t="s">
        <v>42</v>
      </c>
      <c r="O117" s="81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6" t="s">
        <v>141</v>
      </c>
      <c r="AT117" s="206" t="s">
        <v>162</v>
      </c>
      <c r="AU117" s="206" t="s">
        <v>79</v>
      </c>
      <c r="AY117" s="14" t="s">
        <v>111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4" t="s">
        <v>79</v>
      </c>
      <c r="BK117" s="207">
        <f>ROUND(I117*H117,2)</f>
        <v>0</v>
      </c>
      <c r="BL117" s="14" t="s">
        <v>110</v>
      </c>
      <c r="BM117" s="206" t="s">
        <v>266</v>
      </c>
    </row>
    <row r="118" s="2" customFormat="1" ht="16.5" customHeight="1">
      <c r="A118" s="35"/>
      <c r="B118" s="36"/>
      <c r="C118" s="213" t="s">
        <v>267</v>
      </c>
      <c r="D118" s="213" t="s">
        <v>162</v>
      </c>
      <c r="E118" s="214" t="s">
        <v>268</v>
      </c>
      <c r="F118" s="215" t="s">
        <v>269</v>
      </c>
      <c r="G118" s="216" t="s">
        <v>115</v>
      </c>
      <c r="H118" s="217">
        <v>1</v>
      </c>
      <c r="I118" s="218"/>
      <c r="J118" s="219">
        <f>ROUND(I118*H118,2)</f>
        <v>0</v>
      </c>
      <c r="K118" s="220"/>
      <c r="L118" s="221"/>
      <c r="M118" s="222" t="s">
        <v>19</v>
      </c>
      <c r="N118" s="223" t="s">
        <v>42</v>
      </c>
      <c r="O118" s="81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6" t="s">
        <v>141</v>
      </c>
      <c r="AT118" s="206" t="s">
        <v>162</v>
      </c>
      <c r="AU118" s="206" t="s">
        <v>79</v>
      </c>
      <c r="AY118" s="14" t="s">
        <v>111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4" t="s">
        <v>79</v>
      </c>
      <c r="BK118" s="207">
        <f>ROUND(I118*H118,2)</f>
        <v>0</v>
      </c>
      <c r="BL118" s="14" t="s">
        <v>110</v>
      </c>
      <c r="BM118" s="206" t="s">
        <v>270</v>
      </c>
    </row>
    <row r="119" s="2" customFormat="1" ht="16.5" customHeight="1">
      <c r="A119" s="35"/>
      <c r="B119" s="36"/>
      <c r="C119" s="213" t="s">
        <v>208</v>
      </c>
      <c r="D119" s="213" t="s">
        <v>162</v>
      </c>
      <c r="E119" s="214" t="s">
        <v>271</v>
      </c>
      <c r="F119" s="215" t="s">
        <v>272</v>
      </c>
      <c r="G119" s="216" t="s">
        <v>115</v>
      </c>
      <c r="H119" s="217">
        <v>1</v>
      </c>
      <c r="I119" s="218"/>
      <c r="J119" s="219">
        <f>ROUND(I119*H119,2)</f>
        <v>0</v>
      </c>
      <c r="K119" s="220"/>
      <c r="L119" s="221"/>
      <c r="M119" s="222" t="s">
        <v>19</v>
      </c>
      <c r="N119" s="223" t="s">
        <v>42</v>
      </c>
      <c r="O119" s="81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6" t="s">
        <v>141</v>
      </c>
      <c r="AT119" s="206" t="s">
        <v>162</v>
      </c>
      <c r="AU119" s="206" t="s">
        <v>79</v>
      </c>
      <c r="AY119" s="14" t="s">
        <v>111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4" t="s">
        <v>79</v>
      </c>
      <c r="BK119" s="207">
        <f>ROUND(I119*H119,2)</f>
        <v>0</v>
      </c>
      <c r="BL119" s="14" t="s">
        <v>110</v>
      </c>
      <c r="BM119" s="206" t="s">
        <v>273</v>
      </c>
    </row>
    <row r="120" s="2" customFormat="1" ht="16.5" customHeight="1">
      <c r="A120" s="35"/>
      <c r="B120" s="36"/>
      <c r="C120" s="213" t="s">
        <v>274</v>
      </c>
      <c r="D120" s="213" t="s">
        <v>162</v>
      </c>
      <c r="E120" s="214" t="s">
        <v>275</v>
      </c>
      <c r="F120" s="215" t="s">
        <v>276</v>
      </c>
      <c r="G120" s="216" t="s">
        <v>115</v>
      </c>
      <c r="H120" s="217">
        <v>1</v>
      </c>
      <c r="I120" s="218"/>
      <c r="J120" s="219">
        <f>ROUND(I120*H120,2)</f>
        <v>0</v>
      </c>
      <c r="K120" s="220"/>
      <c r="L120" s="221"/>
      <c r="M120" s="222" t="s">
        <v>19</v>
      </c>
      <c r="N120" s="223" t="s">
        <v>42</v>
      </c>
      <c r="O120" s="81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6" t="s">
        <v>141</v>
      </c>
      <c r="AT120" s="206" t="s">
        <v>162</v>
      </c>
      <c r="AU120" s="206" t="s">
        <v>79</v>
      </c>
      <c r="AY120" s="14" t="s">
        <v>111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4" t="s">
        <v>79</v>
      </c>
      <c r="BK120" s="207">
        <f>ROUND(I120*H120,2)</f>
        <v>0</v>
      </c>
      <c r="BL120" s="14" t="s">
        <v>110</v>
      </c>
      <c r="BM120" s="206" t="s">
        <v>277</v>
      </c>
    </row>
    <row r="121" s="2" customFormat="1" ht="16.5" customHeight="1">
      <c r="A121" s="35"/>
      <c r="B121" s="36"/>
      <c r="C121" s="213" t="s">
        <v>211</v>
      </c>
      <c r="D121" s="213" t="s">
        <v>162</v>
      </c>
      <c r="E121" s="214" t="s">
        <v>278</v>
      </c>
      <c r="F121" s="215" t="s">
        <v>279</v>
      </c>
      <c r="G121" s="216" t="s">
        <v>115</v>
      </c>
      <c r="H121" s="217">
        <v>1</v>
      </c>
      <c r="I121" s="218"/>
      <c r="J121" s="219">
        <f>ROUND(I121*H121,2)</f>
        <v>0</v>
      </c>
      <c r="K121" s="220"/>
      <c r="L121" s="221"/>
      <c r="M121" s="222" t="s">
        <v>19</v>
      </c>
      <c r="N121" s="223" t="s">
        <v>42</v>
      </c>
      <c r="O121" s="81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6" t="s">
        <v>141</v>
      </c>
      <c r="AT121" s="206" t="s">
        <v>162</v>
      </c>
      <c r="AU121" s="206" t="s">
        <v>79</v>
      </c>
      <c r="AY121" s="14" t="s">
        <v>111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4" t="s">
        <v>79</v>
      </c>
      <c r="BK121" s="207">
        <f>ROUND(I121*H121,2)</f>
        <v>0</v>
      </c>
      <c r="BL121" s="14" t="s">
        <v>110</v>
      </c>
      <c r="BM121" s="206" t="s">
        <v>280</v>
      </c>
    </row>
    <row r="122" s="2" customFormat="1" ht="16.5" customHeight="1">
      <c r="A122" s="35"/>
      <c r="B122" s="36"/>
      <c r="C122" s="213" t="s">
        <v>281</v>
      </c>
      <c r="D122" s="213" t="s">
        <v>162</v>
      </c>
      <c r="E122" s="214" t="s">
        <v>282</v>
      </c>
      <c r="F122" s="215" t="s">
        <v>283</v>
      </c>
      <c r="G122" s="216" t="s">
        <v>115</v>
      </c>
      <c r="H122" s="217">
        <v>1</v>
      </c>
      <c r="I122" s="218"/>
      <c r="J122" s="219">
        <f>ROUND(I122*H122,2)</f>
        <v>0</v>
      </c>
      <c r="K122" s="220"/>
      <c r="L122" s="221"/>
      <c r="M122" s="222" t="s">
        <v>19</v>
      </c>
      <c r="N122" s="223" t="s">
        <v>42</v>
      </c>
      <c r="O122" s="81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6" t="s">
        <v>141</v>
      </c>
      <c r="AT122" s="206" t="s">
        <v>162</v>
      </c>
      <c r="AU122" s="206" t="s">
        <v>79</v>
      </c>
      <c r="AY122" s="14" t="s">
        <v>111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4" t="s">
        <v>79</v>
      </c>
      <c r="BK122" s="207">
        <f>ROUND(I122*H122,2)</f>
        <v>0</v>
      </c>
      <c r="BL122" s="14" t="s">
        <v>110</v>
      </c>
      <c r="BM122" s="206" t="s">
        <v>284</v>
      </c>
    </row>
    <row r="123" s="2" customFormat="1" ht="16.5" customHeight="1">
      <c r="A123" s="35"/>
      <c r="B123" s="36"/>
      <c r="C123" s="213" t="s">
        <v>214</v>
      </c>
      <c r="D123" s="213" t="s">
        <v>162</v>
      </c>
      <c r="E123" s="214" t="s">
        <v>285</v>
      </c>
      <c r="F123" s="215" t="s">
        <v>286</v>
      </c>
      <c r="G123" s="216" t="s">
        <v>115</v>
      </c>
      <c r="H123" s="217">
        <v>1</v>
      </c>
      <c r="I123" s="218"/>
      <c r="J123" s="219">
        <f>ROUND(I123*H123,2)</f>
        <v>0</v>
      </c>
      <c r="K123" s="220"/>
      <c r="L123" s="221"/>
      <c r="M123" s="222" t="s">
        <v>19</v>
      </c>
      <c r="N123" s="223" t="s">
        <v>42</v>
      </c>
      <c r="O123" s="81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141</v>
      </c>
      <c r="AT123" s="206" t="s">
        <v>162</v>
      </c>
      <c r="AU123" s="206" t="s">
        <v>79</v>
      </c>
      <c r="AY123" s="14" t="s">
        <v>111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4" t="s">
        <v>79</v>
      </c>
      <c r="BK123" s="207">
        <f>ROUND(I123*H123,2)</f>
        <v>0</v>
      </c>
      <c r="BL123" s="14" t="s">
        <v>110</v>
      </c>
      <c r="BM123" s="206" t="s">
        <v>287</v>
      </c>
    </row>
    <row r="124" s="2" customFormat="1" ht="16.5" customHeight="1">
      <c r="A124" s="35"/>
      <c r="B124" s="36"/>
      <c r="C124" s="213" t="s">
        <v>288</v>
      </c>
      <c r="D124" s="213" t="s">
        <v>162</v>
      </c>
      <c r="E124" s="214" t="s">
        <v>289</v>
      </c>
      <c r="F124" s="215" t="s">
        <v>290</v>
      </c>
      <c r="G124" s="216" t="s">
        <v>115</v>
      </c>
      <c r="H124" s="217">
        <v>1</v>
      </c>
      <c r="I124" s="218"/>
      <c r="J124" s="219">
        <f>ROUND(I124*H124,2)</f>
        <v>0</v>
      </c>
      <c r="K124" s="220"/>
      <c r="L124" s="221"/>
      <c r="M124" s="222" t="s">
        <v>19</v>
      </c>
      <c r="N124" s="223" t="s">
        <v>42</v>
      </c>
      <c r="O124" s="81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6" t="s">
        <v>141</v>
      </c>
      <c r="AT124" s="206" t="s">
        <v>162</v>
      </c>
      <c r="AU124" s="206" t="s">
        <v>79</v>
      </c>
      <c r="AY124" s="14" t="s">
        <v>111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4" t="s">
        <v>79</v>
      </c>
      <c r="BK124" s="207">
        <f>ROUND(I124*H124,2)</f>
        <v>0</v>
      </c>
      <c r="BL124" s="14" t="s">
        <v>110</v>
      </c>
      <c r="BM124" s="206" t="s">
        <v>291</v>
      </c>
    </row>
    <row r="125" s="2" customFormat="1" ht="21.75" customHeight="1">
      <c r="A125" s="35"/>
      <c r="B125" s="36"/>
      <c r="C125" s="213" t="s">
        <v>217</v>
      </c>
      <c r="D125" s="213" t="s">
        <v>162</v>
      </c>
      <c r="E125" s="214" t="s">
        <v>292</v>
      </c>
      <c r="F125" s="215" t="s">
        <v>293</v>
      </c>
      <c r="G125" s="216" t="s">
        <v>115</v>
      </c>
      <c r="H125" s="217">
        <v>1</v>
      </c>
      <c r="I125" s="218"/>
      <c r="J125" s="219">
        <f>ROUND(I125*H125,2)</f>
        <v>0</v>
      </c>
      <c r="K125" s="220"/>
      <c r="L125" s="221"/>
      <c r="M125" s="222" t="s">
        <v>19</v>
      </c>
      <c r="N125" s="223" t="s">
        <v>42</v>
      </c>
      <c r="O125" s="81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141</v>
      </c>
      <c r="AT125" s="206" t="s">
        <v>162</v>
      </c>
      <c r="AU125" s="206" t="s">
        <v>79</v>
      </c>
      <c r="AY125" s="14" t="s">
        <v>111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4" t="s">
        <v>79</v>
      </c>
      <c r="BK125" s="207">
        <f>ROUND(I125*H125,2)</f>
        <v>0</v>
      </c>
      <c r="BL125" s="14" t="s">
        <v>110</v>
      </c>
      <c r="BM125" s="206" t="s">
        <v>294</v>
      </c>
    </row>
    <row r="126" s="2" customFormat="1" ht="16.5" customHeight="1">
      <c r="A126" s="35"/>
      <c r="B126" s="36"/>
      <c r="C126" s="213" t="s">
        <v>295</v>
      </c>
      <c r="D126" s="213" t="s">
        <v>162</v>
      </c>
      <c r="E126" s="214" t="s">
        <v>296</v>
      </c>
      <c r="F126" s="215" t="s">
        <v>297</v>
      </c>
      <c r="G126" s="216" t="s">
        <v>115</v>
      </c>
      <c r="H126" s="217">
        <v>1</v>
      </c>
      <c r="I126" s="218"/>
      <c r="J126" s="219">
        <f>ROUND(I126*H126,2)</f>
        <v>0</v>
      </c>
      <c r="K126" s="220"/>
      <c r="L126" s="221"/>
      <c r="M126" s="222" t="s">
        <v>19</v>
      </c>
      <c r="N126" s="223" t="s">
        <v>42</v>
      </c>
      <c r="O126" s="81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6" t="s">
        <v>141</v>
      </c>
      <c r="AT126" s="206" t="s">
        <v>162</v>
      </c>
      <c r="AU126" s="206" t="s">
        <v>79</v>
      </c>
      <c r="AY126" s="14" t="s">
        <v>111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4" t="s">
        <v>79</v>
      </c>
      <c r="BK126" s="207">
        <f>ROUND(I126*H126,2)</f>
        <v>0</v>
      </c>
      <c r="BL126" s="14" t="s">
        <v>110</v>
      </c>
      <c r="BM126" s="206" t="s">
        <v>298</v>
      </c>
    </row>
    <row r="127" s="2" customFormat="1" ht="16.5" customHeight="1">
      <c r="A127" s="35"/>
      <c r="B127" s="36"/>
      <c r="C127" s="213" t="s">
        <v>221</v>
      </c>
      <c r="D127" s="213" t="s">
        <v>162</v>
      </c>
      <c r="E127" s="214" t="s">
        <v>299</v>
      </c>
      <c r="F127" s="215" t="s">
        <v>300</v>
      </c>
      <c r="G127" s="216" t="s">
        <v>115</v>
      </c>
      <c r="H127" s="217">
        <v>1</v>
      </c>
      <c r="I127" s="218"/>
      <c r="J127" s="219">
        <f>ROUND(I127*H127,2)</f>
        <v>0</v>
      </c>
      <c r="K127" s="220"/>
      <c r="L127" s="221"/>
      <c r="M127" s="222" t="s">
        <v>19</v>
      </c>
      <c r="N127" s="223" t="s">
        <v>42</v>
      </c>
      <c r="O127" s="81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141</v>
      </c>
      <c r="AT127" s="206" t="s">
        <v>162</v>
      </c>
      <c r="AU127" s="206" t="s">
        <v>79</v>
      </c>
      <c r="AY127" s="14" t="s">
        <v>111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4" t="s">
        <v>79</v>
      </c>
      <c r="BK127" s="207">
        <f>ROUND(I127*H127,2)</f>
        <v>0</v>
      </c>
      <c r="BL127" s="14" t="s">
        <v>110</v>
      </c>
      <c r="BM127" s="206" t="s">
        <v>301</v>
      </c>
    </row>
    <row r="128" s="2" customFormat="1" ht="16.5" customHeight="1">
      <c r="A128" s="35"/>
      <c r="B128" s="36"/>
      <c r="C128" s="213" t="s">
        <v>302</v>
      </c>
      <c r="D128" s="213" t="s">
        <v>162</v>
      </c>
      <c r="E128" s="214" t="s">
        <v>303</v>
      </c>
      <c r="F128" s="215" t="s">
        <v>304</v>
      </c>
      <c r="G128" s="216" t="s">
        <v>115</v>
      </c>
      <c r="H128" s="217">
        <v>1</v>
      </c>
      <c r="I128" s="218"/>
      <c r="J128" s="219">
        <f>ROUND(I128*H128,2)</f>
        <v>0</v>
      </c>
      <c r="K128" s="220"/>
      <c r="L128" s="221"/>
      <c r="M128" s="222" t="s">
        <v>19</v>
      </c>
      <c r="N128" s="223" t="s">
        <v>42</v>
      </c>
      <c r="O128" s="81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6" t="s">
        <v>141</v>
      </c>
      <c r="AT128" s="206" t="s">
        <v>162</v>
      </c>
      <c r="AU128" s="206" t="s">
        <v>79</v>
      </c>
      <c r="AY128" s="14" t="s">
        <v>111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4" t="s">
        <v>79</v>
      </c>
      <c r="BK128" s="207">
        <f>ROUND(I128*H128,2)</f>
        <v>0</v>
      </c>
      <c r="BL128" s="14" t="s">
        <v>110</v>
      </c>
      <c r="BM128" s="206" t="s">
        <v>305</v>
      </c>
    </row>
    <row r="129" s="2" customFormat="1" ht="16.5" customHeight="1">
      <c r="A129" s="35"/>
      <c r="B129" s="36"/>
      <c r="C129" s="213" t="s">
        <v>224</v>
      </c>
      <c r="D129" s="213" t="s">
        <v>162</v>
      </c>
      <c r="E129" s="214" t="s">
        <v>306</v>
      </c>
      <c r="F129" s="215" t="s">
        <v>307</v>
      </c>
      <c r="G129" s="216" t="s">
        <v>115</v>
      </c>
      <c r="H129" s="217">
        <v>1</v>
      </c>
      <c r="I129" s="218"/>
      <c r="J129" s="219">
        <f>ROUND(I129*H129,2)</f>
        <v>0</v>
      </c>
      <c r="K129" s="220"/>
      <c r="L129" s="221"/>
      <c r="M129" s="222" t="s">
        <v>19</v>
      </c>
      <c r="N129" s="223" t="s">
        <v>42</v>
      </c>
      <c r="O129" s="81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141</v>
      </c>
      <c r="AT129" s="206" t="s">
        <v>162</v>
      </c>
      <c r="AU129" s="206" t="s">
        <v>79</v>
      </c>
      <c r="AY129" s="14" t="s">
        <v>111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4" t="s">
        <v>79</v>
      </c>
      <c r="BK129" s="207">
        <f>ROUND(I129*H129,2)</f>
        <v>0</v>
      </c>
      <c r="BL129" s="14" t="s">
        <v>110</v>
      </c>
      <c r="BM129" s="206" t="s">
        <v>308</v>
      </c>
    </row>
    <row r="130" s="2" customFormat="1" ht="16.5" customHeight="1">
      <c r="A130" s="35"/>
      <c r="B130" s="36"/>
      <c r="C130" s="213" t="s">
        <v>309</v>
      </c>
      <c r="D130" s="213" t="s">
        <v>162</v>
      </c>
      <c r="E130" s="214" t="s">
        <v>310</v>
      </c>
      <c r="F130" s="215" t="s">
        <v>311</v>
      </c>
      <c r="G130" s="216" t="s">
        <v>115</v>
      </c>
      <c r="H130" s="217">
        <v>1</v>
      </c>
      <c r="I130" s="218"/>
      <c r="J130" s="219">
        <f>ROUND(I130*H130,2)</f>
        <v>0</v>
      </c>
      <c r="K130" s="220"/>
      <c r="L130" s="221"/>
      <c r="M130" s="222" t="s">
        <v>19</v>
      </c>
      <c r="N130" s="223" t="s">
        <v>42</v>
      </c>
      <c r="O130" s="81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141</v>
      </c>
      <c r="AT130" s="206" t="s">
        <v>162</v>
      </c>
      <c r="AU130" s="206" t="s">
        <v>79</v>
      </c>
      <c r="AY130" s="14" t="s">
        <v>111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4" t="s">
        <v>79</v>
      </c>
      <c r="BK130" s="207">
        <f>ROUND(I130*H130,2)</f>
        <v>0</v>
      </c>
      <c r="BL130" s="14" t="s">
        <v>110</v>
      </c>
      <c r="BM130" s="206" t="s">
        <v>312</v>
      </c>
    </row>
    <row r="131" s="2" customFormat="1" ht="16.5" customHeight="1">
      <c r="A131" s="35"/>
      <c r="B131" s="36"/>
      <c r="C131" s="213" t="s">
        <v>228</v>
      </c>
      <c r="D131" s="213" t="s">
        <v>162</v>
      </c>
      <c r="E131" s="214" t="s">
        <v>313</v>
      </c>
      <c r="F131" s="215" t="s">
        <v>314</v>
      </c>
      <c r="G131" s="216" t="s">
        <v>115</v>
      </c>
      <c r="H131" s="217">
        <v>1</v>
      </c>
      <c r="I131" s="218"/>
      <c r="J131" s="219">
        <f>ROUND(I131*H131,2)</f>
        <v>0</v>
      </c>
      <c r="K131" s="220"/>
      <c r="L131" s="221"/>
      <c r="M131" s="222" t="s">
        <v>19</v>
      </c>
      <c r="N131" s="223" t="s">
        <v>42</v>
      </c>
      <c r="O131" s="81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6" t="s">
        <v>141</v>
      </c>
      <c r="AT131" s="206" t="s">
        <v>162</v>
      </c>
      <c r="AU131" s="206" t="s">
        <v>79</v>
      </c>
      <c r="AY131" s="14" t="s">
        <v>111</v>
      </c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14" t="s">
        <v>79</v>
      </c>
      <c r="BK131" s="207">
        <f>ROUND(I131*H131,2)</f>
        <v>0</v>
      </c>
      <c r="BL131" s="14" t="s">
        <v>110</v>
      </c>
      <c r="BM131" s="206" t="s">
        <v>315</v>
      </c>
    </row>
    <row r="132" s="2" customFormat="1" ht="24.15" customHeight="1">
      <c r="A132" s="35"/>
      <c r="B132" s="36"/>
      <c r="C132" s="213" t="s">
        <v>316</v>
      </c>
      <c r="D132" s="213" t="s">
        <v>162</v>
      </c>
      <c r="E132" s="214" t="s">
        <v>317</v>
      </c>
      <c r="F132" s="215" t="s">
        <v>318</v>
      </c>
      <c r="G132" s="216" t="s">
        <v>115</v>
      </c>
      <c r="H132" s="217">
        <v>1</v>
      </c>
      <c r="I132" s="218"/>
      <c r="J132" s="219">
        <f>ROUND(I132*H132,2)</f>
        <v>0</v>
      </c>
      <c r="K132" s="220"/>
      <c r="L132" s="221"/>
      <c r="M132" s="222" t="s">
        <v>19</v>
      </c>
      <c r="N132" s="223" t="s">
        <v>42</v>
      </c>
      <c r="O132" s="81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141</v>
      </c>
      <c r="AT132" s="206" t="s">
        <v>162</v>
      </c>
      <c r="AU132" s="206" t="s">
        <v>79</v>
      </c>
      <c r="AY132" s="14" t="s">
        <v>111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4" t="s">
        <v>79</v>
      </c>
      <c r="BK132" s="207">
        <f>ROUND(I132*H132,2)</f>
        <v>0</v>
      </c>
      <c r="BL132" s="14" t="s">
        <v>110</v>
      </c>
      <c r="BM132" s="206" t="s">
        <v>319</v>
      </c>
    </row>
    <row r="133" s="2" customFormat="1" ht="16.5" customHeight="1">
      <c r="A133" s="35"/>
      <c r="B133" s="36"/>
      <c r="C133" s="213" t="s">
        <v>231</v>
      </c>
      <c r="D133" s="213" t="s">
        <v>162</v>
      </c>
      <c r="E133" s="214" t="s">
        <v>320</v>
      </c>
      <c r="F133" s="215" t="s">
        <v>321</v>
      </c>
      <c r="G133" s="216" t="s">
        <v>115</v>
      </c>
      <c r="H133" s="217">
        <v>1</v>
      </c>
      <c r="I133" s="218"/>
      <c r="J133" s="219">
        <f>ROUND(I133*H133,2)</f>
        <v>0</v>
      </c>
      <c r="K133" s="220"/>
      <c r="L133" s="221"/>
      <c r="M133" s="222" t="s">
        <v>19</v>
      </c>
      <c r="N133" s="223" t="s">
        <v>42</v>
      </c>
      <c r="O133" s="81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141</v>
      </c>
      <c r="AT133" s="206" t="s">
        <v>162</v>
      </c>
      <c r="AU133" s="206" t="s">
        <v>79</v>
      </c>
      <c r="AY133" s="14" t="s">
        <v>111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4" t="s">
        <v>79</v>
      </c>
      <c r="BK133" s="207">
        <f>ROUND(I133*H133,2)</f>
        <v>0</v>
      </c>
      <c r="BL133" s="14" t="s">
        <v>110</v>
      </c>
      <c r="BM133" s="206" t="s">
        <v>322</v>
      </c>
    </row>
    <row r="134" s="2" customFormat="1" ht="16.5" customHeight="1">
      <c r="A134" s="35"/>
      <c r="B134" s="36"/>
      <c r="C134" s="213" t="s">
        <v>323</v>
      </c>
      <c r="D134" s="213" t="s">
        <v>162</v>
      </c>
      <c r="E134" s="214" t="s">
        <v>324</v>
      </c>
      <c r="F134" s="215" t="s">
        <v>325</v>
      </c>
      <c r="G134" s="216" t="s">
        <v>115</v>
      </c>
      <c r="H134" s="217">
        <v>1</v>
      </c>
      <c r="I134" s="218"/>
      <c r="J134" s="219">
        <f>ROUND(I134*H134,2)</f>
        <v>0</v>
      </c>
      <c r="K134" s="220"/>
      <c r="L134" s="221"/>
      <c r="M134" s="222" t="s">
        <v>19</v>
      </c>
      <c r="N134" s="223" t="s">
        <v>42</v>
      </c>
      <c r="O134" s="81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141</v>
      </c>
      <c r="AT134" s="206" t="s">
        <v>162</v>
      </c>
      <c r="AU134" s="206" t="s">
        <v>79</v>
      </c>
      <c r="AY134" s="14" t="s">
        <v>111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4" t="s">
        <v>79</v>
      </c>
      <c r="BK134" s="207">
        <f>ROUND(I134*H134,2)</f>
        <v>0</v>
      </c>
      <c r="BL134" s="14" t="s">
        <v>110</v>
      </c>
      <c r="BM134" s="206" t="s">
        <v>326</v>
      </c>
    </row>
    <row r="135" s="2" customFormat="1" ht="16.5" customHeight="1">
      <c r="A135" s="35"/>
      <c r="B135" s="36"/>
      <c r="C135" s="213" t="s">
        <v>235</v>
      </c>
      <c r="D135" s="213" t="s">
        <v>162</v>
      </c>
      <c r="E135" s="214" t="s">
        <v>327</v>
      </c>
      <c r="F135" s="215" t="s">
        <v>328</v>
      </c>
      <c r="G135" s="216" t="s">
        <v>115</v>
      </c>
      <c r="H135" s="217">
        <v>1</v>
      </c>
      <c r="I135" s="218"/>
      <c r="J135" s="219">
        <f>ROUND(I135*H135,2)</f>
        <v>0</v>
      </c>
      <c r="K135" s="220"/>
      <c r="L135" s="221"/>
      <c r="M135" s="222" t="s">
        <v>19</v>
      </c>
      <c r="N135" s="223" t="s">
        <v>42</v>
      </c>
      <c r="O135" s="81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6" t="s">
        <v>141</v>
      </c>
      <c r="AT135" s="206" t="s">
        <v>162</v>
      </c>
      <c r="AU135" s="206" t="s">
        <v>79</v>
      </c>
      <c r="AY135" s="14" t="s">
        <v>111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4" t="s">
        <v>79</v>
      </c>
      <c r="BK135" s="207">
        <f>ROUND(I135*H135,2)</f>
        <v>0</v>
      </c>
      <c r="BL135" s="14" t="s">
        <v>110</v>
      </c>
      <c r="BM135" s="206" t="s">
        <v>329</v>
      </c>
    </row>
    <row r="136" s="2" customFormat="1" ht="24.15" customHeight="1">
      <c r="A136" s="35"/>
      <c r="B136" s="36"/>
      <c r="C136" s="213" t="s">
        <v>330</v>
      </c>
      <c r="D136" s="213" t="s">
        <v>162</v>
      </c>
      <c r="E136" s="214" t="s">
        <v>331</v>
      </c>
      <c r="F136" s="215" t="s">
        <v>332</v>
      </c>
      <c r="G136" s="216" t="s">
        <v>115</v>
      </c>
      <c r="H136" s="217">
        <v>1</v>
      </c>
      <c r="I136" s="218"/>
      <c r="J136" s="219">
        <f>ROUND(I136*H136,2)</f>
        <v>0</v>
      </c>
      <c r="K136" s="220"/>
      <c r="L136" s="221"/>
      <c r="M136" s="222" t="s">
        <v>19</v>
      </c>
      <c r="N136" s="223" t="s">
        <v>42</v>
      </c>
      <c r="O136" s="81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141</v>
      </c>
      <c r="AT136" s="206" t="s">
        <v>162</v>
      </c>
      <c r="AU136" s="206" t="s">
        <v>79</v>
      </c>
      <c r="AY136" s="14" t="s">
        <v>111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4" t="s">
        <v>79</v>
      </c>
      <c r="BK136" s="207">
        <f>ROUND(I136*H136,2)</f>
        <v>0</v>
      </c>
      <c r="BL136" s="14" t="s">
        <v>110</v>
      </c>
      <c r="BM136" s="206" t="s">
        <v>333</v>
      </c>
    </row>
    <row r="137" s="2" customFormat="1" ht="21.75" customHeight="1">
      <c r="A137" s="35"/>
      <c r="B137" s="36"/>
      <c r="C137" s="213" t="s">
        <v>238</v>
      </c>
      <c r="D137" s="213" t="s">
        <v>162</v>
      </c>
      <c r="E137" s="214" t="s">
        <v>334</v>
      </c>
      <c r="F137" s="215" t="s">
        <v>335</v>
      </c>
      <c r="G137" s="216" t="s">
        <v>115</v>
      </c>
      <c r="H137" s="217">
        <v>1</v>
      </c>
      <c r="I137" s="218"/>
      <c r="J137" s="219">
        <f>ROUND(I137*H137,2)</f>
        <v>0</v>
      </c>
      <c r="K137" s="220"/>
      <c r="L137" s="221"/>
      <c r="M137" s="224" t="s">
        <v>19</v>
      </c>
      <c r="N137" s="225" t="s">
        <v>42</v>
      </c>
      <c r="O137" s="21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141</v>
      </c>
      <c r="AT137" s="206" t="s">
        <v>162</v>
      </c>
      <c r="AU137" s="206" t="s">
        <v>79</v>
      </c>
      <c r="AY137" s="14" t="s">
        <v>111</v>
      </c>
      <c r="BE137" s="207">
        <f>IF(N137="základní",J137,0)</f>
        <v>0</v>
      </c>
      <c r="BF137" s="207">
        <f>IF(N137="snížená",J137,0)</f>
        <v>0</v>
      </c>
      <c r="BG137" s="207">
        <f>IF(N137="zákl. přenesená",J137,0)</f>
        <v>0</v>
      </c>
      <c r="BH137" s="207">
        <f>IF(N137="sníž. přenesená",J137,0)</f>
        <v>0</v>
      </c>
      <c r="BI137" s="207">
        <f>IF(N137="nulová",J137,0)</f>
        <v>0</v>
      </c>
      <c r="BJ137" s="14" t="s">
        <v>79</v>
      </c>
      <c r="BK137" s="207">
        <f>ROUND(I137*H137,2)</f>
        <v>0</v>
      </c>
      <c r="BL137" s="14" t="s">
        <v>110</v>
      </c>
      <c r="BM137" s="206" t="s">
        <v>336</v>
      </c>
    </row>
    <row r="138" s="2" customFormat="1" ht="6.96" customHeight="1">
      <c r="A138" s="35"/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WfWJL0R4NbgLiMJKoWgW3Aojjtn8VLGsmfXDNikmjT55H4qr2Dcsftk4YREuagpaT9ox+IpL21Pw84WMIV+/KA==" hashValue="1XzTI8arDQPsZtaNFH6QCXUEHgUwGnoHZbwxnDB3EXzDzZXOc3XOBQZMOWHPhK1Zj4R2GuRRaainrSz3lhP2Zw==" algorithmName="SHA-512" password="CC35"/>
  <autoFilter ref="C79:K13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88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Servis a oprava dobíječů technologických celků OŘ Plzeň 2023-2024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89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337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32</v>
      </c>
      <c r="G12" s="35"/>
      <c r="H12" s="35"/>
      <c r="I12" s="129" t="s">
        <v>23</v>
      </c>
      <c r="J12" s="134" t="str">
        <f>'Rekapitulace stavby'!AN8</f>
        <v>14. 3. 2023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Správa železnic, státní organizace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28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ROUND((SUM(BE81:BE98)),  2)</f>
        <v>0</v>
      </c>
      <c r="G33" s="35"/>
      <c r="H33" s="35"/>
      <c r="I33" s="145">
        <v>0.20999999999999999</v>
      </c>
      <c r="J33" s="144">
        <f>ROUND(((SUM(BE81:BE98))*I33),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ROUND((SUM(BF81:BF98)),  2)</f>
        <v>0</v>
      </c>
      <c r="G34" s="35"/>
      <c r="H34" s="35"/>
      <c r="I34" s="145">
        <v>0.14999999999999999</v>
      </c>
      <c r="J34" s="144">
        <f>ROUND(((SUM(BF81:BF98))*I34),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ROUND((SUM(BG81:BG98)),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ROUND((SUM(BH81:BH98)),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ROUND((SUM(BI81:BI98)),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Servis a oprava dobíječů technologických celků OŘ Plzeň 2023-2024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VON - Vedlejší a ostatní ...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14. 3. 2023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92</v>
      </c>
      <c r="D57" s="159"/>
      <c r="E57" s="159"/>
      <c r="F57" s="159"/>
      <c r="G57" s="159"/>
      <c r="H57" s="159"/>
      <c r="I57" s="159"/>
      <c r="J57" s="160" t="s">
        <v>93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94</v>
      </c>
    </row>
    <row r="60" s="9" customFormat="1" ht="24.96" customHeight="1">
      <c r="A60" s="9"/>
      <c r="B60" s="162"/>
      <c r="C60" s="163"/>
      <c r="D60" s="164" t="s">
        <v>338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2"/>
      <c r="C61" s="163"/>
      <c r="D61" s="164" t="s">
        <v>339</v>
      </c>
      <c r="E61" s="165"/>
      <c r="F61" s="165"/>
      <c r="G61" s="165"/>
      <c r="H61" s="165"/>
      <c r="I61" s="165"/>
      <c r="J61" s="166">
        <f>J92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96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Servis a oprava dobíječů technologických celků OŘ Plzeň 2023-2024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89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VON - Vedlejší a ostatní ...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29" t="s">
        <v>23</v>
      </c>
      <c r="J75" s="69" t="str">
        <f>IF(J12="","",J12)</f>
        <v>14. 3. 2023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>Správa železnic, státní organizace</v>
      </c>
      <c r="G77" s="37"/>
      <c r="H77" s="37"/>
      <c r="I77" s="29" t="s">
        <v>31</v>
      </c>
      <c r="J77" s="33" t="str">
        <f>E21</f>
        <v xml:space="preserve"> 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29</v>
      </c>
      <c r="D78" s="37"/>
      <c r="E78" s="37"/>
      <c r="F78" s="24" t="str">
        <f>IF(E18="","",E18)</f>
        <v>Vyplň údaj</v>
      </c>
      <c r="G78" s="37"/>
      <c r="H78" s="37"/>
      <c r="I78" s="29" t="s">
        <v>34</v>
      </c>
      <c r="J78" s="33" t="str">
        <f>E24</f>
        <v xml:space="preserve"> 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68"/>
      <c r="B80" s="169"/>
      <c r="C80" s="170" t="s">
        <v>97</v>
      </c>
      <c r="D80" s="171" t="s">
        <v>56</v>
      </c>
      <c r="E80" s="171" t="s">
        <v>52</v>
      </c>
      <c r="F80" s="171" t="s">
        <v>53</v>
      </c>
      <c r="G80" s="171" t="s">
        <v>98</v>
      </c>
      <c r="H80" s="171" t="s">
        <v>99</v>
      </c>
      <c r="I80" s="171" t="s">
        <v>100</v>
      </c>
      <c r="J80" s="172" t="s">
        <v>93</v>
      </c>
      <c r="K80" s="173" t="s">
        <v>101</v>
      </c>
      <c r="L80" s="174"/>
      <c r="M80" s="89" t="s">
        <v>19</v>
      </c>
      <c r="N80" s="90" t="s">
        <v>41</v>
      </c>
      <c r="O80" s="90" t="s">
        <v>102</v>
      </c>
      <c r="P80" s="90" t="s">
        <v>103</v>
      </c>
      <c r="Q80" s="90" t="s">
        <v>104</v>
      </c>
      <c r="R80" s="90" t="s">
        <v>105</v>
      </c>
      <c r="S80" s="90" t="s">
        <v>106</v>
      </c>
      <c r="T80" s="91" t="s">
        <v>107</v>
      </c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</row>
    <row r="81" s="2" customFormat="1" ht="22.8" customHeight="1">
      <c r="A81" s="35"/>
      <c r="B81" s="36"/>
      <c r="C81" s="96" t="s">
        <v>108</v>
      </c>
      <c r="D81" s="37"/>
      <c r="E81" s="37"/>
      <c r="F81" s="37"/>
      <c r="G81" s="37"/>
      <c r="H81" s="37"/>
      <c r="I81" s="37"/>
      <c r="J81" s="175">
        <f>BK81</f>
        <v>0</v>
      </c>
      <c r="K81" s="37"/>
      <c r="L81" s="41"/>
      <c r="M81" s="92"/>
      <c r="N81" s="176"/>
      <c r="O81" s="93"/>
      <c r="P81" s="177">
        <f>P82+P92</f>
        <v>0</v>
      </c>
      <c r="Q81" s="93"/>
      <c r="R81" s="177">
        <f>R82+R92</f>
        <v>0</v>
      </c>
      <c r="S81" s="93"/>
      <c r="T81" s="178">
        <f>T82+T92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70</v>
      </c>
      <c r="AU81" s="14" t="s">
        <v>94</v>
      </c>
      <c r="BK81" s="179">
        <f>BK82+BK92</f>
        <v>0</v>
      </c>
    </row>
    <row r="82" s="11" customFormat="1" ht="25.92" customHeight="1">
      <c r="A82" s="11"/>
      <c r="B82" s="180"/>
      <c r="C82" s="181"/>
      <c r="D82" s="182" t="s">
        <v>70</v>
      </c>
      <c r="E82" s="183" t="s">
        <v>109</v>
      </c>
      <c r="F82" s="183" t="s">
        <v>340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SUM(P83:P91)</f>
        <v>0</v>
      </c>
      <c r="Q82" s="188"/>
      <c r="R82" s="189">
        <f>SUM(R83:R91)</f>
        <v>0</v>
      </c>
      <c r="S82" s="188"/>
      <c r="T82" s="190">
        <f>SUM(T83:T91)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110</v>
      </c>
      <c r="AT82" s="192" t="s">
        <v>70</v>
      </c>
      <c r="AU82" s="192" t="s">
        <v>71</v>
      </c>
      <c r="AY82" s="191" t="s">
        <v>111</v>
      </c>
      <c r="BK82" s="193">
        <f>SUM(BK83:BK91)</f>
        <v>0</v>
      </c>
    </row>
    <row r="83" s="2" customFormat="1" ht="55.5" customHeight="1">
      <c r="A83" s="35"/>
      <c r="B83" s="36"/>
      <c r="C83" s="194" t="s">
        <v>79</v>
      </c>
      <c r="D83" s="194" t="s">
        <v>112</v>
      </c>
      <c r="E83" s="195" t="s">
        <v>341</v>
      </c>
      <c r="F83" s="196" t="s">
        <v>342</v>
      </c>
      <c r="G83" s="197" t="s">
        <v>115</v>
      </c>
      <c r="H83" s="198">
        <v>1</v>
      </c>
      <c r="I83" s="199"/>
      <c r="J83" s="200">
        <f>ROUND(I83*H83,2)</f>
        <v>0</v>
      </c>
      <c r="K83" s="201"/>
      <c r="L83" s="41"/>
      <c r="M83" s="202" t="s">
        <v>19</v>
      </c>
      <c r="N83" s="203" t="s">
        <v>42</v>
      </c>
      <c r="O83" s="81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6" t="s">
        <v>116</v>
      </c>
      <c r="AT83" s="206" t="s">
        <v>112</v>
      </c>
      <c r="AU83" s="206" t="s">
        <v>79</v>
      </c>
      <c r="AY83" s="14" t="s">
        <v>111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4" t="s">
        <v>79</v>
      </c>
      <c r="BK83" s="207">
        <f>ROUND(I83*H83,2)</f>
        <v>0</v>
      </c>
      <c r="BL83" s="14" t="s">
        <v>116</v>
      </c>
      <c r="BM83" s="206" t="s">
        <v>81</v>
      </c>
    </row>
    <row r="84" s="2" customFormat="1">
      <c r="A84" s="35"/>
      <c r="B84" s="36"/>
      <c r="C84" s="37"/>
      <c r="D84" s="226" t="s">
        <v>343</v>
      </c>
      <c r="E84" s="37"/>
      <c r="F84" s="227" t="s">
        <v>344</v>
      </c>
      <c r="G84" s="37"/>
      <c r="H84" s="37"/>
      <c r="I84" s="228"/>
      <c r="J84" s="37"/>
      <c r="K84" s="37"/>
      <c r="L84" s="41"/>
      <c r="M84" s="229"/>
      <c r="N84" s="230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343</v>
      </c>
      <c r="AU84" s="14" t="s">
        <v>79</v>
      </c>
    </row>
    <row r="85" s="2" customFormat="1" ht="62.7" customHeight="1">
      <c r="A85" s="35"/>
      <c r="B85" s="36"/>
      <c r="C85" s="194" t="s">
        <v>81</v>
      </c>
      <c r="D85" s="194" t="s">
        <v>112</v>
      </c>
      <c r="E85" s="195" t="s">
        <v>345</v>
      </c>
      <c r="F85" s="196" t="s">
        <v>346</v>
      </c>
      <c r="G85" s="197" t="s">
        <v>115</v>
      </c>
      <c r="H85" s="198">
        <v>546</v>
      </c>
      <c r="I85" s="199"/>
      <c r="J85" s="200">
        <f>ROUND(I85*H85,2)</f>
        <v>0</v>
      </c>
      <c r="K85" s="201"/>
      <c r="L85" s="41"/>
      <c r="M85" s="202" t="s">
        <v>19</v>
      </c>
      <c r="N85" s="203" t="s">
        <v>42</v>
      </c>
      <c r="O85" s="81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6" t="s">
        <v>116</v>
      </c>
      <c r="AT85" s="206" t="s">
        <v>112</v>
      </c>
      <c r="AU85" s="206" t="s">
        <v>79</v>
      </c>
      <c r="AY85" s="14" t="s">
        <v>111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4" t="s">
        <v>79</v>
      </c>
      <c r="BK85" s="207">
        <f>ROUND(I85*H85,2)</f>
        <v>0</v>
      </c>
      <c r="BL85" s="14" t="s">
        <v>116</v>
      </c>
      <c r="BM85" s="206" t="s">
        <v>110</v>
      </c>
    </row>
    <row r="86" s="2" customFormat="1">
      <c r="A86" s="35"/>
      <c r="B86" s="36"/>
      <c r="C86" s="37"/>
      <c r="D86" s="226" t="s">
        <v>343</v>
      </c>
      <c r="E86" s="37"/>
      <c r="F86" s="227" t="s">
        <v>344</v>
      </c>
      <c r="G86" s="37"/>
      <c r="H86" s="37"/>
      <c r="I86" s="228"/>
      <c r="J86" s="37"/>
      <c r="K86" s="37"/>
      <c r="L86" s="41"/>
      <c r="M86" s="229"/>
      <c r="N86" s="230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343</v>
      </c>
      <c r="AU86" s="14" t="s">
        <v>79</v>
      </c>
    </row>
    <row r="87" s="2" customFormat="1" ht="62.7" customHeight="1">
      <c r="A87" s="35"/>
      <c r="B87" s="36"/>
      <c r="C87" s="194" t="s">
        <v>121</v>
      </c>
      <c r="D87" s="194" t="s">
        <v>112</v>
      </c>
      <c r="E87" s="195" t="s">
        <v>347</v>
      </c>
      <c r="F87" s="196" t="s">
        <v>348</v>
      </c>
      <c r="G87" s="197" t="s">
        <v>349</v>
      </c>
      <c r="H87" s="198">
        <v>1</v>
      </c>
      <c r="I87" s="199"/>
      <c r="J87" s="200">
        <f>ROUND(I87*H87,2)</f>
        <v>0</v>
      </c>
      <c r="K87" s="201"/>
      <c r="L87" s="41"/>
      <c r="M87" s="202" t="s">
        <v>19</v>
      </c>
      <c r="N87" s="203" t="s">
        <v>42</v>
      </c>
      <c r="O87" s="81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6" t="s">
        <v>116</v>
      </c>
      <c r="AT87" s="206" t="s">
        <v>112</v>
      </c>
      <c r="AU87" s="206" t="s">
        <v>79</v>
      </c>
      <c r="AY87" s="14" t="s">
        <v>111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4" t="s">
        <v>79</v>
      </c>
      <c r="BK87" s="207">
        <f>ROUND(I87*H87,2)</f>
        <v>0</v>
      </c>
      <c r="BL87" s="14" t="s">
        <v>116</v>
      </c>
      <c r="BM87" s="206" t="s">
        <v>132</v>
      </c>
    </row>
    <row r="88" s="2" customFormat="1">
      <c r="A88" s="35"/>
      <c r="B88" s="36"/>
      <c r="C88" s="37"/>
      <c r="D88" s="226" t="s">
        <v>343</v>
      </c>
      <c r="E88" s="37"/>
      <c r="F88" s="227" t="s">
        <v>350</v>
      </c>
      <c r="G88" s="37"/>
      <c r="H88" s="37"/>
      <c r="I88" s="228"/>
      <c r="J88" s="37"/>
      <c r="K88" s="37"/>
      <c r="L88" s="41"/>
      <c r="M88" s="229"/>
      <c r="N88" s="230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343</v>
      </c>
      <c r="AU88" s="14" t="s">
        <v>79</v>
      </c>
    </row>
    <row r="89" s="2" customFormat="1" ht="62.7" customHeight="1">
      <c r="A89" s="35"/>
      <c r="B89" s="36"/>
      <c r="C89" s="194" t="s">
        <v>110</v>
      </c>
      <c r="D89" s="194" t="s">
        <v>112</v>
      </c>
      <c r="E89" s="195" t="s">
        <v>351</v>
      </c>
      <c r="F89" s="196" t="s">
        <v>352</v>
      </c>
      <c r="G89" s="197" t="s">
        <v>349</v>
      </c>
      <c r="H89" s="198">
        <v>1</v>
      </c>
      <c r="I89" s="199"/>
      <c r="J89" s="200">
        <f>ROUND(I89*H89,2)</f>
        <v>0</v>
      </c>
      <c r="K89" s="201"/>
      <c r="L89" s="41"/>
      <c r="M89" s="202" t="s">
        <v>19</v>
      </c>
      <c r="N89" s="203" t="s">
        <v>42</v>
      </c>
      <c r="O89" s="81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6" t="s">
        <v>116</v>
      </c>
      <c r="AT89" s="206" t="s">
        <v>112</v>
      </c>
      <c r="AU89" s="206" t="s">
        <v>79</v>
      </c>
      <c r="AY89" s="14" t="s">
        <v>111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4" t="s">
        <v>79</v>
      </c>
      <c r="BK89" s="207">
        <f>ROUND(I89*H89,2)</f>
        <v>0</v>
      </c>
      <c r="BL89" s="14" t="s">
        <v>116</v>
      </c>
      <c r="BM89" s="206" t="s">
        <v>141</v>
      </c>
    </row>
    <row r="90" s="2" customFormat="1">
      <c r="A90" s="35"/>
      <c r="B90" s="36"/>
      <c r="C90" s="37"/>
      <c r="D90" s="226" t="s">
        <v>343</v>
      </c>
      <c r="E90" s="37"/>
      <c r="F90" s="227" t="s">
        <v>350</v>
      </c>
      <c r="G90" s="37"/>
      <c r="H90" s="37"/>
      <c r="I90" s="228"/>
      <c r="J90" s="37"/>
      <c r="K90" s="37"/>
      <c r="L90" s="41"/>
      <c r="M90" s="229"/>
      <c r="N90" s="230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343</v>
      </c>
      <c r="AU90" s="14" t="s">
        <v>79</v>
      </c>
    </row>
    <row r="91" s="2" customFormat="1" ht="44.25" customHeight="1">
      <c r="A91" s="35"/>
      <c r="B91" s="36"/>
      <c r="C91" s="194" t="s">
        <v>128</v>
      </c>
      <c r="D91" s="194" t="s">
        <v>112</v>
      </c>
      <c r="E91" s="195" t="s">
        <v>353</v>
      </c>
      <c r="F91" s="196" t="s">
        <v>354</v>
      </c>
      <c r="G91" s="197" t="s">
        <v>349</v>
      </c>
      <c r="H91" s="198">
        <v>1</v>
      </c>
      <c r="I91" s="199"/>
      <c r="J91" s="200">
        <f>ROUND(I91*H91,2)</f>
        <v>0</v>
      </c>
      <c r="K91" s="201"/>
      <c r="L91" s="41"/>
      <c r="M91" s="202" t="s">
        <v>19</v>
      </c>
      <c r="N91" s="203" t="s">
        <v>42</v>
      </c>
      <c r="O91" s="81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6" t="s">
        <v>116</v>
      </c>
      <c r="AT91" s="206" t="s">
        <v>112</v>
      </c>
      <c r="AU91" s="206" t="s">
        <v>79</v>
      </c>
      <c r="AY91" s="14" t="s">
        <v>111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4" t="s">
        <v>79</v>
      </c>
      <c r="BK91" s="207">
        <f>ROUND(I91*H91,2)</f>
        <v>0</v>
      </c>
      <c r="BL91" s="14" t="s">
        <v>116</v>
      </c>
      <c r="BM91" s="206" t="s">
        <v>148</v>
      </c>
    </row>
    <row r="92" s="11" customFormat="1" ht="25.92" customHeight="1">
      <c r="A92" s="11"/>
      <c r="B92" s="180"/>
      <c r="C92" s="181"/>
      <c r="D92" s="182" t="s">
        <v>70</v>
      </c>
      <c r="E92" s="183" t="s">
        <v>355</v>
      </c>
      <c r="F92" s="183" t="s">
        <v>356</v>
      </c>
      <c r="G92" s="181"/>
      <c r="H92" s="181"/>
      <c r="I92" s="184"/>
      <c r="J92" s="185">
        <f>BK92</f>
        <v>0</v>
      </c>
      <c r="K92" s="181"/>
      <c r="L92" s="186"/>
      <c r="M92" s="187"/>
      <c r="N92" s="188"/>
      <c r="O92" s="188"/>
      <c r="P92" s="189">
        <f>SUM(P93:P98)</f>
        <v>0</v>
      </c>
      <c r="Q92" s="188"/>
      <c r="R92" s="189">
        <f>SUM(R93:R98)</f>
        <v>0</v>
      </c>
      <c r="S92" s="188"/>
      <c r="T92" s="190">
        <f>SUM(T93:T98)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1" t="s">
        <v>128</v>
      </c>
      <c r="AT92" s="192" t="s">
        <v>70</v>
      </c>
      <c r="AU92" s="192" t="s">
        <v>71</v>
      </c>
      <c r="AY92" s="191" t="s">
        <v>111</v>
      </c>
      <c r="BK92" s="193">
        <f>SUM(BK93:BK98)</f>
        <v>0</v>
      </c>
    </row>
    <row r="93" s="2" customFormat="1" ht="44.25" customHeight="1">
      <c r="A93" s="35"/>
      <c r="B93" s="36"/>
      <c r="C93" s="194" t="s">
        <v>132</v>
      </c>
      <c r="D93" s="194" t="s">
        <v>112</v>
      </c>
      <c r="E93" s="195" t="s">
        <v>357</v>
      </c>
      <c r="F93" s="196" t="s">
        <v>358</v>
      </c>
      <c r="G93" s="197" t="s">
        <v>359</v>
      </c>
      <c r="H93" s="231"/>
      <c r="I93" s="199"/>
      <c r="J93" s="200">
        <f>ROUND(I93*H93,2)</f>
        <v>0</v>
      </c>
      <c r="K93" s="201"/>
      <c r="L93" s="41"/>
      <c r="M93" s="202" t="s">
        <v>19</v>
      </c>
      <c r="N93" s="203" t="s">
        <v>42</v>
      </c>
      <c r="O93" s="81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6" t="s">
        <v>110</v>
      </c>
      <c r="AT93" s="206" t="s">
        <v>112</v>
      </c>
      <c r="AU93" s="206" t="s">
        <v>79</v>
      </c>
      <c r="AY93" s="14" t="s">
        <v>111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4" t="s">
        <v>79</v>
      </c>
      <c r="BK93" s="207">
        <f>ROUND(I93*H93,2)</f>
        <v>0</v>
      </c>
      <c r="BL93" s="14" t="s">
        <v>110</v>
      </c>
      <c r="BM93" s="206" t="s">
        <v>136</v>
      </c>
    </row>
    <row r="94" s="2" customFormat="1">
      <c r="A94" s="35"/>
      <c r="B94" s="36"/>
      <c r="C94" s="37"/>
      <c r="D94" s="226" t="s">
        <v>343</v>
      </c>
      <c r="E94" s="37"/>
      <c r="F94" s="227" t="s">
        <v>360</v>
      </c>
      <c r="G94" s="37"/>
      <c r="H94" s="37"/>
      <c r="I94" s="228"/>
      <c r="J94" s="37"/>
      <c r="K94" s="37"/>
      <c r="L94" s="41"/>
      <c r="M94" s="229"/>
      <c r="N94" s="230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343</v>
      </c>
      <c r="AU94" s="14" t="s">
        <v>79</v>
      </c>
    </row>
    <row r="95" s="2" customFormat="1" ht="49.05" customHeight="1">
      <c r="A95" s="35"/>
      <c r="B95" s="36"/>
      <c r="C95" s="194" t="s">
        <v>137</v>
      </c>
      <c r="D95" s="194" t="s">
        <v>112</v>
      </c>
      <c r="E95" s="195" t="s">
        <v>361</v>
      </c>
      <c r="F95" s="196" t="s">
        <v>362</v>
      </c>
      <c r="G95" s="197" t="s">
        <v>359</v>
      </c>
      <c r="H95" s="231"/>
      <c r="I95" s="199"/>
      <c r="J95" s="200">
        <f>ROUND(I95*H95,2)</f>
        <v>0</v>
      </c>
      <c r="K95" s="201"/>
      <c r="L95" s="41"/>
      <c r="M95" s="202" t="s">
        <v>19</v>
      </c>
      <c r="N95" s="203" t="s">
        <v>42</v>
      </c>
      <c r="O95" s="81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6" t="s">
        <v>110</v>
      </c>
      <c r="AT95" s="206" t="s">
        <v>112</v>
      </c>
      <c r="AU95" s="206" t="s">
        <v>79</v>
      </c>
      <c r="AY95" s="14" t="s">
        <v>111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4" t="s">
        <v>79</v>
      </c>
      <c r="BK95" s="207">
        <f>ROUND(I95*H95,2)</f>
        <v>0</v>
      </c>
      <c r="BL95" s="14" t="s">
        <v>110</v>
      </c>
      <c r="BM95" s="206" t="s">
        <v>140</v>
      </c>
    </row>
    <row r="96" s="2" customFormat="1">
      <c r="A96" s="35"/>
      <c r="B96" s="36"/>
      <c r="C96" s="37"/>
      <c r="D96" s="226" t="s">
        <v>343</v>
      </c>
      <c r="E96" s="37"/>
      <c r="F96" s="227" t="s">
        <v>360</v>
      </c>
      <c r="G96" s="37"/>
      <c r="H96" s="37"/>
      <c r="I96" s="228"/>
      <c r="J96" s="37"/>
      <c r="K96" s="37"/>
      <c r="L96" s="41"/>
      <c r="M96" s="229"/>
      <c r="N96" s="230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343</v>
      </c>
      <c r="AU96" s="14" t="s">
        <v>79</v>
      </c>
    </row>
    <row r="97" s="2" customFormat="1" ht="16.5" customHeight="1">
      <c r="A97" s="35"/>
      <c r="B97" s="36"/>
      <c r="C97" s="194" t="s">
        <v>141</v>
      </c>
      <c r="D97" s="194" t="s">
        <v>112</v>
      </c>
      <c r="E97" s="195" t="s">
        <v>363</v>
      </c>
      <c r="F97" s="196" t="s">
        <v>364</v>
      </c>
      <c r="G97" s="197" t="s">
        <v>359</v>
      </c>
      <c r="H97" s="231"/>
      <c r="I97" s="199"/>
      <c r="J97" s="200">
        <f>ROUND(I97*H97,2)</f>
        <v>0</v>
      </c>
      <c r="K97" s="201"/>
      <c r="L97" s="41"/>
      <c r="M97" s="202" t="s">
        <v>19</v>
      </c>
      <c r="N97" s="203" t="s">
        <v>42</v>
      </c>
      <c r="O97" s="81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6" t="s">
        <v>110</v>
      </c>
      <c r="AT97" s="206" t="s">
        <v>112</v>
      </c>
      <c r="AU97" s="206" t="s">
        <v>79</v>
      </c>
      <c r="AY97" s="14" t="s">
        <v>111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4" t="s">
        <v>79</v>
      </c>
      <c r="BK97" s="207">
        <f>ROUND(I97*H97,2)</f>
        <v>0</v>
      </c>
      <c r="BL97" s="14" t="s">
        <v>110</v>
      </c>
      <c r="BM97" s="206" t="s">
        <v>117</v>
      </c>
    </row>
    <row r="98" s="2" customFormat="1">
      <c r="A98" s="35"/>
      <c r="B98" s="36"/>
      <c r="C98" s="37"/>
      <c r="D98" s="226" t="s">
        <v>343</v>
      </c>
      <c r="E98" s="37"/>
      <c r="F98" s="227" t="s">
        <v>365</v>
      </c>
      <c r="G98" s="37"/>
      <c r="H98" s="37"/>
      <c r="I98" s="228"/>
      <c r="J98" s="37"/>
      <c r="K98" s="37"/>
      <c r="L98" s="41"/>
      <c r="M98" s="232"/>
      <c r="N98" s="233"/>
      <c r="O98" s="210"/>
      <c r="P98" s="210"/>
      <c r="Q98" s="210"/>
      <c r="R98" s="210"/>
      <c r="S98" s="210"/>
      <c r="T98" s="234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343</v>
      </c>
      <c r="AU98" s="14" t="s">
        <v>79</v>
      </c>
    </row>
    <row r="99" s="2" customFormat="1" ht="6.96" customHeight="1">
      <c r="A99" s="35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41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sheet="1" autoFilter="0" formatColumns="0" formatRows="0" objects="1" scenarios="1" spinCount="100000" saltValue="rTxUZCM9XdplfH2IwxM0g+Hg+SCrFWqAsDjgcMSvDJblkN03PbKeJIF9QAxYlfqprXe9PcZCp7HTcHLfnyspHg==" hashValue="sYxEM47vjTlBtc+bTLRyTSdbVqx2eMQrkWHinryCpobEQmblKM7299uHHO+zBZpA/KYxIuIdJGxLVq1cSbJnLA==" algorithmName="SHA-512" password="CC35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2" customFormat="1" ht="45" customHeight="1">
      <c r="B3" s="239"/>
      <c r="C3" s="240" t="s">
        <v>366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367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368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369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370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371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372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373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374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375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376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78</v>
      </c>
      <c r="F18" s="246" t="s">
        <v>377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378</v>
      </c>
      <c r="F19" s="246" t="s">
        <v>379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380</v>
      </c>
      <c r="F20" s="246" t="s">
        <v>381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85</v>
      </c>
      <c r="F21" s="246" t="s">
        <v>382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109</v>
      </c>
      <c r="F22" s="246" t="s">
        <v>383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384</v>
      </c>
      <c r="F23" s="246" t="s">
        <v>385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386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387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388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389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390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391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392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393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394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97</v>
      </c>
      <c r="F36" s="246"/>
      <c r="G36" s="246" t="s">
        <v>395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396</v>
      </c>
      <c r="F37" s="246"/>
      <c r="G37" s="246" t="s">
        <v>397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52</v>
      </c>
      <c r="F38" s="246"/>
      <c r="G38" s="246" t="s">
        <v>398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53</v>
      </c>
      <c r="F39" s="246"/>
      <c r="G39" s="246" t="s">
        <v>399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98</v>
      </c>
      <c r="F40" s="246"/>
      <c r="G40" s="246" t="s">
        <v>400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99</v>
      </c>
      <c r="F41" s="246"/>
      <c r="G41" s="246" t="s">
        <v>401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402</v>
      </c>
      <c r="F42" s="246"/>
      <c r="G42" s="246" t="s">
        <v>403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404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405</v>
      </c>
      <c r="F44" s="246"/>
      <c r="G44" s="246" t="s">
        <v>406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101</v>
      </c>
      <c r="F45" s="246"/>
      <c r="G45" s="246" t="s">
        <v>407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408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409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410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411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412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413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414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415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416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417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418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419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420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421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422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423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424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425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426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427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428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429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430</v>
      </c>
      <c r="D76" s="264"/>
      <c r="E76" s="264"/>
      <c r="F76" s="264" t="s">
        <v>431</v>
      </c>
      <c r="G76" s="265"/>
      <c r="H76" s="264" t="s">
        <v>53</v>
      </c>
      <c r="I76" s="264" t="s">
        <v>56</v>
      </c>
      <c r="J76" s="264" t="s">
        <v>432</v>
      </c>
      <c r="K76" s="263"/>
    </row>
    <row r="77" s="1" customFormat="1" ht="17.25" customHeight="1">
      <c r="B77" s="261"/>
      <c r="C77" s="266" t="s">
        <v>433</v>
      </c>
      <c r="D77" s="266"/>
      <c r="E77" s="266"/>
      <c r="F77" s="267" t="s">
        <v>434</v>
      </c>
      <c r="G77" s="268"/>
      <c r="H77" s="266"/>
      <c r="I77" s="266"/>
      <c r="J77" s="266" t="s">
        <v>435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52</v>
      </c>
      <c r="D79" s="271"/>
      <c r="E79" s="271"/>
      <c r="F79" s="272" t="s">
        <v>436</v>
      </c>
      <c r="G79" s="273"/>
      <c r="H79" s="249" t="s">
        <v>437</v>
      </c>
      <c r="I79" s="249" t="s">
        <v>438</v>
      </c>
      <c r="J79" s="249">
        <v>20</v>
      </c>
      <c r="K79" s="263"/>
    </row>
    <row r="80" s="1" customFormat="1" ht="15" customHeight="1">
      <c r="B80" s="261"/>
      <c r="C80" s="249" t="s">
        <v>439</v>
      </c>
      <c r="D80" s="249"/>
      <c r="E80" s="249"/>
      <c r="F80" s="272" t="s">
        <v>436</v>
      </c>
      <c r="G80" s="273"/>
      <c r="H80" s="249" t="s">
        <v>440</v>
      </c>
      <c r="I80" s="249" t="s">
        <v>438</v>
      </c>
      <c r="J80" s="249">
        <v>120</v>
      </c>
      <c r="K80" s="263"/>
    </row>
    <row r="81" s="1" customFormat="1" ht="15" customHeight="1">
      <c r="B81" s="274"/>
      <c r="C81" s="249" t="s">
        <v>441</v>
      </c>
      <c r="D81" s="249"/>
      <c r="E81" s="249"/>
      <c r="F81" s="272" t="s">
        <v>442</v>
      </c>
      <c r="G81" s="273"/>
      <c r="H81" s="249" t="s">
        <v>443</v>
      </c>
      <c r="I81" s="249" t="s">
        <v>438</v>
      </c>
      <c r="J81" s="249">
        <v>50</v>
      </c>
      <c r="K81" s="263"/>
    </row>
    <row r="82" s="1" customFormat="1" ht="15" customHeight="1">
      <c r="B82" s="274"/>
      <c r="C82" s="249" t="s">
        <v>444</v>
      </c>
      <c r="D82" s="249"/>
      <c r="E82" s="249"/>
      <c r="F82" s="272" t="s">
        <v>436</v>
      </c>
      <c r="G82" s="273"/>
      <c r="H82" s="249" t="s">
        <v>445</v>
      </c>
      <c r="I82" s="249" t="s">
        <v>446</v>
      </c>
      <c r="J82" s="249"/>
      <c r="K82" s="263"/>
    </row>
    <row r="83" s="1" customFormat="1" ht="15" customHeight="1">
      <c r="B83" s="274"/>
      <c r="C83" s="275" t="s">
        <v>447</v>
      </c>
      <c r="D83" s="275"/>
      <c r="E83" s="275"/>
      <c r="F83" s="276" t="s">
        <v>442</v>
      </c>
      <c r="G83" s="275"/>
      <c r="H83" s="275" t="s">
        <v>448</v>
      </c>
      <c r="I83" s="275" t="s">
        <v>438</v>
      </c>
      <c r="J83" s="275">
        <v>15</v>
      </c>
      <c r="K83" s="263"/>
    </row>
    <row r="84" s="1" customFormat="1" ht="15" customHeight="1">
      <c r="B84" s="274"/>
      <c r="C84" s="275" t="s">
        <v>449</v>
      </c>
      <c r="D84" s="275"/>
      <c r="E84" s="275"/>
      <c r="F84" s="276" t="s">
        <v>442</v>
      </c>
      <c r="G84" s="275"/>
      <c r="H84" s="275" t="s">
        <v>450</v>
      </c>
      <c r="I84" s="275" t="s">
        <v>438</v>
      </c>
      <c r="J84" s="275">
        <v>15</v>
      </c>
      <c r="K84" s="263"/>
    </row>
    <row r="85" s="1" customFormat="1" ht="15" customHeight="1">
      <c r="B85" s="274"/>
      <c r="C85" s="275" t="s">
        <v>451</v>
      </c>
      <c r="D85" s="275"/>
      <c r="E85" s="275"/>
      <c r="F85" s="276" t="s">
        <v>442</v>
      </c>
      <c r="G85" s="275"/>
      <c r="H85" s="275" t="s">
        <v>452</v>
      </c>
      <c r="I85" s="275" t="s">
        <v>438</v>
      </c>
      <c r="J85" s="275">
        <v>20</v>
      </c>
      <c r="K85" s="263"/>
    </row>
    <row r="86" s="1" customFormat="1" ht="15" customHeight="1">
      <c r="B86" s="274"/>
      <c r="C86" s="275" t="s">
        <v>453</v>
      </c>
      <c r="D86" s="275"/>
      <c r="E86" s="275"/>
      <c r="F86" s="276" t="s">
        <v>442</v>
      </c>
      <c r="G86" s="275"/>
      <c r="H86" s="275" t="s">
        <v>454</v>
      </c>
      <c r="I86" s="275" t="s">
        <v>438</v>
      </c>
      <c r="J86" s="275">
        <v>20</v>
      </c>
      <c r="K86" s="263"/>
    </row>
    <row r="87" s="1" customFormat="1" ht="15" customHeight="1">
      <c r="B87" s="274"/>
      <c r="C87" s="249" t="s">
        <v>455</v>
      </c>
      <c r="D87" s="249"/>
      <c r="E87" s="249"/>
      <c r="F87" s="272" t="s">
        <v>442</v>
      </c>
      <c r="G87" s="273"/>
      <c r="H87" s="249" t="s">
        <v>456</v>
      </c>
      <c r="I87" s="249" t="s">
        <v>438</v>
      </c>
      <c r="J87" s="249">
        <v>50</v>
      </c>
      <c r="K87" s="263"/>
    </row>
    <row r="88" s="1" customFormat="1" ht="15" customHeight="1">
      <c r="B88" s="274"/>
      <c r="C88" s="249" t="s">
        <v>457</v>
      </c>
      <c r="D88" s="249"/>
      <c r="E88" s="249"/>
      <c r="F88" s="272" t="s">
        <v>442</v>
      </c>
      <c r="G88" s="273"/>
      <c r="H88" s="249" t="s">
        <v>458</v>
      </c>
      <c r="I88" s="249" t="s">
        <v>438</v>
      </c>
      <c r="J88" s="249">
        <v>20</v>
      </c>
      <c r="K88" s="263"/>
    </row>
    <row r="89" s="1" customFormat="1" ht="15" customHeight="1">
      <c r="B89" s="274"/>
      <c r="C89" s="249" t="s">
        <v>459</v>
      </c>
      <c r="D89" s="249"/>
      <c r="E89" s="249"/>
      <c r="F89" s="272" t="s">
        <v>442</v>
      </c>
      <c r="G89" s="273"/>
      <c r="H89" s="249" t="s">
        <v>460</v>
      </c>
      <c r="I89" s="249" t="s">
        <v>438</v>
      </c>
      <c r="J89" s="249">
        <v>20</v>
      </c>
      <c r="K89" s="263"/>
    </row>
    <row r="90" s="1" customFormat="1" ht="15" customHeight="1">
      <c r="B90" s="274"/>
      <c r="C90" s="249" t="s">
        <v>461</v>
      </c>
      <c r="D90" s="249"/>
      <c r="E90" s="249"/>
      <c r="F90" s="272" t="s">
        <v>442</v>
      </c>
      <c r="G90" s="273"/>
      <c r="H90" s="249" t="s">
        <v>462</v>
      </c>
      <c r="I90" s="249" t="s">
        <v>438</v>
      </c>
      <c r="J90" s="249">
        <v>50</v>
      </c>
      <c r="K90" s="263"/>
    </row>
    <row r="91" s="1" customFormat="1" ht="15" customHeight="1">
      <c r="B91" s="274"/>
      <c r="C91" s="249" t="s">
        <v>463</v>
      </c>
      <c r="D91" s="249"/>
      <c r="E91" s="249"/>
      <c r="F91" s="272" t="s">
        <v>442</v>
      </c>
      <c r="G91" s="273"/>
      <c r="H91" s="249" t="s">
        <v>463</v>
      </c>
      <c r="I91" s="249" t="s">
        <v>438</v>
      </c>
      <c r="J91" s="249">
        <v>50</v>
      </c>
      <c r="K91" s="263"/>
    </row>
    <row r="92" s="1" customFormat="1" ht="15" customHeight="1">
      <c r="B92" s="274"/>
      <c r="C92" s="249" t="s">
        <v>464</v>
      </c>
      <c r="D92" s="249"/>
      <c r="E92" s="249"/>
      <c r="F92" s="272" t="s">
        <v>442</v>
      </c>
      <c r="G92" s="273"/>
      <c r="H92" s="249" t="s">
        <v>465</v>
      </c>
      <c r="I92" s="249" t="s">
        <v>438</v>
      </c>
      <c r="J92" s="249">
        <v>255</v>
      </c>
      <c r="K92" s="263"/>
    </row>
    <row r="93" s="1" customFormat="1" ht="15" customHeight="1">
      <c r="B93" s="274"/>
      <c r="C93" s="249" t="s">
        <v>466</v>
      </c>
      <c r="D93" s="249"/>
      <c r="E93" s="249"/>
      <c r="F93" s="272" t="s">
        <v>436</v>
      </c>
      <c r="G93" s="273"/>
      <c r="H93" s="249" t="s">
        <v>467</v>
      </c>
      <c r="I93" s="249" t="s">
        <v>468</v>
      </c>
      <c r="J93" s="249"/>
      <c r="K93" s="263"/>
    </row>
    <row r="94" s="1" customFormat="1" ht="15" customHeight="1">
      <c r="B94" s="274"/>
      <c r="C94" s="249" t="s">
        <v>469</v>
      </c>
      <c r="D94" s="249"/>
      <c r="E94" s="249"/>
      <c r="F94" s="272" t="s">
        <v>436</v>
      </c>
      <c r="G94" s="273"/>
      <c r="H94" s="249" t="s">
        <v>470</v>
      </c>
      <c r="I94" s="249" t="s">
        <v>471</v>
      </c>
      <c r="J94" s="249"/>
      <c r="K94" s="263"/>
    </row>
    <row r="95" s="1" customFormat="1" ht="15" customHeight="1">
      <c r="B95" s="274"/>
      <c r="C95" s="249" t="s">
        <v>472</v>
      </c>
      <c r="D95" s="249"/>
      <c r="E95" s="249"/>
      <c r="F95" s="272" t="s">
        <v>436</v>
      </c>
      <c r="G95" s="273"/>
      <c r="H95" s="249" t="s">
        <v>472</v>
      </c>
      <c r="I95" s="249" t="s">
        <v>471</v>
      </c>
      <c r="J95" s="249"/>
      <c r="K95" s="263"/>
    </row>
    <row r="96" s="1" customFormat="1" ht="15" customHeight="1">
      <c r="B96" s="274"/>
      <c r="C96" s="249" t="s">
        <v>37</v>
      </c>
      <c r="D96" s="249"/>
      <c r="E96" s="249"/>
      <c r="F96" s="272" t="s">
        <v>436</v>
      </c>
      <c r="G96" s="273"/>
      <c r="H96" s="249" t="s">
        <v>473</v>
      </c>
      <c r="I96" s="249" t="s">
        <v>471</v>
      </c>
      <c r="J96" s="249"/>
      <c r="K96" s="263"/>
    </row>
    <row r="97" s="1" customFormat="1" ht="15" customHeight="1">
      <c r="B97" s="274"/>
      <c r="C97" s="249" t="s">
        <v>47</v>
      </c>
      <c r="D97" s="249"/>
      <c r="E97" s="249"/>
      <c r="F97" s="272" t="s">
        <v>436</v>
      </c>
      <c r="G97" s="273"/>
      <c r="H97" s="249" t="s">
        <v>474</v>
      </c>
      <c r="I97" s="249" t="s">
        <v>471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475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430</v>
      </c>
      <c r="D103" s="264"/>
      <c r="E103" s="264"/>
      <c r="F103" s="264" t="s">
        <v>431</v>
      </c>
      <c r="G103" s="265"/>
      <c r="H103" s="264" t="s">
        <v>53</v>
      </c>
      <c r="I103" s="264" t="s">
        <v>56</v>
      </c>
      <c r="J103" s="264" t="s">
        <v>432</v>
      </c>
      <c r="K103" s="263"/>
    </row>
    <row r="104" s="1" customFormat="1" ht="17.25" customHeight="1">
      <c r="B104" s="261"/>
      <c r="C104" s="266" t="s">
        <v>433</v>
      </c>
      <c r="D104" s="266"/>
      <c r="E104" s="266"/>
      <c r="F104" s="267" t="s">
        <v>434</v>
      </c>
      <c r="G104" s="268"/>
      <c r="H104" s="266"/>
      <c r="I104" s="266"/>
      <c r="J104" s="266" t="s">
        <v>435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52</v>
      </c>
      <c r="D106" s="271"/>
      <c r="E106" s="271"/>
      <c r="F106" s="272" t="s">
        <v>436</v>
      </c>
      <c r="G106" s="249"/>
      <c r="H106" s="249" t="s">
        <v>476</v>
      </c>
      <c r="I106" s="249" t="s">
        <v>438</v>
      </c>
      <c r="J106" s="249">
        <v>20</v>
      </c>
      <c r="K106" s="263"/>
    </row>
    <row r="107" s="1" customFormat="1" ht="15" customHeight="1">
      <c r="B107" s="261"/>
      <c r="C107" s="249" t="s">
        <v>439</v>
      </c>
      <c r="D107" s="249"/>
      <c r="E107" s="249"/>
      <c r="F107" s="272" t="s">
        <v>436</v>
      </c>
      <c r="G107" s="249"/>
      <c r="H107" s="249" t="s">
        <v>476</v>
      </c>
      <c r="I107" s="249" t="s">
        <v>438</v>
      </c>
      <c r="J107" s="249">
        <v>120</v>
      </c>
      <c r="K107" s="263"/>
    </row>
    <row r="108" s="1" customFormat="1" ht="15" customHeight="1">
      <c r="B108" s="274"/>
      <c r="C108" s="249" t="s">
        <v>441</v>
      </c>
      <c r="D108" s="249"/>
      <c r="E108" s="249"/>
      <c r="F108" s="272" t="s">
        <v>442</v>
      </c>
      <c r="G108" s="249"/>
      <c r="H108" s="249" t="s">
        <v>476</v>
      </c>
      <c r="I108" s="249" t="s">
        <v>438</v>
      </c>
      <c r="J108" s="249">
        <v>50</v>
      </c>
      <c r="K108" s="263"/>
    </row>
    <row r="109" s="1" customFormat="1" ht="15" customHeight="1">
      <c r="B109" s="274"/>
      <c r="C109" s="249" t="s">
        <v>444</v>
      </c>
      <c r="D109" s="249"/>
      <c r="E109" s="249"/>
      <c r="F109" s="272" t="s">
        <v>436</v>
      </c>
      <c r="G109" s="249"/>
      <c r="H109" s="249" t="s">
        <v>476</v>
      </c>
      <c r="I109" s="249" t="s">
        <v>446</v>
      </c>
      <c r="J109" s="249"/>
      <c r="K109" s="263"/>
    </row>
    <row r="110" s="1" customFormat="1" ht="15" customHeight="1">
      <c r="B110" s="274"/>
      <c r="C110" s="249" t="s">
        <v>455</v>
      </c>
      <c r="D110" s="249"/>
      <c r="E110" s="249"/>
      <c r="F110" s="272" t="s">
        <v>442</v>
      </c>
      <c r="G110" s="249"/>
      <c r="H110" s="249" t="s">
        <v>476</v>
      </c>
      <c r="I110" s="249" t="s">
        <v>438</v>
      </c>
      <c r="J110" s="249">
        <v>50</v>
      </c>
      <c r="K110" s="263"/>
    </row>
    <row r="111" s="1" customFormat="1" ht="15" customHeight="1">
      <c r="B111" s="274"/>
      <c r="C111" s="249" t="s">
        <v>463</v>
      </c>
      <c r="D111" s="249"/>
      <c r="E111" s="249"/>
      <c r="F111" s="272" t="s">
        <v>442</v>
      </c>
      <c r="G111" s="249"/>
      <c r="H111" s="249" t="s">
        <v>476</v>
      </c>
      <c r="I111" s="249" t="s">
        <v>438</v>
      </c>
      <c r="J111" s="249">
        <v>50</v>
      </c>
      <c r="K111" s="263"/>
    </row>
    <row r="112" s="1" customFormat="1" ht="15" customHeight="1">
      <c r="B112" s="274"/>
      <c r="C112" s="249" t="s">
        <v>461</v>
      </c>
      <c r="D112" s="249"/>
      <c r="E112" s="249"/>
      <c r="F112" s="272" t="s">
        <v>442</v>
      </c>
      <c r="G112" s="249"/>
      <c r="H112" s="249" t="s">
        <v>476</v>
      </c>
      <c r="I112" s="249" t="s">
        <v>438</v>
      </c>
      <c r="J112" s="249">
        <v>50</v>
      </c>
      <c r="K112" s="263"/>
    </row>
    <row r="113" s="1" customFormat="1" ht="15" customHeight="1">
      <c r="B113" s="274"/>
      <c r="C113" s="249" t="s">
        <v>52</v>
      </c>
      <c r="D113" s="249"/>
      <c r="E113" s="249"/>
      <c r="F113" s="272" t="s">
        <v>436</v>
      </c>
      <c r="G113" s="249"/>
      <c r="H113" s="249" t="s">
        <v>477</v>
      </c>
      <c r="I113" s="249" t="s">
        <v>438</v>
      </c>
      <c r="J113" s="249">
        <v>20</v>
      </c>
      <c r="K113" s="263"/>
    </row>
    <row r="114" s="1" customFormat="1" ht="15" customHeight="1">
      <c r="B114" s="274"/>
      <c r="C114" s="249" t="s">
        <v>478</v>
      </c>
      <c r="D114" s="249"/>
      <c r="E114" s="249"/>
      <c r="F114" s="272" t="s">
        <v>436</v>
      </c>
      <c r="G114" s="249"/>
      <c r="H114" s="249" t="s">
        <v>479</v>
      </c>
      <c r="I114" s="249" t="s">
        <v>438</v>
      </c>
      <c r="J114" s="249">
        <v>120</v>
      </c>
      <c r="K114" s="263"/>
    </row>
    <row r="115" s="1" customFormat="1" ht="15" customHeight="1">
      <c r="B115" s="274"/>
      <c r="C115" s="249" t="s">
        <v>37</v>
      </c>
      <c r="D115" s="249"/>
      <c r="E115" s="249"/>
      <c r="F115" s="272" t="s">
        <v>436</v>
      </c>
      <c r="G115" s="249"/>
      <c r="H115" s="249" t="s">
        <v>480</v>
      </c>
      <c r="I115" s="249" t="s">
        <v>471</v>
      </c>
      <c r="J115" s="249"/>
      <c r="K115" s="263"/>
    </row>
    <row r="116" s="1" customFormat="1" ht="15" customHeight="1">
      <c r="B116" s="274"/>
      <c r="C116" s="249" t="s">
        <v>47</v>
      </c>
      <c r="D116" s="249"/>
      <c r="E116" s="249"/>
      <c r="F116" s="272" t="s">
        <v>436</v>
      </c>
      <c r="G116" s="249"/>
      <c r="H116" s="249" t="s">
        <v>481</v>
      </c>
      <c r="I116" s="249" t="s">
        <v>471</v>
      </c>
      <c r="J116" s="249"/>
      <c r="K116" s="263"/>
    </row>
    <row r="117" s="1" customFormat="1" ht="15" customHeight="1">
      <c r="B117" s="274"/>
      <c r="C117" s="249" t="s">
        <v>56</v>
      </c>
      <c r="D117" s="249"/>
      <c r="E117" s="249"/>
      <c r="F117" s="272" t="s">
        <v>436</v>
      </c>
      <c r="G117" s="249"/>
      <c r="H117" s="249" t="s">
        <v>482</v>
      </c>
      <c r="I117" s="249" t="s">
        <v>483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484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430</v>
      </c>
      <c r="D123" s="264"/>
      <c r="E123" s="264"/>
      <c r="F123" s="264" t="s">
        <v>431</v>
      </c>
      <c r="G123" s="265"/>
      <c r="H123" s="264" t="s">
        <v>53</v>
      </c>
      <c r="I123" s="264" t="s">
        <v>56</v>
      </c>
      <c r="J123" s="264" t="s">
        <v>432</v>
      </c>
      <c r="K123" s="293"/>
    </row>
    <row r="124" s="1" customFormat="1" ht="17.25" customHeight="1">
      <c r="B124" s="292"/>
      <c r="C124" s="266" t="s">
        <v>433</v>
      </c>
      <c r="D124" s="266"/>
      <c r="E124" s="266"/>
      <c r="F124" s="267" t="s">
        <v>434</v>
      </c>
      <c r="G124" s="268"/>
      <c r="H124" s="266"/>
      <c r="I124" s="266"/>
      <c r="J124" s="266" t="s">
        <v>435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439</v>
      </c>
      <c r="D126" s="271"/>
      <c r="E126" s="271"/>
      <c r="F126" s="272" t="s">
        <v>436</v>
      </c>
      <c r="G126" s="249"/>
      <c r="H126" s="249" t="s">
        <v>476</v>
      </c>
      <c r="I126" s="249" t="s">
        <v>438</v>
      </c>
      <c r="J126" s="249">
        <v>120</v>
      </c>
      <c r="K126" s="297"/>
    </row>
    <row r="127" s="1" customFormat="1" ht="15" customHeight="1">
      <c r="B127" s="294"/>
      <c r="C127" s="249" t="s">
        <v>485</v>
      </c>
      <c r="D127" s="249"/>
      <c r="E127" s="249"/>
      <c r="F127" s="272" t="s">
        <v>436</v>
      </c>
      <c r="G127" s="249"/>
      <c r="H127" s="249" t="s">
        <v>486</v>
      </c>
      <c r="I127" s="249" t="s">
        <v>438</v>
      </c>
      <c r="J127" s="249" t="s">
        <v>487</v>
      </c>
      <c r="K127" s="297"/>
    </row>
    <row r="128" s="1" customFormat="1" ht="15" customHeight="1">
      <c r="B128" s="294"/>
      <c r="C128" s="249" t="s">
        <v>384</v>
      </c>
      <c r="D128" s="249"/>
      <c r="E128" s="249"/>
      <c r="F128" s="272" t="s">
        <v>436</v>
      </c>
      <c r="G128" s="249"/>
      <c r="H128" s="249" t="s">
        <v>488</v>
      </c>
      <c r="I128" s="249" t="s">
        <v>438</v>
      </c>
      <c r="J128" s="249" t="s">
        <v>487</v>
      </c>
      <c r="K128" s="297"/>
    </row>
    <row r="129" s="1" customFormat="1" ht="15" customHeight="1">
      <c r="B129" s="294"/>
      <c r="C129" s="249" t="s">
        <v>447</v>
      </c>
      <c r="D129" s="249"/>
      <c r="E129" s="249"/>
      <c r="F129" s="272" t="s">
        <v>442</v>
      </c>
      <c r="G129" s="249"/>
      <c r="H129" s="249" t="s">
        <v>448</v>
      </c>
      <c r="I129" s="249" t="s">
        <v>438</v>
      </c>
      <c r="J129" s="249">
        <v>15</v>
      </c>
      <c r="K129" s="297"/>
    </row>
    <row r="130" s="1" customFormat="1" ht="15" customHeight="1">
      <c r="B130" s="294"/>
      <c r="C130" s="275" t="s">
        <v>449</v>
      </c>
      <c r="D130" s="275"/>
      <c r="E130" s="275"/>
      <c r="F130" s="276" t="s">
        <v>442</v>
      </c>
      <c r="G130" s="275"/>
      <c r="H130" s="275" t="s">
        <v>450</v>
      </c>
      <c r="I130" s="275" t="s">
        <v>438</v>
      </c>
      <c r="J130" s="275">
        <v>15</v>
      </c>
      <c r="K130" s="297"/>
    </row>
    <row r="131" s="1" customFormat="1" ht="15" customHeight="1">
      <c r="B131" s="294"/>
      <c r="C131" s="275" t="s">
        <v>451</v>
      </c>
      <c r="D131" s="275"/>
      <c r="E131" s="275"/>
      <c r="F131" s="276" t="s">
        <v>442</v>
      </c>
      <c r="G131" s="275"/>
      <c r="H131" s="275" t="s">
        <v>452</v>
      </c>
      <c r="I131" s="275" t="s">
        <v>438</v>
      </c>
      <c r="J131" s="275">
        <v>20</v>
      </c>
      <c r="K131" s="297"/>
    </row>
    <row r="132" s="1" customFormat="1" ht="15" customHeight="1">
      <c r="B132" s="294"/>
      <c r="C132" s="275" t="s">
        <v>453</v>
      </c>
      <c r="D132" s="275"/>
      <c r="E132" s="275"/>
      <c r="F132" s="276" t="s">
        <v>442</v>
      </c>
      <c r="G132" s="275"/>
      <c r="H132" s="275" t="s">
        <v>454</v>
      </c>
      <c r="I132" s="275" t="s">
        <v>438</v>
      </c>
      <c r="J132" s="275">
        <v>20</v>
      </c>
      <c r="K132" s="297"/>
    </row>
    <row r="133" s="1" customFormat="1" ht="15" customHeight="1">
      <c r="B133" s="294"/>
      <c r="C133" s="249" t="s">
        <v>441</v>
      </c>
      <c r="D133" s="249"/>
      <c r="E133" s="249"/>
      <c r="F133" s="272" t="s">
        <v>442</v>
      </c>
      <c r="G133" s="249"/>
      <c r="H133" s="249" t="s">
        <v>476</v>
      </c>
      <c r="I133" s="249" t="s">
        <v>438</v>
      </c>
      <c r="J133" s="249">
        <v>50</v>
      </c>
      <c r="K133" s="297"/>
    </row>
    <row r="134" s="1" customFormat="1" ht="15" customHeight="1">
      <c r="B134" s="294"/>
      <c r="C134" s="249" t="s">
        <v>455</v>
      </c>
      <c r="D134" s="249"/>
      <c r="E134" s="249"/>
      <c r="F134" s="272" t="s">
        <v>442</v>
      </c>
      <c r="G134" s="249"/>
      <c r="H134" s="249" t="s">
        <v>476</v>
      </c>
      <c r="I134" s="249" t="s">
        <v>438</v>
      </c>
      <c r="J134" s="249">
        <v>50</v>
      </c>
      <c r="K134" s="297"/>
    </row>
    <row r="135" s="1" customFormat="1" ht="15" customHeight="1">
      <c r="B135" s="294"/>
      <c r="C135" s="249" t="s">
        <v>461</v>
      </c>
      <c r="D135" s="249"/>
      <c r="E135" s="249"/>
      <c r="F135" s="272" t="s">
        <v>442</v>
      </c>
      <c r="G135" s="249"/>
      <c r="H135" s="249" t="s">
        <v>476</v>
      </c>
      <c r="I135" s="249" t="s">
        <v>438</v>
      </c>
      <c r="J135" s="249">
        <v>50</v>
      </c>
      <c r="K135" s="297"/>
    </row>
    <row r="136" s="1" customFormat="1" ht="15" customHeight="1">
      <c r="B136" s="294"/>
      <c r="C136" s="249" t="s">
        <v>463</v>
      </c>
      <c r="D136" s="249"/>
      <c r="E136" s="249"/>
      <c r="F136" s="272" t="s">
        <v>442</v>
      </c>
      <c r="G136" s="249"/>
      <c r="H136" s="249" t="s">
        <v>476</v>
      </c>
      <c r="I136" s="249" t="s">
        <v>438</v>
      </c>
      <c r="J136" s="249">
        <v>50</v>
      </c>
      <c r="K136" s="297"/>
    </row>
    <row r="137" s="1" customFormat="1" ht="15" customHeight="1">
      <c r="B137" s="294"/>
      <c r="C137" s="249" t="s">
        <v>464</v>
      </c>
      <c r="D137" s="249"/>
      <c r="E137" s="249"/>
      <c r="F137" s="272" t="s">
        <v>442</v>
      </c>
      <c r="G137" s="249"/>
      <c r="H137" s="249" t="s">
        <v>489</v>
      </c>
      <c r="I137" s="249" t="s">
        <v>438</v>
      </c>
      <c r="J137" s="249">
        <v>255</v>
      </c>
      <c r="K137" s="297"/>
    </row>
    <row r="138" s="1" customFormat="1" ht="15" customHeight="1">
      <c r="B138" s="294"/>
      <c r="C138" s="249" t="s">
        <v>466</v>
      </c>
      <c r="D138" s="249"/>
      <c r="E138" s="249"/>
      <c r="F138" s="272" t="s">
        <v>436</v>
      </c>
      <c r="G138" s="249"/>
      <c r="H138" s="249" t="s">
        <v>490</v>
      </c>
      <c r="I138" s="249" t="s">
        <v>468</v>
      </c>
      <c r="J138" s="249"/>
      <c r="K138" s="297"/>
    </row>
    <row r="139" s="1" customFormat="1" ht="15" customHeight="1">
      <c r="B139" s="294"/>
      <c r="C139" s="249" t="s">
        <v>469</v>
      </c>
      <c r="D139" s="249"/>
      <c r="E139" s="249"/>
      <c r="F139" s="272" t="s">
        <v>436</v>
      </c>
      <c r="G139" s="249"/>
      <c r="H139" s="249" t="s">
        <v>491</v>
      </c>
      <c r="I139" s="249" t="s">
        <v>471</v>
      </c>
      <c r="J139" s="249"/>
      <c r="K139" s="297"/>
    </row>
    <row r="140" s="1" customFormat="1" ht="15" customHeight="1">
      <c r="B140" s="294"/>
      <c r="C140" s="249" t="s">
        <v>472</v>
      </c>
      <c r="D140" s="249"/>
      <c r="E140" s="249"/>
      <c r="F140" s="272" t="s">
        <v>436</v>
      </c>
      <c r="G140" s="249"/>
      <c r="H140" s="249" t="s">
        <v>472</v>
      </c>
      <c r="I140" s="249" t="s">
        <v>471</v>
      </c>
      <c r="J140" s="249"/>
      <c r="K140" s="297"/>
    </row>
    <row r="141" s="1" customFormat="1" ht="15" customHeight="1">
      <c r="B141" s="294"/>
      <c r="C141" s="249" t="s">
        <v>37</v>
      </c>
      <c r="D141" s="249"/>
      <c r="E141" s="249"/>
      <c r="F141" s="272" t="s">
        <v>436</v>
      </c>
      <c r="G141" s="249"/>
      <c r="H141" s="249" t="s">
        <v>492</v>
      </c>
      <c r="I141" s="249" t="s">
        <v>471</v>
      </c>
      <c r="J141" s="249"/>
      <c r="K141" s="297"/>
    </row>
    <row r="142" s="1" customFormat="1" ht="15" customHeight="1">
      <c r="B142" s="294"/>
      <c r="C142" s="249" t="s">
        <v>493</v>
      </c>
      <c r="D142" s="249"/>
      <c r="E142" s="249"/>
      <c r="F142" s="272" t="s">
        <v>436</v>
      </c>
      <c r="G142" s="249"/>
      <c r="H142" s="249" t="s">
        <v>494</v>
      </c>
      <c r="I142" s="249" t="s">
        <v>471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495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430</v>
      </c>
      <c r="D148" s="264"/>
      <c r="E148" s="264"/>
      <c r="F148" s="264" t="s">
        <v>431</v>
      </c>
      <c r="G148" s="265"/>
      <c r="H148" s="264" t="s">
        <v>53</v>
      </c>
      <c r="I148" s="264" t="s">
        <v>56</v>
      </c>
      <c r="J148" s="264" t="s">
        <v>432</v>
      </c>
      <c r="K148" s="263"/>
    </row>
    <row r="149" s="1" customFormat="1" ht="17.25" customHeight="1">
      <c r="B149" s="261"/>
      <c r="C149" s="266" t="s">
        <v>433</v>
      </c>
      <c r="D149" s="266"/>
      <c r="E149" s="266"/>
      <c r="F149" s="267" t="s">
        <v>434</v>
      </c>
      <c r="G149" s="268"/>
      <c r="H149" s="266"/>
      <c r="I149" s="266"/>
      <c r="J149" s="266" t="s">
        <v>435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439</v>
      </c>
      <c r="D151" s="249"/>
      <c r="E151" s="249"/>
      <c r="F151" s="302" t="s">
        <v>436</v>
      </c>
      <c r="G151" s="249"/>
      <c r="H151" s="301" t="s">
        <v>476</v>
      </c>
      <c r="I151" s="301" t="s">
        <v>438</v>
      </c>
      <c r="J151" s="301">
        <v>120</v>
      </c>
      <c r="K151" s="297"/>
    </row>
    <row r="152" s="1" customFormat="1" ht="15" customHeight="1">
      <c r="B152" s="274"/>
      <c r="C152" s="301" t="s">
        <v>485</v>
      </c>
      <c r="D152" s="249"/>
      <c r="E152" s="249"/>
      <c r="F152" s="302" t="s">
        <v>436</v>
      </c>
      <c r="G152" s="249"/>
      <c r="H152" s="301" t="s">
        <v>496</v>
      </c>
      <c r="I152" s="301" t="s">
        <v>438</v>
      </c>
      <c r="J152" s="301" t="s">
        <v>487</v>
      </c>
      <c r="K152" s="297"/>
    </row>
    <row r="153" s="1" customFormat="1" ht="15" customHeight="1">
      <c r="B153" s="274"/>
      <c r="C153" s="301" t="s">
        <v>384</v>
      </c>
      <c r="D153" s="249"/>
      <c r="E153" s="249"/>
      <c r="F153" s="302" t="s">
        <v>436</v>
      </c>
      <c r="G153" s="249"/>
      <c r="H153" s="301" t="s">
        <v>497</v>
      </c>
      <c r="I153" s="301" t="s">
        <v>438</v>
      </c>
      <c r="J153" s="301" t="s">
        <v>487</v>
      </c>
      <c r="K153" s="297"/>
    </row>
    <row r="154" s="1" customFormat="1" ht="15" customHeight="1">
      <c r="B154" s="274"/>
      <c r="C154" s="301" t="s">
        <v>441</v>
      </c>
      <c r="D154" s="249"/>
      <c r="E154" s="249"/>
      <c r="F154" s="302" t="s">
        <v>442</v>
      </c>
      <c r="G154" s="249"/>
      <c r="H154" s="301" t="s">
        <v>476</v>
      </c>
      <c r="I154" s="301" t="s">
        <v>438</v>
      </c>
      <c r="J154" s="301">
        <v>50</v>
      </c>
      <c r="K154" s="297"/>
    </row>
    <row r="155" s="1" customFormat="1" ht="15" customHeight="1">
      <c r="B155" s="274"/>
      <c r="C155" s="301" t="s">
        <v>444</v>
      </c>
      <c r="D155" s="249"/>
      <c r="E155" s="249"/>
      <c r="F155" s="302" t="s">
        <v>436</v>
      </c>
      <c r="G155" s="249"/>
      <c r="H155" s="301" t="s">
        <v>476</v>
      </c>
      <c r="I155" s="301" t="s">
        <v>446</v>
      </c>
      <c r="J155" s="301"/>
      <c r="K155" s="297"/>
    </row>
    <row r="156" s="1" customFormat="1" ht="15" customHeight="1">
      <c r="B156" s="274"/>
      <c r="C156" s="301" t="s">
        <v>455</v>
      </c>
      <c r="D156" s="249"/>
      <c r="E156" s="249"/>
      <c r="F156" s="302" t="s">
        <v>442</v>
      </c>
      <c r="G156" s="249"/>
      <c r="H156" s="301" t="s">
        <v>476</v>
      </c>
      <c r="I156" s="301" t="s">
        <v>438</v>
      </c>
      <c r="J156" s="301">
        <v>50</v>
      </c>
      <c r="K156" s="297"/>
    </row>
    <row r="157" s="1" customFormat="1" ht="15" customHeight="1">
      <c r="B157" s="274"/>
      <c r="C157" s="301" t="s">
        <v>463</v>
      </c>
      <c r="D157" s="249"/>
      <c r="E157" s="249"/>
      <c r="F157" s="302" t="s">
        <v>442</v>
      </c>
      <c r="G157" s="249"/>
      <c r="H157" s="301" t="s">
        <v>476</v>
      </c>
      <c r="I157" s="301" t="s">
        <v>438</v>
      </c>
      <c r="J157" s="301">
        <v>50</v>
      </c>
      <c r="K157" s="297"/>
    </row>
    <row r="158" s="1" customFormat="1" ht="15" customHeight="1">
      <c r="B158" s="274"/>
      <c r="C158" s="301" t="s">
        <v>461</v>
      </c>
      <c r="D158" s="249"/>
      <c r="E158" s="249"/>
      <c r="F158" s="302" t="s">
        <v>442</v>
      </c>
      <c r="G158" s="249"/>
      <c r="H158" s="301" t="s">
        <v>476</v>
      </c>
      <c r="I158" s="301" t="s">
        <v>438</v>
      </c>
      <c r="J158" s="301">
        <v>50</v>
      </c>
      <c r="K158" s="297"/>
    </row>
    <row r="159" s="1" customFormat="1" ht="15" customHeight="1">
      <c r="B159" s="274"/>
      <c r="C159" s="301" t="s">
        <v>92</v>
      </c>
      <c r="D159" s="249"/>
      <c r="E159" s="249"/>
      <c r="F159" s="302" t="s">
        <v>436</v>
      </c>
      <c r="G159" s="249"/>
      <c r="H159" s="301" t="s">
        <v>498</v>
      </c>
      <c r="I159" s="301" t="s">
        <v>438</v>
      </c>
      <c r="J159" s="301" t="s">
        <v>499</v>
      </c>
      <c r="K159" s="297"/>
    </row>
    <row r="160" s="1" customFormat="1" ht="15" customHeight="1">
      <c r="B160" s="274"/>
      <c r="C160" s="301" t="s">
        <v>500</v>
      </c>
      <c r="D160" s="249"/>
      <c r="E160" s="249"/>
      <c r="F160" s="302" t="s">
        <v>436</v>
      </c>
      <c r="G160" s="249"/>
      <c r="H160" s="301" t="s">
        <v>501</v>
      </c>
      <c r="I160" s="301" t="s">
        <v>471</v>
      </c>
      <c r="J160" s="301"/>
      <c r="K160" s="297"/>
    </row>
    <row r="161" s="1" customFormat="1" ht="15" customHeight="1">
      <c r="B161" s="303"/>
      <c r="C161" s="283"/>
      <c r="D161" s="283"/>
      <c r="E161" s="283"/>
      <c r="F161" s="283"/>
      <c r="G161" s="283"/>
      <c r="H161" s="283"/>
      <c r="I161" s="283"/>
      <c r="J161" s="283"/>
      <c r="K161" s="304"/>
    </row>
    <row r="162" s="1" customFormat="1" ht="18.75" customHeight="1">
      <c r="B162" s="285"/>
      <c r="C162" s="295"/>
      <c r="D162" s="295"/>
      <c r="E162" s="295"/>
      <c r="F162" s="305"/>
      <c r="G162" s="295"/>
      <c r="H162" s="295"/>
      <c r="I162" s="295"/>
      <c r="J162" s="295"/>
      <c r="K162" s="285"/>
    </row>
    <row r="163" s="1" customFormat="1" ht="18.75" customHeight="1">
      <c r="B163" s="257"/>
      <c r="C163" s="257"/>
      <c r="D163" s="257"/>
      <c r="E163" s="257"/>
      <c r="F163" s="257"/>
      <c r="G163" s="257"/>
      <c r="H163" s="257"/>
      <c r="I163" s="257"/>
      <c r="J163" s="257"/>
      <c r="K163" s="257"/>
    </row>
    <row r="164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="1" customFormat="1" ht="45" customHeight="1">
      <c r="B165" s="239"/>
      <c r="C165" s="240" t="s">
        <v>502</v>
      </c>
      <c r="D165" s="240"/>
      <c r="E165" s="240"/>
      <c r="F165" s="240"/>
      <c r="G165" s="240"/>
      <c r="H165" s="240"/>
      <c r="I165" s="240"/>
      <c r="J165" s="240"/>
      <c r="K165" s="241"/>
    </row>
    <row r="166" s="1" customFormat="1" ht="17.25" customHeight="1">
      <c r="B166" s="239"/>
      <c r="C166" s="264" t="s">
        <v>430</v>
      </c>
      <c r="D166" s="264"/>
      <c r="E166" s="264"/>
      <c r="F166" s="264" t="s">
        <v>431</v>
      </c>
      <c r="G166" s="306"/>
      <c r="H166" s="307" t="s">
        <v>53</v>
      </c>
      <c r="I166" s="307" t="s">
        <v>56</v>
      </c>
      <c r="J166" s="264" t="s">
        <v>432</v>
      </c>
      <c r="K166" s="241"/>
    </row>
    <row r="167" s="1" customFormat="1" ht="17.25" customHeight="1">
      <c r="B167" s="242"/>
      <c r="C167" s="266" t="s">
        <v>433</v>
      </c>
      <c r="D167" s="266"/>
      <c r="E167" s="266"/>
      <c r="F167" s="267" t="s">
        <v>434</v>
      </c>
      <c r="G167" s="308"/>
      <c r="H167" s="309"/>
      <c r="I167" s="309"/>
      <c r="J167" s="266" t="s">
        <v>435</v>
      </c>
      <c r="K167" s="244"/>
    </row>
    <row r="168" s="1" customFormat="1" ht="5.25" customHeight="1">
      <c r="B168" s="274"/>
      <c r="C168" s="269"/>
      <c r="D168" s="269"/>
      <c r="E168" s="269"/>
      <c r="F168" s="269"/>
      <c r="G168" s="270"/>
      <c r="H168" s="269"/>
      <c r="I168" s="269"/>
      <c r="J168" s="269"/>
      <c r="K168" s="297"/>
    </row>
    <row r="169" s="1" customFormat="1" ht="15" customHeight="1">
      <c r="B169" s="274"/>
      <c r="C169" s="249" t="s">
        <v>439</v>
      </c>
      <c r="D169" s="249"/>
      <c r="E169" s="249"/>
      <c r="F169" s="272" t="s">
        <v>436</v>
      </c>
      <c r="G169" s="249"/>
      <c r="H169" s="249" t="s">
        <v>476</v>
      </c>
      <c r="I169" s="249" t="s">
        <v>438</v>
      </c>
      <c r="J169" s="249">
        <v>120</v>
      </c>
      <c r="K169" s="297"/>
    </row>
    <row r="170" s="1" customFormat="1" ht="15" customHeight="1">
      <c r="B170" s="274"/>
      <c r="C170" s="249" t="s">
        <v>485</v>
      </c>
      <c r="D170" s="249"/>
      <c r="E170" s="249"/>
      <c r="F170" s="272" t="s">
        <v>436</v>
      </c>
      <c r="G170" s="249"/>
      <c r="H170" s="249" t="s">
        <v>486</v>
      </c>
      <c r="I170" s="249" t="s">
        <v>438</v>
      </c>
      <c r="J170" s="249" t="s">
        <v>487</v>
      </c>
      <c r="K170" s="297"/>
    </row>
    <row r="171" s="1" customFormat="1" ht="15" customHeight="1">
      <c r="B171" s="274"/>
      <c r="C171" s="249" t="s">
        <v>384</v>
      </c>
      <c r="D171" s="249"/>
      <c r="E171" s="249"/>
      <c r="F171" s="272" t="s">
        <v>436</v>
      </c>
      <c r="G171" s="249"/>
      <c r="H171" s="249" t="s">
        <v>503</v>
      </c>
      <c r="I171" s="249" t="s">
        <v>438</v>
      </c>
      <c r="J171" s="249" t="s">
        <v>487</v>
      </c>
      <c r="K171" s="297"/>
    </row>
    <row r="172" s="1" customFormat="1" ht="15" customHeight="1">
      <c r="B172" s="274"/>
      <c r="C172" s="249" t="s">
        <v>441</v>
      </c>
      <c r="D172" s="249"/>
      <c r="E172" s="249"/>
      <c r="F172" s="272" t="s">
        <v>442</v>
      </c>
      <c r="G172" s="249"/>
      <c r="H172" s="249" t="s">
        <v>503</v>
      </c>
      <c r="I172" s="249" t="s">
        <v>438</v>
      </c>
      <c r="J172" s="249">
        <v>50</v>
      </c>
      <c r="K172" s="297"/>
    </row>
    <row r="173" s="1" customFormat="1" ht="15" customHeight="1">
      <c r="B173" s="274"/>
      <c r="C173" s="249" t="s">
        <v>444</v>
      </c>
      <c r="D173" s="249"/>
      <c r="E173" s="249"/>
      <c r="F173" s="272" t="s">
        <v>436</v>
      </c>
      <c r="G173" s="249"/>
      <c r="H173" s="249" t="s">
        <v>503</v>
      </c>
      <c r="I173" s="249" t="s">
        <v>446</v>
      </c>
      <c r="J173" s="249"/>
      <c r="K173" s="297"/>
    </row>
    <row r="174" s="1" customFormat="1" ht="15" customHeight="1">
      <c r="B174" s="274"/>
      <c r="C174" s="249" t="s">
        <v>455</v>
      </c>
      <c r="D174" s="249"/>
      <c r="E174" s="249"/>
      <c r="F174" s="272" t="s">
        <v>442</v>
      </c>
      <c r="G174" s="249"/>
      <c r="H174" s="249" t="s">
        <v>503</v>
      </c>
      <c r="I174" s="249" t="s">
        <v>438</v>
      </c>
      <c r="J174" s="249">
        <v>50</v>
      </c>
      <c r="K174" s="297"/>
    </row>
    <row r="175" s="1" customFormat="1" ht="15" customHeight="1">
      <c r="B175" s="274"/>
      <c r="C175" s="249" t="s">
        <v>463</v>
      </c>
      <c r="D175" s="249"/>
      <c r="E175" s="249"/>
      <c r="F175" s="272" t="s">
        <v>442</v>
      </c>
      <c r="G175" s="249"/>
      <c r="H175" s="249" t="s">
        <v>503</v>
      </c>
      <c r="I175" s="249" t="s">
        <v>438</v>
      </c>
      <c r="J175" s="249">
        <v>50</v>
      </c>
      <c r="K175" s="297"/>
    </row>
    <row r="176" s="1" customFormat="1" ht="15" customHeight="1">
      <c r="B176" s="274"/>
      <c r="C176" s="249" t="s">
        <v>461</v>
      </c>
      <c r="D176" s="249"/>
      <c r="E176" s="249"/>
      <c r="F176" s="272" t="s">
        <v>442</v>
      </c>
      <c r="G176" s="249"/>
      <c r="H176" s="249" t="s">
        <v>503</v>
      </c>
      <c r="I176" s="249" t="s">
        <v>438</v>
      </c>
      <c r="J176" s="249">
        <v>50</v>
      </c>
      <c r="K176" s="297"/>
    </row>
    <row r="177" s="1" customFormat="1" ht="15" customHeight="1">
      <c r="B177" s="274"/>
      <c r="C177" s="249" t="s">
        <v>97</v>
      </c>
      <c r="D177" s="249"/>
      <c r="E177" s="249"/>
      <c r="F177" s="272" t="s">
        <v>436</v>
      </c>
      <c r="G177" s="249"/>
      <c r="H177" s="249" t="s">
        <v>504</v>
      </c>
      <c r="I177" s="249" t="s">
        <v>505</v>
      </c>
      <c r="J177" s="249"/>
      <c r="K177" s="297"/>
    </row>
    <row r="178" s="1" customFormat="1" ht="15" customHeight="1">
      <c r="B178" s="274"/>
      <c r="C178" s="249" t="s">
        <v>56</v>
      </c>
      <c r="D178" s="249"/>
      <c r="E178" s="249"/>
      <c r="F178" s="272" t="s">
        <v>436</v>
      </c>
      <c r="G178" s="249"/>
      <c r="H178" s="249" t="s">
        <v>506</v>
      </c>
      <c r="I178" s="249" t="s">
        <v>507</v>
      </c>
      <c r="J178" s="249">
        <v>1</v>
      </c>
      <c r="K178" s="297"/>
    </row>
    <row r="179" s="1" customFormat="1" ht="15" customHeight="1">
      <c r="B179" s="274"/>
      <c r="C179" s="249" t="s">
        <v>52</v>
      </c>
      <c r="D179" s="249"/>
      <c r="E179" s="249"/>
      <c r="F179" s="272" t="s">
        <v>436</v>
      </c>
      <c r="G179" s="249"/>
      <c r="H179" s="249" t="s">
        <v>508</v>
      </c>
      <c r="I179" s="249" t="s">
        <v>438</v>
      </c>
      <c r="J179" s="249">
        <v>20</v>
      </c>
      <c r="K179" s="297"/>
    </row>
    <row r="180" s="1" customFormat="1" ht="15" customHeight="1">
      <c r="B180" s="274"/>
      <c r="C180" s="249" t="s">
        <v>53</v>
      </c>
      <c r="D180" s="249"/>
      <c r="E180" s="249"/>
      <c r="F180" s="272" t="s">
        <v>436</v>
      </c>
      <c r="G180" s="249"/>
      <c r="H180" s="249" t="s">
        <v>509</v>
      </c>
      <c r="I180" s="249" t="s">
        <v>438</v>
      </c>
      <c r="J180" s="249">
        <v>255</v>
      </c>
      <c r="K180" s="297"/>
    </row>
    <row r="181" s="1" customFormat="1" ht="15" customHeight="1">
      <c r="B181" s="274"/>
      <c r="C181" s="249" t="s">
        <v>98</v>
      </c>
      <c r="D181" s="249"/>
      <c r="E181" s="249"/>
      <c r="F181" s="272" t="s">
        <v>436</v>
      </c>
      <c r="G181" s="249"/>
      <c r="H181" s="249" t="s">
        <v>400</v>
      </c>
      <c r="I181" s="249" t="s">
        <v>438</v>
      </c>
      <c r="J181" s="249">
        <v>10</v>
      </c>
      <c r="K181" s="297"/>
    </row>
    <row r="182" s="1" customFormat="1" ht="15" customHeight="1">
      <c r="B182" s="274"/>
      <c r="C182" s="249" t="s">
        <v>99</v>
      </c>
      <c r="D182" s="249"/>
      <c r="E182" s="249"/>
      <c r="F182" s="272" t="s">
        <v>436</v>
      </c>
      <c r="G182" s="249"/>
      <c r="H182" s="249" t="s">
        <v>510</v>
      </c>
      <c r="I182" s="249" t="s">
        <v>471</v>
      </c>
      <c r="J182" s="249"/>
      <c r="K182" s="297"/>
    </row>
    <row r="183" s="1" customFormat="1" ht="15" customHeight="1">
      <c r="B183" s="274"/>
      <c r="C183" s="249" t="s">
        <v>511</v>
      </c>
      <c r="D183" s="249"/>
      <c r="E183" s="249"/>
      <c r="F183" s="272" t="s">
        <v>436</v>
      </c>
      <c r="G183" s="249"/>
      <c r="H183" s="249" t="s">
        <v>512</v>
      </c>
      <c r="I183" s="249" t="s">
        <v>471</v>
      </c>
      <c r="J183" s="249"/>
      <c r="K183" s="297"/>
    </row>
    <row r="184" s="1" customFormat="1" ht="15" customHeight="1">
      <c r="B184" s="274"/>
      <c r="C184" s="249" t="s">
        <v>500</v>
      </c>
      <c r="D184" s="249"/>
      <c r="E184" s="249"/>
      <c r="F184" s="272" t="s">
        <v>436</v>
      </c>
      <c r="G184" s="249"/>
      <c r="H184" s="249" t="s">
        <v>513</v>
      </c>
      <c r="I184" s="249" t="s">
        <v>471</v>
      </c>
      <c r="J184" s="249"/>
      <c r="K184" s="297"/>
    </row>
    <row r="185" s="1" customFormat="1" ht="15" customHeight="1">
      <c r="B185" s="274"/>
      <c r="C185" s="249" t="s">
        <v>101</v>
      </c>
      <c r="D185" s="249"/>
      <c r="E185" s="249"/>
      <c r="F185" s="272" t="s">
        <v>442</v>
      </c>
      <c r="G185" s="249"/>
      <c r="H185" s="249" t="s">
        <v>514</v>
      </c>
      <c r="I185" s="249" t="s">
        <v>438</v>
      </c>
      <c r="J185" s="249">
        <v>50</v>
      </c>
      <c r="K185" s="297"/>
    </row>
    <row r="186" s="1" customFormat="1" ht="15" customHeight="1">
      <c r="B186" s="274"/>
      <c r="C186" s="249" t="s">
        <v>515</v>
      </c>
      <c r="D186" s="249"/>
      <c r="E186" s="249"/>
      <c r="F186" s="272" t="s">
        <v>442</v>
      </c>
      <c r="G186" s="249"/>
      <c r="H186" s="249" t="s">
        <v>516</v>
      </c>
      <c r="I186" s="249" t="s">
        <v>517</v>
      </c>
      <c r="J186" s="249"/>
      <c r="K186" s="297"/>
    </row>
    <row r="187" s="1" customFormat="1" ht="15" customHeight="1">
      <c r="B187" s="274"/>
      <c r="C187" s="249" t="s">
        <v>518</v>
      </c>
      <c r="D187" s="249"/>
      <c r="E187" s="249"/>
      <c r="F187" s="272" t="s">
        <v>442</v>
      </c>
      <c r="G187" s="249"/>
      <c r="H187" s="249" t="s">
        <v>519</v>
      </c>
      <c r="I187" s="249" t="s">
        <v>517</v>
      </c>
      <c r="J187" s="249"/>
      <c r="K187" s="297"/>
    </row>
    <row r="188" s="1" customFormat="1" ht="15" customHeight="1">
      <c r="B188" s="274"/>
      <c r="C188" s="249" t="s">
        <v>520</v>
      </c>
      <c r="D188" s="249"/>
      <c r="E188" s="249"/>
      <c r="F188" s="272" t="s">
        <v>442</v>
      </c>
      <c r="G188" s="249"/>
      <c r="H188" s="249" t="s">
        <v>521</v>
      </c>
      <c r="I188" s="249" t="s">
        <v>517</v>
      </c>
      <c r="J188" s="249"/>
      <c r="K188" s="297"/>
    </row>
    <row r="189" s="1" customFormat="1" ht="15" customHeight="1">
      <c r="B189" s="274"/>
      <c r="C189" s="310" t="s">
        <v>522</v>
      </c>
      <c r="D189" s="249"/>
      <c r="E189" s="249"/>
      <c r="F189" s="272" t="s">
        <v>442</v>
      </c>
      <c r="G189" s="249"/>
      <c r="H189" s="249" t="s">
        <v>523</v>
      </c>
      <c r="I189" s="249" t="s">
        <v>524</v>
      </c>
      <c r="J189" s="311" t="s">
        <v>525</v>
      </c>
      <c r="K189" s="297"/>
    </row>
    <row r="190" s="1" customFormat="1" ht="15" customHeight="1">
      <c r="B190" s="274"/>
      <c r="C190" s="310" t="s">
        <v>41</v>
      </c>
      <c r="D190" s="249"/>
      <c r="E190" s="249"/>
      <c r="F190" s="272" t="s">
        <v>436</v>
      </c>
      <c r="G190" s="249"/>
      <c r="H190" s="246" t="s">
        <v>526</v>
      </c>
      <c r="I190" s="249" t="s">
        <v>527</v>
      </c>
      <c r="J190" s="249"/>
      <c r="K190" s="297"/>
    </row>
    <row r="191" s="1" customFormat="1" ht="15" customHeight="1">
      <c r="B191" s="274"/>
      <c r="C191" s="310" t="s">
        <v>528</v>
      </c>
      <c r="D191" s="249"/>
      <c r="E191" s="249"/>
      <c r="F191" s="272" t="s">
        <v>436</v>
      </c>
      <c r="G191" s="249"/>
      <c r="H191" s="249" t="s">
        <v>529</v>
      </c>
      <c r="I191" s="249" t="s">
        <v>471</v>
      </c>
      <c r="J191" s="249"/>
      <c r="K191" s="297"/>
    </row>
    <row r="192" s="1" customFormat="1" ht="15" customHeight="1">
      <c r="B192" s="274"/>
      <c r="C192" s="310" t="s">
        <v>530</v>
      </c>
      <c r="D192" s="249"/>
      <c r="E192" s="249"/>
      <c r="F192" s="272" t="s">
        <v>436</v>
      </c>
      <c r="G192" s="249"/>
      <c r="H192" s="249" t="s">
        <v>531</v>
      </c>
      <c r="I192" s="249" t="s">
        <v>471</v>
      </c>
      <c r="J192" s="249"/>
      <c r="K192" s="297"/>
    </row>
    <row r="193" s="1" customFormat="1" ht="15" customHeight="1">
      <c r="B193" s="274"/>
      <c r="C193" s="310" t="s">
        <v>532</v>
      </c>
      <c r="D193" s="249"/>
      <c r="E193" s="249"/>
      <c r="F193" s="272" t="s">
        <v>442</v>
      </c>
      <c r="G193" s="249"/>
      <c r="H193" s="249" t="s">
        <v>533</v>
      </c>
      <c r="I193" s="249" t="s">
        <v>471</v>
      </c>
      <c r="J193" s="249"/>
      <c r="K193" s="297"/>
    </row>
    <row r="194" s="1" customFormat="1" ht="15" customHeight="1">
      <c r="B194" s="303"/>
      <c r="C194" s="312"/>
      <c r="D194" s="283"/>
      <c r="E194" s="283"/>
      <c r="F194" s="283"/>
      <c r="G194" s="283"/>
      <c r="H194" s="283"/>
      <c r="I194" s="283"/>
      <c r="J194" s="283"/>
      <c r="K194" s="304"/>
    </row>
    <row r="195" s="1" customFormat="1" ht="18.75" customHeight="1">
      <c r="B195" s="285"/>
      <c r="C195" s="295"/>
      <c r="D195" s="295"/>
      <c r="E195" s="295"/>
      <c r="F195" s="305"/>
      <c r="G195" s="295"/>
      <c r="H195" s="295"/>
      <c r="I195" s="295"/>
      <c r="J195" s="295"/>
      <c r="K195" s="285"/>
    </row>
    <row r="196" s="1" customFormat="1" ht="18.75" customHeight="1">
      <c r="B196" s="285"/>
      <c r="C196" s="295"/>
      <c r="D196" s="295"/>
      <c r="E196" s="295"/>
      <c r="F196" s="305"/>
      <c r="G196" s="295"/>
      <c r="H196" s="295"/>
      <c r="I196" s="295"/>
      <c r="J196" s="295"/>
      <c r="K196" s="285"/>
    </row>
    <row r="197" s="1" customFormat="1" ht="18.75" customHeight="1">
      <c r="B197" s="257"/>
      <c r="C197" s="257"/>
      <c r="D197" s="257"/>
      <c r="E197" s="257"/>
      <c r="F197" s="257"/>
      <c r="G197" s="257"/>
      <c r="H197" s="257"/>
      <c r="I197" s="257"/>
      <c r="J197" s="257"/>
      <c r="K197" s="257"/>
    </row>
    <row r="198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="1" customFormat="1" ht="21">
      <c r="B199" s="239"/>
      <c r="C199" s="240" t="s">
        <v>534</v>
      </c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5.5" customHeight="1">
      <c r="B200" s="239"/>
      <c r="C200" s="313" t="s">
        <v>535</v>
      </c>
      <c r="D200" s="313"/>
      <c r="E200" s="313"/>
      <c r="F200" s="313" t="s">
        <v>536</v>
      </c>
      <c r="G200" s="314"/>
      <c r="H200" s="313" t="s">
        <v>537</v>
      </c>
      <c r="I200" s="313"/>
      <c r="J200" s="313"/>
      <c r="K200" s="241"/>
    </row>
    <row r="201" s="1" customFormat="1" ht="5.25" customHeight="1">
      <c r="B201" s="274"/>
      <c r="C201" s="269"/>
      <c r="D201" s="269"/>
      <c r="E201" s="269"/>
      <c r="F201" s="269"/>
      <c r="G201" s="295"/>
      <c r="H201" s="269"/>
      <c r="I201" s="269"/>
      <c r="J201" s="269"/>
      <c r="K201" s="297"/>
    </row>
    <row r="202" s="1" customFormat="1" ht="15" customHeight="1">
      <c r="B202" s="274"/>
      <c r="C202" s="249" t="s">
        <v>527</v>
      </c>
      <c r="D202" s="249"/>
      <c r="E202" s="249"/>
      <c r="F202" s="272" t="s">
        <v>42</v>
      </c>
      <c r="G202" s="249"/>
      <c r="H202" s="249" t="s">
        <v>538</v>
      </c>
      <c r="I202" s="249"/>
      <c r="J202" s="249"/>
      <c r="K202" s="297"/>
    </row>
    <row r="203" s="1" customFormat="1" ht="15" customHeight="1">
      <c r="B203" s="274"/>
      <c r="C203" s="249"/>
      <c r="D203" s="249"/>
      <c r="E203" s="249"/>
      <c r="F203" s="272" t="s">
        <v>43</v>
      </c>
      <c r="G203" s="249"/>
      <c r="H203" s="249" t="s">
        <v>539</v>
      </c>
      <c r="I203" s="249"/>
      <c r="J203" s="249"/>
      <c r="K203" s="297"/>
    </row>
    <row r="204" s="1" customFormat="1" ht="15" customHeight="1">
      <c r="B204" s="274"/>
      <c r="C204" s="249"/>
      <c r="D204" s="249"/>
      <c r="E204" s="249"/>
      <c r="F204" s="272" t="s">
        <v>46</v>
      </c>
      <c r="G204" s="249"/>
      <c r="H204" s="249" t="s">
        <v>540</v>
      </c>
      <c r="I204" s="249"/>
      <c r="J204" s="249"/>
      <c r="K204" s="297"/>
    </row>
    <row r="205" s="1" customFormat="1" ht="15" customHeight="1">
      <c r="B205" s="274"/>
      <c r="C205" s="249"/>
      <c r="D205" s="249"/>
      <c r="E205" s="249"/>
      <c r="F205" s="272" t="s">
        <v>44</v>
      </c>
      <c r="G205" s="249"/>
      <c r="H205" s="249" t="s">
        <v>541</v>
      </c>
      <c r="I205" s="249"/>
      <c r="J205" s="249"/>
      <c r="K205" s="297"/>
    </row>
    <row r="206" s="1" customFormat="1" ht="15" customHeight="1">
      <c r="B206" s="274"/>
      <c r="C206" s="249"/>
      <c r="D206" s="249"/>
      <c r="E206" s="249"/>
      <c r="F206" s="272" t="s">
        <v>45</v>
      </c>
      <c r="G206" s="249"/>
      <c r="H206" s="249" t="s">
        <v>542</v>
      </c>
      <c r="I206" s="249"/>
      <c r="J206" s="249"/>
      <c r="K206" s="297"/>
    </row>
    <row r="207" s="1" customFormat="1" ht="15" customHeight="1">
      <c r="B207" s="274"/>
      <c r="C207" s="249"/>
      <c r="D207" s="249"/>
      <c r="E207" s="249"/>
      <c r="F207" s="272"/>
      <c r="G207" s="249"/>
      <c r="H207" s="249"/>
      <c r="I207" s="249"/>
      <c r="J207" s="249"/>
      <c r="K207" s="297"/>
    </row>
    <row r="208" s="1" customFormat="1" ht="15" customHeight="1">
      <c r="B208" s="274"/>
      <c r="C208" s="249" t="s">
        <v>483</v>
      </c>
      <c r="D208" s="249"/>
      <c r="E208" s="249"/>
      <c r="F208" s="272" t="s">
        <v>78</v>
      </c>
      <c r="G208" s="249"/>
      <c r="H208" s="249" t="s">
        <v>543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380</v>
      </c>
      <c r="G209" s="249"/>
      <c r="H209" s="249" t="s">
        <v>381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378</v>
      </c>
      <c r="G210" s="249"/>
      <c r="H210" s="249" t="s">
        <v>544</v>
      </c>
      <c r="I210" s="249"/>
      <c r="J210" s="249"/>
      <c r="K210" s="297"/>
    </row>
    <row r="211" s="1" customFormat="1" ht="15" customHeight="1">
      <c r="B211" s="315"/>
      <c r="C211" s="249"/>
      <c r="D211" s="249"/>
      <c r="E211" s="249"/>
      <c r="F211" s="272" t="s">
        <v>85</v>
      </c>
      <c r="G211" s="310"/>
      <c r="H211" s="301" t="s">
        <v>382</v>
      </c>
      <c r="I211" s="301"/>
      <c r="J211" s="301"/>
      <c r="K211" s="316"/>
    </row>
    <row r="212" s="1" customFormat="1" ht="15" customHeight="1">
      <c r="B212" s="315"/>
      <c r="C212" s="249"/>
      <c r="D212" s="249"/>
      <c r="E212" s="249"/>
      <c r="F212" s="272" t="s">
        <v>109</v>
      </c>
      <c r="G212" s="310"/>
      <c r="H212" s="301" t="s">
        <v>545</v>
      </c>
      <c r="I212" s="301"/>
      <c r="J212" s="301"/>
      <c r="K212" s="316"/>
    </row>
    <row r="213" s="1" customFormat="1" ht="15" customHeight="1">
      <c r="B213" s="315"/>
      <c r="C213" s="249"/>
      <c r="D213" s="249"/>
      <c r="E213" s="249"/>
      <c r="F213" s="272"/>
      <c r="G213" s="310"/>
      <c r="H213" s="301"/>
      <c r="I213" s="301"/>
      <c r="J213" s="301"/>
      <c r="K213" s="316"/>
    </row>
    <row r="214" s="1" customFormat="1" ht="15" customHeight="1">
      <c r="B214" s="315"/>
      <c r="C214" s="249" t="s">
        <v>507</v>
      </c>
      <c r="D214" s="249"/>
      <c r="E214" s="249"/>
      <c r="F214" s="272">
        <v>1</v>
      </c>
      <c r="G214" s="310"/>
      <c r="H214" s="301" t="s">
        <v>546</v>
      </c>
      <c r="I214" s="301"/>
      <c r="J214" s="301"/>
      <c r="K214" s="316"/>
    </row>
    <row r="215" s="1" customFormat="1" ht="15" customHeight="1">
      <c r="B215" s="315"/>
      <c r="C215" s="249"/>
      <c r="D215" s="249"/>
      <c r="E215" s="249"/>
      <c r="F215" s="272">
        <v>2</v>
      </c>
      <c r="G215" s="310"/>
      <c r="H215" s="301" t="s">
        <v>547</v>
      </c>
      <c r="I215" s="301"/>
      <c r="J215" s="301"/>
      <c r="K215" s="316"/>
    </row>
    <row r="216" s="1" customFormat="1" ht="15" customHeight="1">
      <c r="B216" s="315"/>
      <c r="C216" s="249"/>
      <c r="D216" s="249"/>
      <c r="E216" s="249"/>
      <c r="F216" s="272">
        <v>3</v>
      </c>
      <c r="G216" s="310"/>
      <c r="H216" s="301" t="s">
        <v>548</v>
      </c>
      <c r="I216" s="301"/>
      <c r="J216" s="301"/>
      <c r="K216" s="316"/>
    </row>
    <row r="217" s="1" customFormat="1" ht="15" customHeight="1">
      <c r="B217" s="315"/>
      <c r="C217" s="249"/>
      <c r="D217" s="249"/>
      <c r="E217" s="249"/>
      <c r="F217" s="272">
        <v>4</v>
      </c>
      <c r="G217" s="310"/>
      <c r="H217" s="301" t="s">
        <v>549</v>
      </c>
      <c r="I217" s="301"/>
      <c r="J217" s="301"/>
      <c r="K217" s="316"/>
    </row>
    <row r="218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2023-03-15T05:20:22Z</dcterms:created>
  <dcterms:modified xsi:type="dcterms:W3CDTF">2023-03-15T05:20:33Z</dcterms:modified>
</cp:coreProperties>
</file>